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20490" windowHeight="6960" activeTab="2"/>
  </bookViews>
  <sheets>
    <sheet name="161024" sheetId="4" r:id="rId1"/>
    <sheet name="参数" sheetId="5" r:id="rId2"/>
    <sheet name="年月" sheetId="3" r:id="rId3"/>
  </sheets>
  <definedNames>
    <definedName name="_xlnm._FilterDatabase" localSheetId="0" hidden="1">'161024'!$A$3:$D$618</definedName>
    <definedName name="_xlnm._FilterDatabase" localSheetId="2" hidden="1">年月!$A$1:$S$32</definedName>
  </definedNames>
  <calcPr calcId="152511"/>
</workbook>
</file>

<file path=xl/calcChain.xml><?xml version="1.0" encoding="utf-8"?>
<calcChain xmlns="http://schemas.openxmlformats.org/spreadsheetml/2006/main">
  <c r="F4" i="3" l="1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" i="3"/>
  <c r="A37" i="3"/>
  <c r="H6" i="4" l="1"/>
  <c r="O6" i="4" s="1"/>
  <c r="I6" i="4"/>
  <c r="P6" i="4" s="1"/>
  <c r="J6" i="4"/>
  <c r="H7" i="4"/>
  <c r="O7" i="4" s="1"/>
  <c r="I7" i="4"/>
  <c r="J7" i="4"/>
  <c r="H8" i="4"/>
  <c r="O8" i="4" s="1"/>
  <c r="I8" i="4"/>
  <c r="J8" i="4"/>
  <c r="H9" i="4"/>
  <c r="O9" i="4" s="1"/>
  <c r="I9" i="4"/>
  <c r="J9" i="4"/>
  <c r="H10" i="4"/>
  <c r="O10" i="4" s="1"/>
  <c r="I10" i="4"/>
  <c r="P10" i="4" s="1"/>
  <c r="J10" i="4"/>
  <c r="H11" i="4"/>
  <c r="O11" i="4" s="1"/>
  <c r="I11" i="4"/>
  <c r="J11" i="4"/>
  <c r="H12" i="4"/>
  <c r="O12" i="4" s="1"/>
  <c r="I12" i="4"/>
  <c r="J12" i="4"/>
  <c r="H13" i="4"/>
  <c r="O13" i="4" s="1"/>
  <c r="I13" i="4"/>
  <c r="J13" i="4"/>
  <c r="H14" i="4"/>
  <c r="O14" i="4" s="1"/>
  <c r="I14" i="4"/>
  <c r="P14" i="4" s="1"/>
  <c r="J14" i="4"/>
  <c r="H15" i="4"/>
  <c r="O15" i="4" s="1"/>
  <c r="I15" i="4"/>
  <c r="J15" i="4"/>
  <c r="H16" i="4"/>
  <c r="O16" i="4" s="1"/>
  <c r="I16" i="4"/>
  <c r="J16" i="4"/>
  <c r="H17" i="4"/>
  <c r="O17" i="4" s="1"/>
  <c r="I17" i="4"/>
  <c r="J17" i="4"/>
  <c r="H18" i="4"/>
  <c r="O18" i="4" s="1"/>
  <c r="I18" i="4"/>
  <c r="P18" i="4" s="1"/>
  <c r="J18" i="4"/>
  <c r="H19" i="4"/>
  <c r="O19" i="4" s="1"/>
  <c r="I19" i="4"/>
  <c r="J19" i="4"/>
  <c r="H20" i="4"/>
  <c r="O20" i="4" s="1"/>
  <c r="I20" i="4"/>
  <c r="J20" i="4"/>
  <c r="H21" i="4"/>
  <c r="O21" i="4" s="1"/>
  <c r="I21" i="4"/>
  <c r="J21" i="4"/>
  <c r="H22" i="4"/>
  <c r="O22" i="4" s="1"/>
  <c r="I22" i="4"/>
  <c r="P22" i="4" s="1"/>
  <c r="J22" i="4"/>
  <c r="H23" i="4"/>
  <c r="O23" i="4" s="1"/>
  <c r="I23" i="4"/>
  <c r="J23" i="4"/>
  <c r="H24" i="4"/>
  <c r="O24" i="4" s="1"/>
  <c r="I24" i="4"/>
  <c r="J24" i="4"/>
  <c r="H25" i="4"/>
  <c r="O25" i="4" s="1"/>
  <c r="I25" i="4"/>
  <c r="J25" i="4"/>
  <c r="H26" i="4"/>
  <c r="O26" i="4" s="1"/>
  <c r="I26" i="4"/>
  <c r="P26" i="4" s="1"/>
  <c r="J26" i="4"/>
  <c r="H27" i="4"/>
  <c r="O27" i="4" s="1"/>
  <c r="I27" i="4"/>
  <c r="J27" i="4"/>
  <c r="H28" i="4"/>
  <c r="O28" i="4" s="1"/>
  <c r="I28" i="4"/>
  <c r="J28" i="4"/>
  <c r="H29" i="4"/>
  <c r="O29" i="4" s="1"/>
  <c r="I29" i="4"/>
  <c r="J29" i="4"/>
  <c r="H30" i="4"/>
  <c r="O30" i="4" s="1"/>
  <c r="I30" i="4"/>
  <c r="P30" i="4" s="1"/>
  <c r="J30" i="4"/>
  <c r="H31" i="4"/>
  <c r="O31" i="4" s="1"/>
  <c r="I31" i="4"/>
  <c r="J31" i="4"/>
  <c r="H32" i="4"/>
  <c r="O32" i="4" s="1"/>
  <c r="I32" i="4"/>
  <c r="J32" i="4"/>
  <c r="H33" i="4"/>
  <c r="O33" i="4" s="1"/>
  <c r="I33" i="4"/>
  <c r="J33" i="4"/>
  <c r="H34" i="4"/>
  <c r="O34" i="4" s="1"/>
  <c r="I34" i="4"/>
  <c r="P34" i="4" s="1"/>
  <c r="J34" i="4"/>
  <c r="H35" i="4"/>
  <c r="O35" i="4" s="1"/>
  <c r="I35" i="4"/>
  <c r="J35" i="4"/>
  <c r="H36" i="4"/>
  <c r="O36" i="4" s="1"/>
  <c r="I36" i="4"/>
  <c r="J36" i="4"/>
  <c r="H37" i="4"/>
  <c r="O37" i="4" s="1"/>
  <c r="I37" i="4"/>
  <c r="J37" i="4"/>
  <c r="H38" i="4"/>
  <c r="O38" i="4" s="1"/>
  <c r="I38" i="4"/>
  <c r="P38" i="4" s="1"/>
  <c r="J38" i="4"/>
  <c r="H39" i="4"/>
  <c r="O39" i="4" s="1"/>
  <c r="I39" i="4"/>
  <c r="J39" i="4"/>
  <c r="H40" i="4"/>
  <c r="O40" i="4" s="1"/>
  <c r="I40" i="4"/>
  <c r="J40" i="4"/>
  <c r="H41" i="4"/>
  <c r="O41" i="4" s="1"/>
  <c r="I41" i="4"/>
  <c r="J41" i="4"/>
  <c r="H42" i="4"/>
  <c r="O42" i="4" s="1"/>
  <c r="I42" i="4"/>
  <c r="P42" i="4" s="1"/>
  <c r="J42" i="4"/>
  <c r="H43" i="4"/>
  <c r="O43" i="4" s="1"/>
  <c r="I43" i="4"/>
  <c r="J43" i="4"/>
  <c r="H44" i="4"/>
  <c r="O44" i="4" s="1"/>
  <c r="I44" i="4"/>
  <c r="J44" i="4"/>
  <c r="H45" i="4"/>
  <c r="O45" i="4" s="1"/>
  <c r="I45" i="4"/>
  <c r="J45" i="4"/>
  <c r="H46" i="4"/>
  <c r="O46" i="4" s="1"/>
  <c r="I46" i="4"/>
  <c r="P46" i="4" s="1"/>
  <c r="J46" i="4"/>
  <c r="H47" i="4"/>
  <c r="O47" i="4" s="1"/>
  <c r="I47" i="4"/>
  <c r="J47" i="4"/>
  <c r="H48" i="4"/>
  <c r="O48" i="4" s="1"/>
  <c r="I48" i="4"/>
  <c r="P48" i="4" s="1"/>
  <c r="J48" i="4"/>
  <c r="H49" i="4"/>
  <c r="O49" i="4" s="1"/>
  <c r="I49" i="4"/>
  <c r="J49" i="4"/>
  <c r="H50" i="4"/>
  <c r="O50" i="4" s="1"/>
  <c r="I50" i="4"/>
  <c r="P50" i="4" s="1"/>
  <c r="J50" i="4"/>
  <c r="H51" i="4"/>
  <c r="O51" i="4" s="1"/>
  <c r="I51" i="4"/>
  <c r="J51" i="4"/>
  <c r="H52" i="4"/>
  <c r="O52" i="4" s="1"/>
  <c r="I52" i="4"/>
  <c r="P52" i="4" s="1"/>
  <c r="J52" i="4"/>
  <c r="H53" i="4"/>
  <c r="O53" i="4" s="1"/>
  <c r="I53" i="4"/>
  <c r="J53" i="4"/>
  <c r="H54" i="4"/>
  <c r="O54" i="4" s="1"/>
  <c r="I54" i="4"/>
  <c r="P54" i="4" s="1"/>
  <c r="J54" i="4"/>
  <c r="H55" i="4"/>
  <c r="O55" i="4" s="1"/>
  <c r="I55" i="4"/>
  <c r="J55" i="4"/>
  <c r="H56" i="4"/>
  <c r="O56" i="4" s="1"/>
  <c r="I56" i="4"/>
  <c r="P56" i="4" s="1"/>
  <c r="J56" i="4"/>
  <c r="H57" i="4"/>
  <c r="O57" i="4" s="1"/>
  <c r="I57" i="4"/>
  <c r="J57" i="4"/>
  <c r="H58" i="4"/>
  <c r="O58" i="4" s="1"/>
  <c r="I58" i="4"/>
  <c r="P58" i="4" s="1"/>
  <c r="J58" i="4"/>
  <c r="H59" i="4"/>
  <c r="O59" i="4" s="1"/>
  <c r="I59" i="4"/>
  <c r="J59" i="4"/>
  <c r="H60" i="4"/>
  <c r="O60" i="4" s="1"/>
  <c r="I60" i="4"/>
  <c r="P60" i="4" s="1"/>
  <c r="J60" i="4"/>
  <c r="H61" i="4"/>
  <c r="O61" i="4" s="1"/>
  <c r="I61" i="4"/>
  <c r="J61" i="4"/>
  <c r="H62" i="4"/>
  <c r="O62" i="4" s="1"/>
  <c r="I62" i="4"/>
  <c r="P62" i="4" s="1"/>
  <c r="J62" i="4"/>
  <c r="H63" i="4"/>
  <c r="O63" i="4" s="1"/>
  <c r="I63" i="4"/>
  <c r="J63" i="4"/>
  <c r="H64" i="4"/>
  <c r="O64" i="4" s="1"/>
  <c r="I64" i="4"/>
  <c r="P64" i="4" s="1"/>
  <c r="J64" i="4"/>
  <c r="H65" i="4"/>
  <c r="O65" i="4" s="1"/>
  <c r="I65" i="4"/>
  <c r="J65" i="4"/>
  <c r="H66" i="4"/>
  <c r="O66" i="4" s="1"/>
  <c r="I66" i="4"/>
  <c r="P66" i="4" s="1"/>
  <c r="J66" i="4"/>
  <c r="H67" i="4"/>
  <c r="O67" i="4" s="1"/>
  <c r="I67" i="4"/>
  <c r="J67" i="4"/>
  <c r="H68" i="4"/>
  <c r="O68" i="4" s="1"/>
  <c r="I68" i="4"/>
  <c r="P68" i="4" s="1"/>
  <c r="J68" i="4"/>
  <c r="H69" i="4"/>
  <c r="O69" i="4" s="1"/>
  <c r="I69" i="4"/>
  <c r="J69" i="4"/>
  <c r="H70" i="4"/>
  <c r="O70" i="4" s="1"/>
  <c r="I70" i="4"/>
  <c r="P70" i="4" s="1"/>
  <c r="J70" i="4"/>
  <c r="H71" i="4"/>
  <c r="O71" i="4" s="1"/>
  <c r="I71" i="4"/>
  <c r="J71" i="4"/>
  <c r="H72" i="4"/>
  <c r="O72" i="4" s="1"/>
  <c r="I72" i="4"/>
  <c r="P72" i="4" s="1"/>
  <c r="J72" i="4"/>
  <c r="H73" i="4"/>
  <c r="O73" i="4" s="1"/>
  <c r="I73" i="4"/>
  <c r="J73" i="4"/>
  <c r="H74" i="4"/>
  <c r="O74" i="4" s="1"/>
  <c r="I74" i="4"/>
  <c r="P74" i="4" s="1"/>
  <c r="J74" i="4"/>
  <c r="H75" i="4"/>
  <c r="O75" i="4" s="1"/>
  <c r="I75" i="4"/>
  <c r="J75" i="4"/>
  <c r="H76" i="4"/>
  <c r="O76" i="4" s="1"/>
  <c r="I76" i="4"/>
  <c r="P76" i="4" s="1"/>
  <c r="J76" i="4"/>
  <c r="H77" i="4"/>
  <c r="O77" i="4" s="1"/>
  <c r="I77" i="4"/>
  <c r="J77" i="4"/>
  <c r="H78" i="4"/>
  <c r="O78" i="4" s="1"/>
  <c r="I78" i="4"/>
  <c r="P78" i="4" s="1"/>
  <c r="J78" i="4"/>
  <c r="H79" i="4"/>
  <c r="O79" i="4" s="1"/>
  <c r="I79" i="4"/>
  <c r="J79" i="4"/>
  <c r="H80" i="4"/>
  <c r="O80" i="4" s="1"/>
  <c r="I80" i="4"/>
  <c r="P80" i="4" s="1"/>
  <c r="J80" i="4"/>
  <c r="H81" i="4"/>
  <c r="O81" i="4" s="1"/>
  <c r="I81" i="4"/>
  <c r="J81" i="4"/>
  <c r="H82" i="4"/>
  <c r="O82" i="4" s="1"/>
  <c r="I82" i="4"/>
  <c r="P82" i="4" s="1"/>
  <c r="J82" i="4"/>
  <c r="H83" i="4"/>
  <c r="O83" i="4" s="1"/>
  <c r="I83" i="4"/>
  <c r="J83" i="4"/>
  <c r="H84" i="4"/>
  <c r="O84" i="4" s="1"/>
  <c r="I84" i="4"/>
  <c r="P84" i="4" s="1"/>
  <c r="J84" i="4"/>
  <c r="H85" i="4"/>
  <c r="O85" i="4" s="1"/>
  <c r="I85" i="4"/>
  <c r="J85" i="4"/>
  <c r="H86" i="4"/>
  <c r="O86" i="4" s="1"/>
  <c r="I86" i="4"/>
  <c r="P86" i="4" s="1"/>
  <c r="J86" i="4"/>
  <c r="H87" i="4"/>
  <c r="O87" i="4" s="1"/>
  <c r="I87" i="4"/>
  <c r="J87" i="4"/>
  <c r="H88" i="4"/>
  <c r="O88" i="4" s="1"/>
  <c r="I88" i="4"/>
  <c r="P88" i="4" s="1"/>
  <c r="J88" i="4"/>
  <c r="H89" i="4"/>
  <c r="O89" i="4" s="1"/>
  <c r="I89" i="4"/>
  <c r="J89" i="4"/>
  <c r="H90" i="4"/>
  <c r="O90" i="4" s="1"/>
  <c r="I90" i="4"/>
  <c r="P90" i="4" s="1"/>
  <c r="J90" i="4"/>
  <c r="H91" i="4"/>
  <c r="O91" i="4" s="1"/>
  <c r="I91" i="4"/>
  <c r="J91" i="4"/>
  <c r="H92" i="4"/>
  <c r="O92" i="4" s="1"/>
  <c r="I92" i="4"/>
  <c r="J92" i="4"/>
  <c r="H93" i="4"/>
  <c r="O93" i="4" s="1"/>
  <c r="I93" i="4"/>
  <c r="J93" i="4"/>
  <c r="H94" i="4"/>
  <c r="O94" i="4" s="1"/>
  <c r="I94" i="4"/>
  <c r="P94" i="4" s="1"/>
  <c r="J94" i="4"/>
  <c r="H95" i="4"/>
  <c r="O95" i="4" s="1"/>
  <c r="I95" i="4"/>
  <c r="J95" i="4"/>
  <c r="H96" i="4"/>
  <c r="O96" i="4" s="1"/>
  <c r="I96" i="4"/>
  <c r="J96" i="4"/>
  <c r="H97" i="4"/>
  <c r="O97" i="4" s="1"/>
  <c r="I97" i="4"/>
  <c r="J97" i="4"/>
  <c r="H98" i="4"/>
  <c r="O98" i="4" s="1"/>
  <c r="I98" i="4"/>
  <c r="P98" i="4" s="1"/>
  <c r="J98" i="4"/>
  <c r="H99" i="4"/>
  <c r="O99" i="4" s="1"/>
  <c r="I99" i="4"/>
  <c r="J99" i="4"/>
  <c r="H100" i="4"/>
  <c r="O100" i="4" s="1"/>
  <c r="I100" i="4"/>
  <c r="J100" i="4"/>
  <c r="H101" i="4"/>
  <c r="O101" i="4" s="1"/>
  <c r="I101" i="4"/>
  <c r="J101" i="4"/>
  <c r="H102" i="4"/>
  <c r="O102" i="4" s="1"/>
  <c r="I102" i="4"/>
  <c r="P102" i="4" s="1"/>
  <c r="J102" i="4"/>
  <c r="H103" i="4"/>
  <c r="O103" i="4" s="1"/>
  <c r="I103" i="4"/>
  <c r="J103" i="4"/>
  <c r="H104" i="4"/>
  <c r="O104" i="4" s="1"/>
  <c r="I104" i="4"/>
  <c r="J104" i="4"/>
  <c r="H105" i="4"/>
  <c r="O105" i="4" s="1"/>
  <c r="I105" i="4"/>
  <c r="J105" i="4"/>
  <c r="H106" i="4"/>
  <c r="O106" i="4" s="1"/>
  <c r="I106" i="4"/>
  <c r="P106" i="4" s="1"/>
  <c r="J106" i="4"/>
  <c r="H107" i="4"/>
  <c r="O107" i="4" s="1"/>
  <c r="I107" i="4"/>
  <c r="J107" i="4"/>
  <c r="H108" i="4"/>
  <c r="O108" i="4" s="1"/>
  <c r="I108" i="4"/>
  <c r="J108" i="4"/>
  <c r="H109" i="4"/>
  <c r="O109" i="4" s="1"/>
  <c r="I109" i="4"/>
  <c r="J109" i="4"/>
  <c r="H110" i="4"/>
  <c r="O110" i="4" s="1"/>
  <c r="I110" i="4"/>
  <c r="P110" i="4" s="1"/>
  <c r="J110" i="4"/>
  <c r="H111" i="4"/>
  <c r="O111" i="4" s="1"/>
  <c r="I111" i="4"/>
  <c r="J111" i="4"/>
  <c r="H112" i="4"/>
  <c r="O112" i="4" s="1"/>
  <c r="I112" i="4"/>
  <c r="J112" i="4"/>
  <c r="H113" i="4"/>
  <c r="O113" i="4" s="1"/>
  <c r="I113" i="4"/>
  <c r="J113" i="4"/>
  <c r="H114" i="4"/>
  <c r="O114" i="4" s="1"/>
  <c r="I114" i="4"/>
  <c r="P114" i="4" s="1"/>
  <c r="J114" i="4"/>
  <c r="H115" i="4"/>
  <c r="O115" i="4" s="1"/>
  <c r="I115" i="4"/>
  <c r="J115" i="4"/>
  <c r="H116" i="4"/>
  <c r="O116" i="4" s="1"/>
  <c r="T116" i="4" s="1"/>
  <c r="I116" i="4"/>
  <c r="J116" i="4"/>
  <c r="H117" i="4"/>
  <c r="O117" i="4" s="1"/>
  <c r="T117" i="4" s="1"/>
  <c r="I117" i="4"/>
  <c r="J117" i="4"/>
  <c r="H118" i="4"/>
  <c r="O118" i="4" s="1"/>
  <c r="T118" i="4" s="1"/>
  <c r="I118" i="4"/>
  <c r="J118" i="4"/>
  <c r="H119" i="4"/>
  <c r="O119" i="4" s="1"/>
  <c r="T119" i="4" s="1"/>
  <c r="I119" i="4"/>
  <c r="J119" i="4"/>
  <c r="H120" i="4"/>
  <c r="O120" i="4" s="1"/>
  <c r="I120" i="4"/>
  <c r="J120" i="4"/>
  <c r="H121" i="4"/>
  <c r="O121" i="4" s="1"/>
  <c r="I121" i="4"/>
  <c r="J121" i="4"/>
  <c r="H122" i="4"/>
  <c r="O122" i="4" s="1"/>
  <c r="I122" i="4"/>
  <c r="P122" i="4" s="1"/>
  <c r="J122" i="4"/>
  <c r="H123" i="4"/>
  <c r="O123" i="4" s="1"/>
  <c r="I123" i="4"/>
  <c r="J123" i="4"/>
  <c r="H124" i="4"/>
  <c r="O124" i="4" s="1"/>
  <c r="I124" i="4"/>
  <c r="J124" i="4"/>
  <c r="H125" i="4"/>
  <c r="O125" i="4" s="1"/>
  <c r="I125" i="4"/>
  <c r="J125" i="4"/>
  <c r="H126" i="4"/>
  <c r="O126" i="4" s="1"/>
  <c r="I126" i="4"/>
  <c r="P126" i="4" s="1"/>
  <c r="J126" i="4"/>
  <c r="H127" i="4"/>
  <c r="O127" i="4" s="1"/>
  <c r="I127" i="4"/>
  <c r="J127" i="4"/>
  <c r="H128" i="4"/>
  <c r="O128" i="4" s="1"/>
  <c r="I128" i="4"/>
  <c r="J128" i="4"/>
  <c r="H129" i="4"/>
  <c r="O129" i="4" s="1"/>
  <c r="I129" i="4"/>
  <c r="J129" i="4"/>
  <c r="H130" i="4"/>
  <c r="O130" i="4" s="1"/>
  <c r="I130" i="4"/>
  <c r="P130" i="4" s="1"/>
  <c r="J130" i="4"/>
  <c r="H131" i="4"/>
  <c r="O131" i="4" s="1"/>
  <c r="I131" i="4"/>
  <c r="J131" i="4"/>
  <c r="H132" i="4"/>
  <c r="O132" i="4" s="1"/>
  <c r="I132" i="4"/>
  <c r="J132" i="4"/>
  <c r="H133" i="4"/>
  <c r="O133" i="4" s="1"/>
  <c r="I133" i="4"/>
  <c r="J133" i="4"/>
  <c r="H134" i="4"/>
  <c r="O134" i="4" s="1"/>
  <c r="I134" i="4"/>
  <c r="P134" i="4" s="1"/>
  <c r="J134" i="4"/>
  <c r="H135" i="4"/>
  <c r="O135" i="4" s="1"/>
  <c r="I135" i="4"/>
  <c r="J135" i="4"/>
  <c r="H136" i="4"/>
  <c r="O136" i="4" s="1"/>
  <c r="I136" i="4"/>
  <c r="J136" i="4"/>
  <c r="H137" i="4"/>
  <c r="O137" i="4" s="1"/>
  <c r="I137" i="4"/>
  <c r="J137" i="4"/>
  <c r="H138" i="4"/>
  <c r="O138" i="4" s="1"/>
  <c r="I138" i="4"/>
  <c r="P138" i="4" s="1"/>
  <c r="J138" i="4"/>
  <c r="H139" i="4"/>
  <c r="O139" i="4" s="1"/>
  <c r="I139" i="4"/>
  <c r="J139" i="4"/>
  <c r="H140" i="4"/>
  <c r="O140" i="4" s="1"/>
  <c r="I140" i="4"/>
  <c r="J140" i="4"/>
  <c r="H141" i="4"/>
  <c r="O141" i="4" s="1"/>
  <c r="I141" i="4"/>
  <c r="J141" i="4"/>
  <c r="H142" i="4"/>
  <c r="O142" i="4" s="1"/>
  <c r="I142" i="4"/>
  <c r="P142" i="4" s="1"/>
  <c r="J142" i="4"/>
  <c r="H143" i="4"/>
  <c r="O143" i="4" s="1"/>
  <c r="I143" i="4"/>
  <c r="J143" i="4"/>
  <c r="H144" i="4"/>
  <c r="O144" i="4" s="1"/>
  <c r="I144" i="4"/>
  <c r="J144" i="4"/>
  <c r="H145" i="4"/>
  <c r="O145" i="4" s="1"/>
  <c r="I145" i="4"/>
  <c r="J145" i="4"/>
  <c r="H146" i="4"/>
  <c r="O146" i="4" s="1"/>
  <c r="I146" i="4"/>
  <c r="P146" i="4" s="1"/>
  <c r="J146" i="4"/>
  <c r="H147" i="4"/>
  <c r="O147" i="4" s="1"/>
  <c r="I147" i="4"/>
  <c r="J147" i="4"/>
  <c r="H148" i="4"/>
  <c r="O148" i="4" s="1"/>
  <c r="I148" i="4"/>
  <c r="J148" i="4"/>
  <c r="H149" i="4"/>
  <c r="O149" i="4" s="1"/>
  <c r="I149" i="4"/>
  <c r="J149" i="4"/>
  <c r="H150" i="4"/>
  <c r="O150" i="4" s="1"/>
  <c r="I150" i="4"/>
  <c r="J150" i="4"/>
  <c r="H151" i="4"/>
  <c r="O151" i="4" s="1"/>
  <c r="I151" i="4"/>
  <c r="J151" i="4"/>
  <c r="H152" i="4"/>
  <c r="O152" i="4" s="1"/>
  <c r="I152" i="4"/>
  <c r="J152" i="4"/>
  <c r="H153" i="4"/>
  <c r="O153" i="4" s="1"/>
  <c r="I153" i="4"/>
  <c r="J153" i="4"/>
  <c r="H154" i="4"/>
  <c r="O154" i="4" s="1"/>
  <c r="I154" i="4"/>
  <c r="J154" i="4"/>
  <c r="H155" i="4"/>
  <c r="O155" i="4" s="1"/>
  <c r="I155" i="4"/>
  <c r="J155" i="4"/>
  <c r="H156" i="4"/>
  <c r="O156" i="4" s="1"/>
  <c r="I156" i="4"/>
  <c r="J156" i="4"/>
  <c r="H157" i="4"/>
  <c r="O157" i="4" s="1"/>
  <c r="I157" i="4"/>
  <c r="J157" i="4"/>
  <c r="H158" i="4"/>
  <c r="O158" i="4" s="1"/>
  <c r="I158" i="4"/>
  <c r="J158" i="4"/>
  <c r="H159" i="4"/>
  <c r="O159" i="4" s="1"/>
  <c r="I159" i="4"/>
  <c r="J159" i="4"/>
  <c r="H160" i="4"/>
  <c r="O160" i="4" s="1"/>
  <c r="I160" i="4"/>
  <c r="J160" i="4"/>
  <c r="H161" i="4"/>
  <c r="O161" i="4" s="1"/>
  <c r="I161" i="4"/>
  <c r="J161" i="4"/>
  <c r="H162" i="4"/>
  <c r="O162" i="4" s="1"/>
  <c r="I162" i="4"/>
  <c r="J162" i="4"/>
  <c r="H163" i="4"/>
  <c r="O163" i="4" s="1"/>
  <c r="T163" i="4" s="1"/>
  <c r="I163" i="4"/>
  <c r="J163" i="4"/>
  <c r="H164" i="4"/>
  <c r="O164" i="4" s="1"/>
  <c r="T164" i="4" s="1"/>
  <c r="I164" i="4"/>
  <c r="J164" i="4"/>
  <c r="H165" i="4"/>
  <c r="O165" i="4" s="1"/>
  <c r="I165" i="4"/>
  <c r="J165" i="4"/>
  <c r="H166" i="4"/>
  <c r="O166" i="4" s="1"/>
  <c r="I166" i="4"/>
  <c r="J166" i="4"/>
  <c r="H167" i="4"/>
  <c r="O167" i="4" s="1"/>
  <c r="I167" i="4"/>
  <c r="J167" i="4"/>
  <c r="H168" i="4"/>
  <c r="O168" i="4" s="1"/>
  <c r="I168" i="4"/>
  <c r="J168" i="4"/>
  <c r="H169" i="4"/>
  <c r="O169" i="4" s="1"/>
  <c r="I169" i="4"/>
  <c r="J169" i="4"/>
  <c r="H170" i="4"/>
  <c r="O170" i="4" s="1"/>
  <c r="I170" i="4"/>
  <c r="J170" i="4"/>
  <c r="H171" i="4"/>
  <c r="O171" i="4" s="1"/>
  <c r="I171" i="4"/>
  <c r="J171" i="4"/>
  <c r="H172" i="4"/>
  <c r="O172" i="4" s="1"/>
  <c r="I172" i="4"/>
  <c r="J172" i="4"/>
  <c r="H173" i="4"/>
  <c r="O173" i="4" s="1"/>
  <c r="I173" i="4"/>
  <c r="J173" i="4"/>
  <c r="H174" i="4"/>
  <c r="O174" i="4" s="1"/>
  <c r="I174" i="4"/>
  <c r="J174" i="4"/>
  <c r="H175" i="4"/>
  <c r="O175" i="4" s="1"/>
  <c r="I175" i="4"/>
  <c r="J175" i="4"/>
  <c r="H176" i="4"/>
  <c r="O176" i="4" s="1"/>
  <c r="I176" i="4"/>
  <c r="J176" i="4"/>
  <c r="H177" i="4"/>
  <c r="O177" i="4" s="1"/>
  <c r="I177" i="4"/>
  <c r="J177" i="4"/>
  <c r="H178" i="4"/>
  <c r="O178" i="4" s="1"/>
  <c r="I178" i="4"/>
  <c r="J178" i="4"/>
  <c r="H179" i="4"/>
  <c r="O179" i="4" s="1"/>
  <c r="I179" i="4"/>
  <c r="J179" i="4"/>
  <c r="H180" i="4"/>
  <c r="O180" i="4" s="1"/>
  <c r="I180" i="4"/>
  <c r="J180" i="4"/>
  <c r="H181" i="4"/>
  <c r="O181" i="4" s="1"/>
  <c r="I181" i="4"/>
  <c r="J181" i="4"/>
  <c r="H182" i="4"/>
  <c r="O182" i="4" s="1"/>
  <c r="I182" i="4"/>
  <c r="J182" i="4"/>
  <c r="H183" i="4"/>
  <c r="O183" i="4" s="1"/>
  <c r="I183" i="4"/>
  <c r="J183" i="4"/>
  <c r="H184" i="4"/>
  <c r="O184" i="4" s="1"/>
  <c r="I184" i="4"/>
  <c r="J184" i="4"/>
  <c r="H185" i="4"/>
  <c r="O185" i="4" s="1"/>
  <c r="I185" i="4"/>
  <c r="J185" i="4"/>
  <c r="H186" i="4"/>
  <c r="O186" i="4" s="1"/>
  <c r="I186" i="4"/>
  <c r="J186" i="4"/>
  <c r="H187" i="4"/>
  <c r="O187" i="4" s="1"/>
  <c r="I187" i="4"/>
  <c r="J187" i="4"/>
  <c r="H188" i="4"/>
  <c r="O188" i="4" s="1"/>
  <c r="I188" i="4"/>
  <c r="J188" i="4"/>
  <c r="H189" i="4"/>
  <c r="O189" i="4" s="1"/>
  <c r="I189" i="4"/>
  <c r="J189" i="4"/>
  <c r="H190" i="4"/>
  <c r="O190" i="4" s="1"/>
  <c r="I190" i="4"/>
  <c r="J190" i="4"/>
  <c r="H191" i="4"/>
  <c r="O191" i="4" s="1"/>
  <c r="I191" i="4"/>
  <c r="J191" i="4"/>
  <c r="H192" i="4"/>
  <c r="O192" i="4" s="1"/>
  <c r="I192" i="4"/>
  <c r="J192" i="4"/>
  <c r="H193" i="4"/>
  <c r="O193" i="4" s="1"/>
  <c r="I193" i="4"/>
  <c r="J193" i="4"/>
  <c r="H194" i="4"/>
  <c r="O194" i="4" s="1"/>
  <c r="I194" i="4"/>
  <c r="J194" i="4"/>
  <c r="H195" i="4"/>
  <c r="O195" i="4" s="1"/>
  <c r="I195" i="4"/>
  <c r="J195" i="4"/>
  <c r="H196" i="4"/>
  <c r="O196" i="4" s="1"/>
  <c r="I196" i="4"/>
  <c r="J196" i="4"/>
  <c r="H197" i="4"/>
  <c r="O197" i="4" s="1"/>
  <c r="I197" i="4"/>
  <c r="J197" i="4"/>
  <c r="H198" i="4"/>
  <c r="O198" i="4" s="1"/>
  <c r="I198" i="4"/>
  <c r="J198" i="4"/>
  <c r="H199" i="4"/>
  <c r="O199" i="4" s="1"/>
  <c r="I199" i="4"/>
  <c r="J199" i="4"/>
  <c r="H200" i="4"/>
  <c r="O200" i="4" s="1"/>
  <c r="I200" i="4"/>
  <c r="J200" i="4"/>
  <c r="H201" i="4"/>
  <c r="O201" i="4" s="1"/>
  <c r="I201" i="4"/>
  <c r="J201" i="4"/>
  <c r="H202" i="4"/>
  <c r="O202" i="4" s="1"/>
  <c r="I202" i="4"/>
  <c r="J202" i="4"/>
  <c r="H203" i="4"/>
  <c r="O203" i="4" s="1"/>
  <c r="I203" i="4"/>
  <c r="J203" i="4"/>
  <c r="H204" i="4"/>
  <c r="O204" i="4" s="1"/>
  <c r="I204" i="4"/>
  <c r="J204" i="4"/>
  <c r="H205" i="4"/>
  <c r="O205" i="4" s="1"/>
  <c r="I205" i="4"/>
  <c r="J205" i="4"/>
  <c r="H206" i="4"/>
  <c r="O206" i="4" s="1"/>
  <c r="I206" i="4"/>
  <c r="J206" i="4"/>
  <c r="H207" i="4"/>
  <c r="O207" i="4" s="1"/>
  <c r="I207" i="4"/>
  <c r="J207" i="4"/>
  <c r="H208" i="4"/>
  <c r="O208" i="4" s="1"/>
  <c r="I208" i="4"/>
  <c r="J208" i="4"/>
  <c r="H209" i="4"/>
  <c r="O209" i="4" s="1"/>
  <c r="I209" i="4"/>
  <c r="J209" i="4"/>
  <c r="H210" i="4"/>
  <c r="O210" i="4" s="1"/>
  <c r="I210" i="4"/>
  <c r="J210" i="4"/>
  <c r="H211" i="4"/>
  <c r="O211" i="4" s="1"/>
  <c r="I211" i="4"/>
  <c r="J211" i="4"/>
  <c r="H212" i="4"/>
  <c r="O212" i="4" s="1"/>
  <c r="I212" i="4"/>
  <c r="J212" i="4"/>
  <c r="H213" i="4"/>
  <c r="O213" i="4" s="1"/>
  <c r="I213" i="4"/>
  <c r="J213" i="4"/>
  <c r="H214" i="4"/>
  <c r="O214" i="4" s="1"/>
  <c r="I214" i="4"/>
  <c r="J214" i="4"/>
  <c r="H215" i="4"/>
  <c r="O215" i="4" s="1"/>
  <c r="I215" i="4"/>
  <c r="J215" i="4"/>
  <c r="H216" i="4"/>
  <c r="O216" i="4" s="1"/>
  <c r="I216" i="4"/>
  <c r="J216" i="4"/>
  <c r="H217" i="4"/>
  <c r="O217" i="4" s="1"/>
  <c r="I217" i="4"/>
  <c r="J217" i="4"/>
  <c r="H218" i="4"/>
  <c r="O218" i="4" s="1"/>
  <c r="I218" i="4"/>
  <c r="J218" i="4"/>
  <c r="H219" i="4"/>
  <c r="O219" i="4" s="1"/>
  <c r="I219" i="4"/>
  <c r="J219" i="4"/>
  <c r="H220" i="4"/>
  <c r="O220" i="4" s="1"/>
  <c r="I220" i="4"/>
  <c r="J220" i="4"/>
  <c r="H221" i="4"/>
  <c r="O221" i="4" s="1"/>
  <c r="I221" i="4"/>
  <c r="J221" i="4"/>
  <c r="H222" i="4"/>
  <c r="O222" i="4" s="1"/>
  <c r="I222" i="4"/>
  <c r="J222" i="4"/>
  <c r="H223" i="4"/>
  <c r="O223" i="4" s="1"/>
  <c r="I223" i="4"/>
  <c r="J223" i="4"/>
  <c r="H224" i="4"/>
  <c r="O224" i="4" s="1"/>
  <c r="I224" i="4"/>
  <c r="J224" i="4"/>
  <c r="H225" i="4"/>
  <c r="O225" i="4" s="1"/>
  <c r="I225" i="4"/>
  <c r="J225" i="4"/>
  <c r="H226" i="4"/>
  <c r="O226" i="4" s="1"/>
  <c r="I226" i="4"/>
  <c r="J226" i="4"/>
  <c r="H227" i="4"/>
  <c r="O227" i="4" s="1"/>
  <c r="I227" i="4"/>
  <c r="J227" i="4"/>
  <c r="H228" i="4"/>
  <c r="O228" i="4" s="1"/>
  <c r="I228" i="4"/>
  <c r="J228" i="4"/>
  <c r="H229" i="4"/>
  <c r="O229" i="4" s="1"/>
  <c r="I229" i="4"/>
  <c r="J229" i="4"/>
  <c r="H230" i="4"/>
  <c r="O230" i="4" s="1"/>
  <c r="I230" i="4"/>
  <c r="J230" i="4"/>
  <c r="H231" i="4"/>
  <c r="O231" i="4" s="1"/>
  <c r="I231" i="4"/>
  <c r="J231" i="4"/>
  <c r="H232" i="4"/>
  <c r="O232" i="4" s="1"/>
  <c r="I232" i="4"/>
  <c r="J232" i="4"/>
  <c r="H233" i="4"/>
  <c r="O233" i="4" s="1"/>
  <c r="I233" i="4"/>
  <c r="J233" i="4"/>
  <c r="H234" i="4"/>
  <c r="O234" i="4" s="1"/>
  <c r="I234" i="4"/>
  <c r="J234" i="4"/>
  <c r="H235" i="4"/>
  <c r="O235" i="4" s="1"/>
  <c r="I235" i="4"/>
  <c r="J235" i="4"/>
  <c r="H236" i="4"/>
  <c r="O236" i="4" s="1"/>
  <c r="I236" i="4"/>
  <c r="J236" i="4"/>
  <c r="H237" i="4"/>
  <c r="O237" i="4" s="1"/>
  <c r="I237" i="4"/>
  <c r="J237" i="4"/>
  <c r="H238" i="4"/>
  <c r="O238" i="4" s="1"/>
  <c r="I238" i="4"/>
  <c r="J238" i="4"/>
  <c r="H239" i="4"/>
  <c r="O239" i="4" s="1"/>
  <c r="I239" i="4"/>
  <c r="J239" i="4"/>
  <c r="H240" i="4"/>
  <c r="O240" i="4" s="1"/>
  <c r="I240" i="4"/>
  <c r="J240" i="4"/>
  <c r="H241" i="4"/>
  <c r="O241" i="4" s="1"/>
  <c r="I241" i="4"/>
  <c r="J241" i="4"/>
  <c r="H242" i="4"/>
  <c r="O242" i="4" s="1"/>
  <c r="I242" i="4"/>
  <c r="J242" i="4"/>
  <c r="H243" i="4"/>
  <c r="O243" i="4" s="1"/>
  <c r="I243" i="4"/>
  <c r="J243" i="4"/>
  <c r="H244" i="4"/>
  <c r="O244" i="4" s="1"/>
  <c r="I244" i="4"/>
  <c r="J244" i="4"/>
  <c r="H245" i="4"/>
  <c r="O245" i="4" s="1"/>
  <c r="I245" i="4"/>
  <c r="J245" i="4"/>
  <c r="H246" i="4"/>
  <c r="O246" i="4" s="1"/>
  <c r="I246" i="4"/>
  <c r="J246" i="4"/>
  <c r="H247" i="4"/>
  <c r="O247" i="4" s="1"/>
  <c r="I247" i="4"/>
  <c r="J247" i="4"/>
  <c r="H248" i="4"/>
  <c r="O248" i="4" s="1"/>
  <c r="I248" i="4"/>
  <c r="J248" i="4"/>
  <c r="H249" i="4"/>
  <c r="O249" i="4" s="1"/>
  <c r="I249" i="4"/>
  <c r="J249" i="4"/>
  <c r="H250" i="4"/>
  <c r="O250" i="4" s="1"/>
  <c r="T250" i="4" s="1"/>
  <c r="I250" i="4"/>
  <c r="J250" i="4"/>
  <c r="H251" i="4"/>
  <c r="O251" i="4" s="1"/>
  <c r="T251" i="4" s="1"/>
  <c r="I251" i="4"/>
  <c r="J251" i="4"/>
  <c r="H252" i="4"/>
  <c r="O252" i="4" s="1"/>
  <c r="I252" i="4"/>
  <c r="J252" i="4"/>
  <c r="H253" i="4"/>
  <c r="O253" i="4" s="1"/>
  <c r="I253" i="4"/>
  <c r="J253" i="4"/>
  <c r="H254" i="4"/>
  <c r="O254" i="4" s="1"/>
  <c r="I254" i="4"/>
  <c r="J254" i="4"/>
  <c r="H255" i="4"/>
  <c r="O255" i="4" s="1"/>
  <c r="I255" i="4"/>
  <c r="J255" i="4"/>
  <c r="H256" i="4"/>
  <c r="O256" i="4" s="1"/>
  <c r="I256" i="4"/>
  <c r="J256" i="4"/>
  <c r="H257" i="4"/>
  <c r="O257" i="4" s="1"/>
  <c r="I257" i="4"/>
  <c r="J257" i="4"/>
  <c r="H258" i="4"/>
  <c r="O258" i="4" s="1"/>
  <c r="I258" i="4"/>
  <c r="J258" i="4"/>
  <c r="H259" i="4"/>
  <c r="O259" i="4" s="1"/>
  <c r="I259" i="4"/>
  <c r="J259" i="4"/>
  <c r="H260" i="4"/>
  <c r="O260" i="4" s="1"/>
  <c r="I260" i="4"/>
  <c r="J260" i="4"/>
  <c r="H261" i="4"/>
  <c r="O261" i="4" s="1"/>
  <c r="I261" i="4"/>
  <c r="J261" i="4"/>
  <c r="H262" i="4"/>
  <c r="O262" i="4" s="1"/>
  <c r="I262" i="4"/>
  <c r="J262" i="4"/>
  <c r="H263" i="4"/>
  <c r="O263" i="4" s="1"/>
  <c r="I263" i="4"/>
  <c r="J263" i="4"/>
  <c r="H264" i="4"/>
  <c r="O264" i="4" s="1"/>
  <c r="I264" i="4"/>
  <c r="J264" i="4"/>
  <c r="H265" i="4"/>
  <c r="O265" i="4" s="1"/>
  <c r="I265" i="4"/>
  <c r="J265" i="4"/>
  <c r="H266" i="4"/>
  <c r="O266" i="4" s="1"/>
  <c r="I266" i="4"/>
  <c r="J266" i="4"/>
  <c r="H267" i="4"/>
  <c r="O267" i="4" s="1"/>
  <c r="I267" i="4"/>
  <c r="J267" i="4"/>
  <c r="H268" i="4"/>
  <c r="O268" i="4" s="1"/>
  <c r="I268" i="4"/>
  <c r="J268" i="4"/>
  <c r="H269" i="4"/>
  <c r="O269" i="4" s="1"/>
  <c r="I269" i="4"/>
  <c r="J269" i="4"/>
  <c r="H270" i="4"/>
  <c r="O270" i="4" s="1"/>
  <c r="I270" i="4"/>
  <c r="J270" i="4"/>
  <c r="H271" i="4"/>
  <c r="O271" i="4" s="1"/>
  <c r="I271" i="4"/>
  <c r="J271" i="4"/>
  <c r="H272" i="4"/>
  <c r="O272" i="4" s="1"/>
  <c r="I272" i="4"/>
  <c r="J272" i="4"/>
  <c r="H273" i="4"/>
  <c r="O273" i="4" s="1"/>
  <c r="I273" i="4"/>
  <c r="J273" i="4"/>
  <c r="H274" i="4"/>
  <c r="O274" i="4" s="1"/>
  <c r="I274" i="4"/>
  <c r="J274" i="4"/>
  <c r="H275" i="4"/>
  <c r="O275" i="4" s="1"/>
  <c r="I275" i="4"/>
  <c r="J275" i="4"/>
  <c r="H276" i="4"/>
  <c r="O276" i="4" s="1"/>
  <c r="I276" i="4"/>
  <c r="J276" i="4"/>
  <c r="H277" i="4"/>
  <c r="O277" i="4" s="1"/>
  <c r="I277" i="4"/>
  <c r="J277" i="4"/>
  <c r="H278" i="4"/>
  <c r="O278" i="4" s="1"/>
  <c r="I278" i="4"/>
  <c r="J278" i="4"/>
  <c r="H279" i="4"/>
  <c r="O279" i="4" s="1"/>
  <c r="I279" i="4"/>
  <c r="J279" i="4"/>
  <c r="H280" i="4"/>
  <c r="O280" i="4" s="1"/>
  <c r="I280" i="4"/>
  <c r="J280" i="4"/>
  <c r="H281" i="4"/>
  <c r="O281" i="4" s="1"/>
  <c r="I281" i="4"/>
  <c r="J281" i="4"/>
  <c r="H282" i="4"/>
  <c r="O282" i="4" s="1"/>
  <c r="I282" i="4"/>
  <c r="J282" i="4"/>
  <c r="H283" i="4"/>
  <c r="O283" i="4" s="1"/>
  <c r="I283" i="4"/>
  <c r="J283" i="4"/>
  <c r="H284" i="4"/>
  <c r="O284" i="4" s="1"/>
  <c r="I284" i="4"/>
  <c r="J284" i="4"/>
  <c r="H285" i="4"/>
  <c r="O285" i="4" s="1"/>
  <c r="I285" i="4"/>
  <c r="J285" i="4"/>
  <c r="H286" i="4"/>
  <c r="O286" i="4" s="1"/>
  <c r="I286" i="4"/>
  <c r="J286" i="4"/>
  <c r="H287" i="4"/>
  <c r="O287" i="4" s="1"/>
  <c r="I287" i="4"/>
  <c r="J287" i="4"/>
  <c r="H288" i="4"/>
  <c r="O288" i="4" s="1"/>
  <c r="I288" i="4"/>
  <c r="J288" i="4"/>
  <c r="H289" i="4"/>
  <c r="O289" i="4" s="1"/>
  <c r="I289" i="4"/>
  <c r="J289" i="4"/>
  <c r="H290" i="4"/>
  <c r="O290" i="4" s="1"/>
  <c r="I290" i="4"/>
  <c r="J290" i="4"/>
  <c r="H291" i="4"/>
  <c r="O291" i="4" s="1"/>
  <c r="I291" i="4"/>
  <c r="J291" i="4"/>
  <c r="H292" i="4"/>
  <c r="O292" i="4" s="1"/>
  <c r="I292" i="4"/>
  <c r="J292" i="4"/>
  <c r="H293" i="4"/>
  <c r="O293" i="4" s="1"/>
  <c r="I293" i="4"/>
  <c r="J293" i="4"/>
  <c r="H294" i="4"/>
  <c r="O294" i="4" s="1"/>
  <c r="I294" i="4"/>
  <c r="J294" i="4"/>
  <c r="H295" i="4"/>
  <c r="O295" i="4" s="1"/>
  <c r="I295" i="4"/>
  <c r="J295" i="4"/>
  <c r="H296" i="4"/>
  <c r="O296" i="4" s="1"/>
  <c r="I296" i="4"/>
  <c r="J296" i="4"/>
  <c r="H297" i="4"/>
  <c r="O297" i="4" s="1"/>
  <c r="I297" i="4"/>
  <c r="J297" i="4"/>
  <c r="H298" i="4"/>
  <c r="O298" i="4" s="1"/>
  <c r="I298" i="4"/>
  <c r="J298" i="4"/>
  <c r="H299" i="4"/>
  <c r="O299" i="4" s="1"/>
  <c r="I299" i="4"/>
  <c r="J299" i="4"/>
  <c r="H300" i="4"/>
  <c r="O300" i="4" s="1"/>
  <c r="I300" i="4"/>
  <c r="J300" i="4"/>
  <c r="H301" i="4"/>
  <c r="O301" i="4" s="1"/>
  <c r="I301" i="4"/>
  <c r="J301" i="4"/>
  <c r="H302" i="4"/>
  <c r="O302" i="4" s="1"/>
  <c r="I302" i="4"/>
  <c r="J302" i="4"/>
  <c r="H303" i="4"/>
  <c r="O303" i="4" s="1"/>
  <c r="I303" i="4"/>
  <c r="J303" i="4"/>
  <c r="H304" i="4"/>
  <c r="O304" i="4" s="1"/>
  <c r="I304" i="4"/>
  <c r="J304" i="4"/>
  <c r="H305" i="4"/>
  <c r="O305" i="4" s="1"/>
  <c r="I305" i="4"/>
  <c r="J305" i="4"/>
  <c r="H306" i="4"/>
  <c r="O306" i="4" s="1"/>
  <c r="I306" i="4"/>
  <c r="J306" i="4"/>
  <c r="H307" i="4"/>
  <c r="O307" i="4" s="1"/>
  <c r="I307" i="4"/>
  <c r="J307" i="4"/>
  <c r="H308" i="4"/>
  <c r="O308" i="4" s="1"/>
  <c r="I308" i="4"/>
  <c r="J308" i="4"/>
  <c r="H309" i="4"/>
  <c r="O309" i="4" s="1"/>
  <c r="I309" i="4"/>
  <c r="J309" i="4"/>
  <c r="H310" i="4"/>
  <c r="O310" i="4" s="1"/>
  <c r="I310" i="4"/>
  <c r="J310" i="4"/>
  <c r="H311" i="4"/>
  <c r="O311" i="4" s="1"/>
  <c r="I311" i="4"/>
  <c r="J311" i="4"/>
  <c r="H312" i="4"/>
  <c r="O312" i="4" s="1"/>
  <c r="I312" i="4"/>
  <c r="J312" i="4"/>
  <c r="H313" i="4"/>
  <c r="O313" i="4" s="1"/>
  <c r="I313" i="4"/>
  <c r="J313" i="4"/>
  <c r="H314" i="4"/>
  <c r="O314" i="4" s="1"/>
  <c r="I314" i="4"/>
  <c r="J314" i="4"/>
  <c r="H315" i="4"/>
  <c r="O315" i="4" s="1"/>
  <c r="I315" i="4"/>
  <c r="J315" i="4"/>
  <c r="H316" i="4"/>
  <c r="O316" i="4" s="1"/>
  <c r="I316" i="4"/>
  <c r="J316" i="4"/>
  <c r="H317" i="4"/>
  <c r="O317" i="4" s="1"/>
  <c r="I317" i="4"/>
  <c r="J317" i="4"/>
  <c r="H318" i="4"/>
  <c r="O318" i="4" s="1"/>
  <c r="I318" i="4"/>
  <c r="J318" i="4"/>
  <c r="H319" i="4"/>
  <c r="O319" i="4" s="1"/>
  <c r="I319" i="4"/>
  <c r="J319" i="4"/>
  <c r="H320" i="4"/>
  <c r="O320" i="4" s="1"/>
  <c r="I320" i="4"/>
  <c r="J320" i="4"/>
  <c r="H321" i="4"/>
  <c r="O321" i="4" s="1"/>
  <c r="I321" i="4"/>
  <c r="J321" i="4"/>
  <c r="H322" i="4"/>
  <c r="O322" i="4" s="1"/>
  <c r="I322" i="4"/>
  <c r="J322" i="4"/>
  <c r="H323" i="4"/>
  <c r="O323" i="4" s="1"/>
  <c r="I323" i="4"/>
  <c r="J323" i="4"/>
  <c r="H324" i="4"/>
  <c r="O324" i="4" s="1"/>
  <c r="I324" i="4"/>
  <c r="J324" i="4"/>
  <c r="H325" i="4"/>
  <c r="O325" i="4" s="1"/>
  <c r="I325" i="4"/>
  <c r="J325" i="4"/>
  <c r="H326" i="4"/>
  <c r="O326" i="4" s="1"/>
  <c r="I326" i="4"/>
  <c r="J326" i="4"/>
  <c r="H327" i="4"/>
  <c r="O327" i="4" s="1"/>
  <c r="I327" i="4"/>
  <c r="J327" i="4"/>
  <c r="H328" i="4"/>
  <c r="O328" i="4" s="1"/>
  <c r="I328" i="4"/>
  <c r="J328" i="4"/>
  <c r="H329" i="4"/>
  <c r="O329" i="4" s="1"/>
  <c r="I329" i="4"/>
  <c r="J329" i="4"/>
  <c r="H330" i="4"/>
  <c r="O330" i="4" s="1"/>
  <c r="I330" i="4"/>
  <c r="J330" i="4"/>
  <c r="H331" i="4"/>
  <c r="O331" i="4" s="1"/>
  <c r="I331" i="4"/>
  <c r="J331" i="4"/>
  <c r="H332" i="4"/>
  <c r="O332" i="4" s="1"/>
  <c r="I332" i="4"/>
  <c r="J332" i="4"/>
  <c r="H333" i="4"/>
  <c r="O333" i="4" s="1"/>
  <c r="I333" i="4"/>
  <c r="J333" i="4"/>
  <c r="H334" i="4"/>
  <c r="O334" i="4" s="1"/>
  <c r="I334" i="4"/>
  <c r="J334" i="4"/>
  <c r="H335" i="4"/>
  <c r="O335" i="4" s="1"/>
  <c r="I335" i="4"/>
  <c r="J335" i="4"/>
  <c r="H336" i="4"/>
  <c r="O336" i="4" s="1"/>
  <c r="I336" i="4"/>
  <c r="J336" i="4"/>
  <c r="H337" i="4"/>
  <c r="O337" i="4" s="1"/>
  <c r="I337" i="4"/>
  <c r="J337" i="4"/>
  <c r="H338" i="4"/>
  <c r="O338" i="4" s="1"/>
  <c r="I338" i="4"/>
  <c r="J338" i="4"/>
  <c r="H339" i="4"/>
  <c r="O339" i="4" s="1"/>
  <c r="I339" i="4"/>
  <c r="J339" i="4"/>
  <c r="H340" i="4"/>
  <c r="O340" i="4" s="1"/>
  <c r="I340" i="4"/>
  <c r="J340" i="4"/>
  <c r="H341" i="4"/>
  <c r="O341" i="4" s="1"/>
  <c r="I341" i="4"/>
  <c r="J341" i="4"/>
  <c r="H342" i="4"/>
  <c r="O342" i="4" s="1"/>
  <c r="I342" i="4"/>
  <c r="J342" i="4"/>
  <c r="H343" i="4"/>
  <c r="O343" i="4" s="1"/>
  <c r="I343" i="4"/>
  <c r="J343" i="4"/>
  <c r="H344" i="4"/>
  <c r="O344" i="4" s="1"/>
  <c r="I344" i="4"/>
  <c r="J344" i="4"/>
  <c r="H345" i="4"/>
  <c r="O345" i="4" s="1"/>
  <c r="I345" i="4"/>
  <c r="J345" i="4"/>
  <c r="H346" i="4"/>
  <c r="O346" i="4" s="1"/>
  <c r="I346" i="4"/>
  <c r="J346" i="4"/>
  <c r="H347" i="4"/>
  <c r="O347" i="4" s="1"/>
  <c r="I347" i="4"/>
  <c r="J347" i="4"/>
  <c r="H348" i="4"/>
  <c r="O348" i="4" s="1"/>
  <c r="I348" i="4"/>
  <c r="J348" i="4"/>
  <c r="H349" i="4"/>
  <c r="O349" i="4" s="1"/>
  <c r="I349" i="4"/>
  <c r="J349" i="4"/>
  <c r="H350" i="4"/>
  <c r="O350" i="4" s="1"/>
  <c r="I350" i="4"/>
  <c r="J350" i="4"/>
  <c r="H351" i="4"/>
  <c r="O351" i="4" s="1"/>
  <c r="I351" i="4"/>
  <c r="J351" i="4"/>
  <c r="H352" i="4"/>
  <c r="O352" i="4" s="1"/>
  <c r="I352" i="4"/>
  <c r="J352" i="4"/>
  <c r="H353" i="4"/>
  <c r="O353" i="4" s="1"/>
  <c r="I353" i="4"/>
  <c r="J353" i="4"/>
  <c r="H354" i="4"/>
  <c r="O354" i="4" s="1"/>
  <c r="I354" i="4"/>
  <c r="J354" i="4"/>
  <c r="H355" i="4"/>
  <c r="O355" i="4" s="1"/>
  <c r="I355" i="4"/>
  <c r="J355" i="4"/>
  <c r="H356" i="4"/>
  <c r="O356" i="4" s="1"/>
  <c r="I356" i="4"/>
  <c r="J356" i="4"/>
  <c r="H357" i="4"/>
  <c r="O357" i="4" s="1"/>
  <c r="I357" i="4"/>
  <c r="J357" i="4"/>
  <c r="H358" i="4"/>
  <c r="O358" i="4" s="1"/>
  <c r="I358" i="4"/>
  <c r="J358" i="4"/>
  <c r="H359" i="4"/>
  <c r="O359" i="4" s="1"/>
  <c r="I359" i="4"/>
  <c r="J359" i="4"/>
  <c r="H360" i="4"/>
  <c r="O360" i="4" s="1"/>
  <c r="I360" i="4"/>
  <c r="J360" i="4"/>
  <c r="H361" i="4"/>
  <c r="O361" i="4" s="1"/>
  <c r="I361" i="4"/>
  <c r="J361" i="4"/>
  <c r="H362" i="4"/>
  <c r="O362" i="4" s="1"/>
  <c r="I362" i="4"/>
  <c r="J362" i="4"/>
  <c r="H363" i="4"/>
  <c r="O363" i="4" s="1"/>
  <c r="I363" i="4"/>
  <c r="J363" i="4"/>
  <c r="H364" i="4"/>
  <c r="O364" i="4" s="1"/>
  <c r="I364" i="4"/>
  <c r="J364" i="4"/>
  <c r="H365" i="4"/>
  <c r="O365" i="4" s="1"/>
  <c r="I365" i="4"/>
  <c r="J365" i="4"/>
  <c r="H366" i="4"/>
  <c r="O366" i="4" s="1"/>
  <c r="I366" i="4"/>
  <c r="J366" i="4"/>
  <c r="H367" i="4"/>
  <c r="O367" i="4" s="1"/>
  <c r="I367" i="4"/>
  <c r="J367" i="4"/>
  <c r="H368" i="4"/>
  <c r="O368" i="4" s="1"/>
  <c r="I368" i="4"/>
  <c r="J368" i="4"/>
  <c r="H369" i="4"/>
  <c r="O369" i="4" s="1"/>
  <c r="I369" i="4"/>
  <c r="J369" i="4"/>
  <c r="H370" i="4"/>
  <c r="O370" i="4" s="1"/>
  <c r="I370" i="4"/>
  <c r="J370" i="4"/>
  <c r="H371" i="4"/>
  <c r="O371" i="4" s="1"/>
  <c r="I371" i="4"/>
  <c r="J371" i="4"/>
  <c r="H372" i="4"/>
  <c r="O372" i="4" s="1"/>
  <c r="I372" i="4"/>
  <c r="J372" i="4"/>
  <c r="H373" i="4"/>
  <c r="O373" i="4" s="1"/>
  <c r="I373" i="4"/>
  <c r="J373" i="4"/>
  <c r="H374" i="4"/>
  <c r="O374" i="4" s="1"/>
  <c r="I374" i="4"/>
  <c r="J374" i="4"/>
  <c r="H375" i="4"/>
  <c r="O375" i="4" s="1"/>
  <c r="I375" i="4"/>
  <c r="J375" i="4"/>
  <c r="H376" i="4"/>
  <c r="O376" i="4" s="1"/>
  <c r="I376" i="4"/>
  <c r="J376" i="4"/>
  <c r="H377" i="4"/>
  <c r="O377" i="4" s="1"/>
  <c r="I377" i="4"/>
  <c r="J377" i="4"/>
  <c r="H378" i="4"/>
  <c r="O378" i="4" s="1"/>
  <c r="I378" i="4"/>
  <c r="J378" i="4"/>
  <c r="H379" i="4"/>
  <c r="O379" i="4" s="1"/>
  <c r="I379" i="4"/>
  <c r="J379" i="4"/>
  <c r="H380" i="4"/>
  <c r="O380" i="4" s="1"/>
  <c r="I380" i="4"/>
  <c r="J380" i="4"/>
  <c r="H381" i="4"/>
  <c r="O381" i="4" s="1"/>
  <c r="I381" i="4"/>
  <c r="J381" i="4"/>
  <c r="H382" i="4"/>
  <c r="O382" i="4" s="1"/>
  <c r="I382" i="4"/>
  <c r="J382" i="4"/>
  <c r="H383" i="4"/>
  <c r="O383" i="4" s="1"/>
  <c r="I383" i="4"/>
  <c r="J383" i="4"/>
  <c r="H384" i="4"/>
  <c r="O384" i="4" s="1"/>
  <c r="I384" i="4"/>
  <c r="J384" i="4"/>
  <c r="H385" i="4"/>
  <c r="O385" i="4" s="1"/>
  <c r="I385" i="4"/>
  <c r="J385" i="4"/>
  <c r="H386" i="4"/>
  <c r="O386" i="4" s="1"/>
  <c r="I386" i="4"/>
  <c r="J386" i="4"/>
  <c r="H387" i="4"/>
  <c r="O387" i="4" s="1"/>
  <c r="I387" i="4"/>
  <c r="J387" i="4"/>
  <c r="H388" i="4"/>
  <c r="O388" i="4" s="1"/>
  <c r="I388" i="4"/>
  <c r="J388" i="4"/>
  <c r="H389" i="4"/>
  <c r="O389" i="4" s="1"/>
  <c r="I389" i="4"/>
  <c r="J389" i="4"/>
  <c r="H390" i="4"/>
  <c r="O390" i="4" s="1"/>
  <c r="I390" i="4"/>
  <c r="J390" i="4"/>
  <c r="H391" i="4"/>
  <c r="O391" i="4" s="1"/>
  <c r="I391" i="4"/>
  <c r="J391" i="4"/>
  <c r="H392" i="4"/>
  <c r="O392" i="4" s="1"/>
  <c r="I392" i="4"/>
  <c r="J392" i="4"/>
  <c r="H393" i="4"/>
  <c r="O393" i="4" s="1"/>
  <c r="I393" i="4"/>
  <c r="J393" i="4"/>
  <c r="H394" i="4"/>
  <c r="O394" i="4" s="1"/>
  <c r="I394" i="4"/>
  <c r="J394" i="4"/>
  <c r="H395" i="4"/>
  <c r="O395" i="4" s="1"/>
  <c r="I395" i="4"/>
  <c r="J395" i="4"/>
  <c r="H396" i="4"/>
  <c r="O396" i="4" s="1"/>
  <c r="I396" i="4"/>
  <c r="J396" i="4"/>
  <c r="H397" i="4"/>
  <c r="O397" i="4" s="1"/>
  <c r="I397" i="4"/>
  <c r="J397" i="4"/>
  <c r="H398" i="4"/>
  <c r="O398" i="4" s="1"/>
  <c r="I398" i="4"/>
  <c r="J398" i="4"/>
  <c r="H399" i="4"/>
  <c r="O399" i="4" s="1"/>
  <c r="I399" i="4"/>
  <c r="J399" i="4"/>
  <c r="H400" i="4"/>
  <c r="O400" i="4" s="1"/>
  <c r="I400" i="4"/>
  <c r="J400" i="4"/>
  <c r="H401" i="4"/>
  <c r="O401" i="4" s="1"/>
  <c r="I401" i="4"/>
  <c r="J401" i="4"/>
  <c r="H402" i="4"/>
  <c r="O402" i="4" s="1"/>
  <c r="I402" i="4"/>
  <c r="J402" i="4"/>
  <c r="H403" i="4"/>
  <c r="O403" i="4" s="1"/>
  <c r="I403" i="4"/>
  <c r="J403" i="4"/>
  <c r="H404" i="4"/>
  <c r="O404" i="4" s="1"/>
  <c r="I404" i="4"/>
  <c r="J404" i="4"/>
  <c r="H405" i="4"/>
  <c r="O405" i="4" s="1"/>
  <c r="I405" i="4"/>
  <c r="J405" i="4"/>
  <c r="H406" i="4"/>
  <c r="O406" i="4" s="1"/>
  <c r="I406" i="4"/>
  <c r="J406" i="4"/>
  <c r="H407" i="4"/>
  <c r="O407" i="4" s="1"/>
  <c r="T407" i="4" s="1"/>
  <c r="I407" i="4"/>
  <c r="J407" i="4"/>
  <c r="H408" i="4"/>
  <c r="O408" i="4" s="1"/>
  <c r="T408" i="4" s="1"/>
  <c r="I408" i="4"/>
  <c r="J408" i="4"/>
  <c r="H409" i="4"/>
  <c r="O409" i="4" s="1"/>
  <c r="T409" i="4" s="1"/>
  <c r="I409" i="4"/>
  <c r="J409" i="4"/>
  <c r="H410" i="4"/>
  <c r="O410" i="4" s="1"/>
  <c r="I410" i="4"/>
  <c r="J410" i="4"/>
  <c r="H411" i="4"/>
  <c r="O411" i="4" s="1"/>
  <c r="I411" i="4"/>
  <c r="J411" i="4"/>
  <c r="H412" i="4"/>
  <c r="O412" i="4" s="1"/>
  <c r="I412" i="4"/>
  <c r="J412" i="4"/>
  <c r="H413" i="4"/>
  <c r="O413" i="4" s="1"/>
  <c r="I413" i="4"/>
  <c r="P413" i="4" s="1"/>
  <c r="J413" i="4"/>
  <c r="H414" i="4"/>
  <c r="O414" i="4" s="1"/>
  <c r="I414" i="4"/>
  <c r="J414" i="4"/>
  <c r="H415" i="4"/>
  <c r="O415" i="4" s="1"/>
  <c r="I415" i="4"/>
  <c r="J415" i="4"/>
  <c r="H416" i="4"/>
  <c r="O416" i="4" s="1"/>
  <c r="I416" i="4"/>
  <c r="J416" i="4"/>
  <c r="H417" i="4"/>
  <c r="O417" i="4" s="1"/>
  <c r="I417" i="4"/>
  <c r="J417" i="4"/>
  <c r="H418" i="4"/>
  <c r="O418" i="4" s="1"/>
  <c r="I418" i="4"/>
  <c r="J418" i="4"/>
  <c r="H419" i="4"/>
  <c r="O419" i="4" s="1"/>
  <c r="I419" i="4"/>
  <c r="J419" i="4"/>
  <c r="H420" i="4"/>
  <c r="O420" i="4" s="1"/>
  <c r="I420" i="4"/>
  <c r="J420" i="4"/>
  <c r="H421" i="4"/>
  <c r="O421" i="4" s="1"/>
  <c r="I421" i="4"/>
  <c r="J421" i="4"/>
  <c r="H422" i="4"/>
  <c r="O422" i="4" s="1"/>
  <c r="I422" i="4"/>
  <c r="J422" i="4"/>
  <c r="H423" i="4"/>
  <c r="O423" i="4" s="1"/>
  <c r="I423" i="4"/>
  <c r="J423" i="4"/>
  <c r="H424" i="4"/>
  <c r="O424" i="4" s="1"/>
  <c r="I424" i="4"/>
  <c r="J424" i="4"/>
  <c r="H425" i="4"/>
  <c r="O425" i="4" s="1"/>
  <c r="I425" i="4"/>
  <c r="J425" i="4"/>
  <c r="H426" i="4"/>
  <c r="O426" i="4" s="1"/>
  <c r="I426" i="4"/>
  <c r="J426" i="4"/>
  <c r="H427" i="4"/>
  <c r="O427" i="4" s="1"/>
  <c r="I427" i="4"/>
  <c r="J427" i="4"/>
  <c r="H428" i="4"/>
  <c r="O428" i="4" s="1"/>
  <c r="I428" i="4"/>
  <c r="J428" i="4"/>
  <c r="H429" i="4"/>
  <c r="O429" i="4" s="1"/>
  <c r="I429" i="4"/>
  <c r="J429" i="4"/>
  <c r="H430" i="4"/>
  <c r="O430" i="4" s="1"/>
  <c r="I430" i="4"/>
  <c r="J430" i="4"/>
  <c r="H431" i="4"/>
  <c r="O431" i="4" s="1"/>
  <c r="I431" i="4"/>
  <c r="J431" i="4"/>
  <c r="H432" i="4"/>
  <c r="O432" i="4" s="1"/>
  <c r="I432" i="4"/>
  <c r="J432" i="4"/>
  <c r="H433" i="4"/>
  <c r="O433" i="4" s="1"/>
  <c r="I433" i="4"/>
  <c r="J433" i="4"/>
  <c r="H434" i="4"/>
  <c r="O434" i="4" s="1"/>
  <c r="I434" i="4"/>
  <c r="J434" i="4"/>
  <c r="H435" i="4"/>
  <c r="O435" i="4" s="1"/>
  <c r="I435" i="4"/>
  <c r="J435" i="4"/>
  <c r="H436" i="4"/>
  <c r="O436" i="4" s="1"/>
  <c r="I436" i="4"/>
  <c r="J436" i="4"/>
  <c r="H437" i="4"/>
  <c r="O437" i="4" s="1"/>
  <c r="I437" i="4"/>
  <c r="J437" i="4"/>
  <c r="H438" i="4"/>
  <c r="O438" i="4" s="1"/>
  <c r="I438" i="4"/>
  <c r="J438" i="4"/>
  <c r="H439" i="4"/>
  <c r="O439" i="4" s="1"/>
  <c r="T439" i="4" s="1"/>
  <c r="I439" i="4"/>
  <c r="J439" i="4"/>
  <c r="H440" i="4"/>
  <c r="O440" i="4" s="1"/>
  <c r="T440" i="4" s="1"/>
  <c r="I440" i="4"/>
  <c r="J440" i="4"/>
  <c r="H441" i="4"/>
  <c r="O441" i="4" s="1"/>
  <c r="I441" i="4"/>
  <c r="J441" i="4"/>
  <c r="H442" i="4"/>
  <c r="O442" i="4" s="1"/>
  <c r="I442" i="4"/>
  <c r="J442" i="4"/>
  <c r="H443" i="4"/>
  <c r="O443" i="4" s="1"/>
  <c r="I443" i="4"/>
  <c r="J443" i="4"/>
  <c r="H444" i="4"/>
  <c r="O444" i="4" s="1"/>
  <c r="I444" i="4"/>
  <c r="J444" i="4"/>
  <c r="H445" i="4"/>
  <c r="O445" i="4" s="1"/>
  <c r="I445" i="4"/>
  <c r="J445" i="4"/>
  <c r="H446" i="4"/>
  <c r="O446" i="4" s="1"/>
  <c r="I446" i="4"/>
  <c r="J446" i="4"/>
  <c r="H447" i="4"/>
  <c r="O447" i="4" s="1"/>
  <c r="I447" i="4"/>
  <c r="J447" i="4"/>
  <c r="H448" i="4"/>
  <c r="O448" i="4" s="1"/>
  <c r="I448" i="4"/>
  <c r="J448" i="4"/>
  <c r="H449" i="4"/>
  <c r="O449" i="4" s="1"/>
  <c r="I449" i="4"/>
  <c r="J449" i="4"/>
  <c r="H450" i="4"/>
  <c r="O450" i="4" s="1"/>
  <c r="I450" i="4"/>
  <c r="J450" i="4"/>
  <c r="H451" i="4"/>
  <c r="O451" i="4" s="1"/>
  <c r="I451" i="4"/>
  <c r="J451" i="4"/>
  <c r="H452" i="4"/>
  <c r="O452" i="4" s="1"/>
  <c r="I452" i="4"/>
  <c r="J452" i="4"/>
  <c r="H453" i="4"/>
  <c r="O453" i="4" s="1"/>
  <c r="I453" i="4"/>
  <c r="J453" i="4"/>
  <c r="H454" i="4"/>
  <c r="O454" i="4" s="1"/>
  <c r="I454" i="4"/>
  <c r="J454" i="4"/>
  <c r="H455" i="4"/>
  <c r="O455" i="4" s="1"/>
  <c r="I455" i="4"/>
  <c r="J455" i="4"/>
  <c r="H456" i="4"/>
  <c r="O456" i="4" s="1"/>
  <c r="I456" i="4"/>
  <c r="J456" i="4"/>
  <c r="H457" i="4"/>
  <c r="O457" i="4" s="1"/>
  <c r="I457" i="4"/>
  <c r="J457" i="4"/>
  <c r="H458" i="4"/>
  <c r="O458" i="4" s="1"/>
  <c r="I458" i="4"/>
  <c r="J458" i="4"/>
  <c r="H459" i="4"/>
  <c r="O459" i="4" s="1"/>
  <c r="I459" i="4"/>
  <c r="J459" i="4"/>
  <c r="H460" i="4"/>
  <c r="O460" i="4" s="1"/>
  <c r="I460" i="4"/>
  <c r="J460" i="4"/>
  <c r="H461" i="4"/>
  <c r="O461" i="4" s="1"/>
  <c r="I461" i="4"/>
  <c r="J461" i="4"/>
  <c r="H462" i="4"/>
  <c r="O462" i="4" s="1"/>
  <c r="I462" i="4"/>
  <c r="J462" i="4"/>
  <c r="H463" i="4"/>
  <c r="O463" i="4" s="1"/>
  <c r="I463" i="4"/>
  <c r="J463" i="4"/>
  <c r="H464" i="4"/>
  <c r="O464" i="4" s="1"/>
  <c r="I464" i="4"/>
  <c r="J464" i="4"/>
  <c r="H465" i="4"/>
  <c r="O465" i="4" s="1"/>
  <c r="I465" i="4"/>
  <c r="J465" i="4"/>
  <c r="H466" i="4"/>
  <c r="O466" i="4" s="1"/>
  <c r="I466" i="4"/>
  <c r="J466" i="4"/>
  <c r="H467" i="4"/>
  <c r="O467" i="4" s="1"/>
  <c r="I467" i="4"/>
  <c r="J467" i="4"/>
  <c r="H468" i="4"/>
  <c r="O468" i="4" s="1"/>
  <c r="I468" i="4"/>
  <c r="J468" i="4"/>
  <c r="H469" i="4"/>
  <c r="O469" i="4" s="1"/>
  <c r="I469" i="4"/>
  <c r="J469" i="4"/>
  <c r="H470" i="4"/>
  <c r="O470" i="4" s="1"/>
  <c r="I470" i="4"/>
  <c r="J470" i="4"/>
  <c r="H471" i="4"/>
  <c r="O471" i="4" s="1"/>
  <c r="I471" i="4"/>
  <c r="J471" i="4"/>
  <c r="H472" i="4"/>
  <c r="O472" i="4" s="1"/>
  <c r="I472" i="4"/>
  <c r="J472" i="4"/>
  <c r="H473" i="4"/>
  <c r="O473" i="4" s="1"/>
  <c r="I473" i="4"/>
  <c r="J473" i="4"/>
  <c r="H474" i="4"/>
  <c r="O474" i="4" s="1"/>
  <c r="I474" i="4"/>
  <c r="J474" i="4"/>
  <c r="H475" i="4"/>
  <c r="O475" i="4" s="1"/>
  <c r="I475" i="4"/>
  <c r="J475" i="4"/>
  <c r="H476" i="4"/>
  <c r="O476" i="4" s="1"/>
  <c r="I476" i="4"/>
  <c r="J476" i="4"/>
  <c r="H477" i="4"/>
  <c r="O477" i="4" s="1"/>
  <c r="I477" i="4"/>
  <c r="J477" i="4"/>
  <c r="H478" i="4"/>
  <c r="O478" i="4" s="1"/>
  <c r="I478" i="4"/>
  <c r="J478" i="4"/>
  <c r="H479" i="4"/>
  <c r="O479" i="4" s="1"/>
  <c r="I479" i="4"/>
  <c r="J479" i="4"/>
  <c r="H480" i="4"/>
  <c r="O480" i="4" s="1"/>
  <c r="I480" i="4"/>
  <c r="J480" i="4"/>
  <c r="H481" i="4"/>
  <c r="O481" i="4" s="1"/>
  <c r="I481" i="4"/>
  <c r="J481" i="4"/>
  <c r="H482" i="4"/>
  <c r="O482" i="4" s="1"/>
  <c r="I482" i="4"/>
  <c r="J482" i="4"/>
  <c r="H483" i="4"/>
  <c r="O483" i="4" s="1"/>
  <c r="I483" i="4"/>
  <c r="J483" i="4"/>
  <c r="H484" i="4"/>
  <c r="O484" i="4" s="1"/>
  <c r="I484" i="4"/>
  <c r="J484" i="4"/>
  <c r="H485" i="4"/>
  <c r="O485" i="4" s="1"/>
  <c r="I485" i="4"/>
  <c r="J485" i="4"/>
  <c r="H486" i="4"/>
  <c r="O486" i="4" s="1"/>
  <c r="I486" i="4"/>
  <c r="J486" i="4"/>
  <c r="H487" i="4"/>
  <c r="O487" i="4" s="1"/>
  <c r="I487" i="4"/>
  <c r="J487" i="4"/>
  <c r="H488" i="4"/>
  <c r="O488" i="4" s="1"/>
  <c r="I488" i="4"/>
  <c r="J488" i="4"/>
  <c r="H489" i="4"/>
  <c r="O489" i="4" s="1"/>
  <c r="I489" i="4"/>
  <c r="J489" i="4"/>
  <c r="H490" i="4"/>
  <c r="O490" i="4" s="1"/>
  <c r="I490" i="4"/>
  <c r="J490" i="4"/>
  <c r="H491" i="4"/>
  <c r="O491" i="4" s="1"/>
  <c r="I491" i="4"/>
  <c r="J491" i="4"/>
  <c r="H492" i="4"/>
  <c r="O492" i="4" s="1"/>
  <c r="I492" i="4"/>
  <c r="J492" i="4"/>
  <c r="H493" i="4"/>
  <c r="O493" i="4" s="1"/>
  <c r="I493" i="4"/>
  <c r="J493" i="4"/>
  <c r="H494" i="4"/>
  <c r="O494" i="4" s="1"/>
  <c r="I494" i="4"/>
  <c r="J494" i="4"/>
  <c r="H495" i="4"/>
  <c r="O495" i="4" s="1"/>
  <c r="I495" i="4"/>
  <c r="J495" i="4"/>
  <c r="H496" i="4"/>
  <c r="O496" i="4" s="1"/>
  <c r="I496" i="4"/>
  <c r="J496" i="4"/>
  <c r="H497" i="4"/>
  <c r="O497" i="4" s="1"/>
  <c r="I497" i="4"/>
  <c r="J497" i="4"/>
  <c r="H498" i="4"/>
  <c r="O498" i="4" s="1"/>
  <c r="I498" i="4"/>
  <c r="J498" i="4"/>
  <c r="H499" i="4"/>
  <c r="O499" i="4" s="1"/>
  <c r="I499" i="4"/>
  <c r="J499" i="4"/>
  <c r="H500" i="4"/>
  <c r="O500" i="4" s="1"/>
  <c r="I500" i="4"/>
  <c r="J500" i="4"/>
  <c r="H501" i="4"/>
  <c r="O501" i="4" s="1"/>
  <c r="I501" i="4"/>
  <c r="J501" i="4"/>
  <c r="H502" i="4"/>
  <c r="O502" i="4" s="1"/>
  <c r="I502" i="4"/>
  <c r="J502" i="4"/>
  <c r="H503" i="4"/>
  <c r="O503" i="4" s="1"/>
  <c r="I503" i="4"/>
  <c r="J503" i="4"/>
  <c r="H504" i="4"/>
  <c r="O504" i="4" s="1"/>
  <c r="I504" i="4"/>
  <c r="J504" i="4"/>
  <c r="H505" i="4"/>
  <c r="O505" i="4" s="1"/>
  <c r="I505" i="4"/>
  <c r="J505" i="4"/>
  <c r="H506" i="4"/>
  <c r="O506" i="4" s="1"/>
  <c r="I506" i="4"/>
  <c r="J506" i="4"/>
  <c r="H507" i="4"/>
  <c r="O507" i="4" s="1"/>
  <c r="I507" i="4"/>
  <c r="J507" i="4"/>
  <c r="H508" i="4"/>
  <c r="O508" i="4" s="1"/>
  <c r="I508" i="4"/>
  <c r="J508" i="4"/>
  <c r="H509" i="4"/>
  <c r="O509" i="4" s="1"/>
  <c r="I509" i="4"/>
  <c r="J509" i="4"/>
  <c r="H510" i="4"/>
  <c r="O510" i="4" s="1"/>
  <c r="I510" i="4"/>
  <c r="J510" i="4"/>
  <c r="H511" i="4"/>
  <c r="O511" i="4" s="1"/>
  <c r="I511" i="4"/>
  <c r="J511" i="4"/>
  <c r="H512" i="4"/>
  <c r="O512" i="4" s="1"/>
  <c r="I512" i="4"/>
  <c r="J512" i="4"/>
  <c r="H513" i="4"/>
  <c r="O513" i="4" s="1"/>
  <c r="I513" i="4"/>
  <c r="J513" i="4"/>
  <c r="H514" i="4"/>
  <c r="O514" i="4" s="1"/>
  <c r="I514" i="4"/>
  <c r="J514" i="4"/>
  <c r="H515" i="4"/>
  <c r="O515" i="4" s="1"/>
  <c r="I515" i="4"/>
  <c r="J515" i="4"/>
  <c r="H516" i="4"/>
  <c r="O516" i="4" s="1"/>
  <c r="I516" i="4"/>
  <c r="J516" i="4"/>
  <c r="H517" i="4"/>
  <c r="O517" i="4" s="1"/>
  <c r="I517" i="4"/>
  <c r="J517" i="4"/>
  <c r="H518" i="4"/>
  <c r="O518" i="4" s="1"/>
  <c r="I518" i="4"/>
  <c r="J518" i="4"/>
  <c r="H519" i="4"/>
  <c r="O519" i="4" s="1"/>
  <c r="I519" i="4"/>
  <c r="J519" i="4"/>
  <c r="H520" i="4"/>
  <c r="O520" i="4" s="1"/>
  <c r="I520" i="4"/>
  <c r="J520" i="4"/>
  <c r="H521" i="4"/>
  <c r="O521" i="4" s="1"/>
  <c r="I521" i="4"/>
  <c r="J521" i="4"/>
  <c r="H522" i="4"/>
  <c r="O522" i="4" s="1"/>
  <c r="I522" i="4"/>
  <c r="J522" i="4"/>
  <c r="H523" i="4"/>
  <c r="O523" i="4" s="1"/>
  <c r="I523" i="4"/>
  <c r="J523" i="4"/>
  <c r="H524" i="4"/>
  <c r="O524" i="4" s="1"/>
  <c r="I524" i="4"/>
  <c r="J524" i="4"/>
  <c r="H525" i="4"/>
  <c r="O525" i="4" s="1"/>
  <c r="I525" i="4"/>
  <c r="J525" i="4"/>
  <c r="H526" i="4"/>
  <c r="O526" i="4" s="1"/>
  <c r="I526" i="4"/>
  <c r="J526" i="4"/>
  <c r="H527" i="4"/>
  <c r="O527" i="4" s="1"/>
  <c r="I527" i="4"/>
  <c r="J527" i="4"/>
  <c r="H528" i="4"/>
  <c r="O528" i="4" s="1"/>
  <c r="I528" i="4"/>
  <c r="J528" i="4"/>
  <c r="H529" i="4"/>
  <c r="O529" i="4" s="1"/>
  <c r="I529" i="4"/>
  <c r="J529" i="4"/>
  <c r="H530" i="4"/>
  <c r="O530" i="4" s="1"/>
  <c r="I530" i="4"/>
  <c r="J530" i="4"/>
  <c r="H531" i="4"/>
  <c r="O531" i="4" s="1"/>
  <c r="I531" i="4"/>
  <c r="J531" i="4"/>
  <c r="H532" i="4"/>
  <c r="O532" i="4" s="1"/>
  <c r="I532" i="4"/>
  <c r="J532" i="4"/>
  <c r="H533" i="4"/>
  <c r="O533" i="4" s="1"/>
  <c r="I533" i="4"/>
  <c r="J533" i="4"/>
  <c r="H534" i="4"/>
  <c r="O534" i="4" s="1"/>
  <c r="I534" i="4"/>
  <c r="J534" i="4"/>
  <c r="H535" i="4"/>
  <c r="O535" i="4" s="1"/>
  <c r="I535" i="4"/>
  <c r="J535" i="4"/>
  <c r="H536" i="4"/>
  <c r="O536" i="4" s="1"/>
  <c r="I536" i="4"/>
  <c r="J536" i="4"/>
  <c r="H537" i="4"/>
  <c r="O537" i="4" s="1"/>
  <c r="I537" i="4"/>
  <c r="J537" i="4"/>
  <c r="H538" i="4"/>
  <c r="O538" i="4" s="1"/>
  <c r="I538" i="4"/>
  <c r="J538" i="4"/>
  <c r="H539" i="4"/>
  <c r="O539" i="4" s="1"/>
  <c r="I539" i="4"/>
  <c r="J539" i="4"/>
  <c r="H540" i="4"/>
  <c r="O540" i="4" s="1"/>
  <c r="I540" i="4"/>
  <c r="J540" i="4"/>
  <c r="H541" i="4"/>
  <c r="O541" i="4" s="1"/>
  <c r="I541" i="4"/>
  <c r="J541" i="4"/>
  <c r="H542" i="4"/>
  <c r="O542" i="4" s="1"/>
  <c r="I542" i="4"/>
  <c r="J542" i="4"/>
  <c r="H543" i="4"/>
  <c r="O543" i="4" s="1"/>
  <c r="I543" i="4"/>
  <c r="J543" i="4"/>
  <c r="H544" i="4"/>
  <c r="O544" i="4" s="1"/>
  <c r="I544" i="4"/>
  <c r="J544" i="4"/>
  <c r="H545" i="4"/>
  <c r="O545" i="4" s="1"/>
  <c r="I545" i="4"/>
  <c r="J545" i="4"/>
  <c r="H546" i="4"/>
  <c r="O546" i="4" s="1"/>
  <c r="I546" i="4"/>
  <c r="J546" i="4"/>
  <c r="H547" i="4"/>
  <c r="O547" i="4" s="1"/>
  <c r="I547" i="4"/>
  <c r="J547" i="4"/>
  <c r="H548" i="4"/>
  <c r="O548" i="4" s="1"/>
  <c r="I548" i="4"/>
  <c r="J548" i="4"/>
  <c r="H549" i="4"/>
  <c r="O549" i="4" s="1"/>
  <c r="I549" i="4"/>
  <c r="J549" i="4"/>
  <c r="H550" i="4"/>
  <c r="O550" i="4" s="1"/>
  <c r="I550" i="4"/>
  <c r="J550" i="4"/>
  <c r="H551" i="4"/>
  <c r="O551" i="4" s="1"/>
  <c r="I551" i="4"/>
  <c r="J551" i="4"/>
  <c r="H552" i="4"/>
  <c r="O552" i="4" s="1"/>
  <c r="I552" i="4"/>
  <c r="J552" i="4"/>
  <c r="H553" i="4"/>
  <c r="O553" i="4" s="1"/>
  <c r="I553" i="4"/>
  <c r="J553" i="4"/>
  <c r="H554" i="4"/>
  <c r="O554" i="4" s="1"/>
  <c r="I554" i="4"/>
  <c r="J554" i="4"/>
  <c r="H555" i="4"/>
  <c r="O555" i="4" s="1"/>
  <c r="I555" i="4"/>
  <c r="J555" i="4"/>
  <c r="H556" i="4"/>
  <c r="O556" i="4" s="1"/>
  <c r="I556" i="4"/>
  <c r="J556" i="4"/>
  <c r="H557" i="4"/>
  <c r="O557" i="4" s="1"/>
  <c r="I557" i="4"/>
  <c r="J557" i="4"/>
  <c r="H558" i="4"/>
  <c r="O558" i="4" s="1"/>
  <c r="I558" i="4"/>
  <c r="J558" i="4"/>
  <c r="H559" i="4"/>
  <c r="O559" i="4" s="1"/>
  <c r="I559" i="4"/>
  <c r="J559" i="4"/>
  <c r="H560" i="4"/>
  <c r="O560" i="4" s="1"/>
  <c r="I560" i="4"/>
  <c r="J560" i="4"/>
  <c r="H561" i="4"/>
  <c r="O561" i="4" s="1"/>
  <c r="I561" i="4"/>
  <c r="J561" i="4"/>
  <c r="H562" i="4"/>
  <c r="O562" i="4" s="1"/>
  <c r="I562" i="4"/>
  <c r="J562" i="4"/>
  <c r="H563" i="4"/>
  <c r="O563" i="4" s="1"/>
  <c r="I563" i="4"/>
  <c r="J563" i="4"/>
  <c r="H564" i="4"/>
  <c r="O564" i="4" s="1"/>
  <c r="I564" i="4"/>
  <c r="J564" i="4"/>
  <c r="H565" i="4"/>
  <c r="O565" i="4" s="1"/>
  <c r="I565" i="4"/>
  <c r="J565" i="4"/>
  <c r="H566" i="4"/>
  <c r="O566" i="4" s="1"/>
  <c r="I566" i="4"/>
  <c r="J566" i="4"/>
  <c r="H567" i="4"/>
  <c r="O567" i="4" s="1"/>
  <c r="I567" i="4"/>
  <c r="J567" i="4"/>
  <c r="H568" i="4"/>
  <c r="O568" i="4" s="1"/>
  <c r="I568" i="4"/>
  <c r="J568" i="4"/>
  <c r="H569" i="4"/>
  <c r="O569" i="4" s="1"/>
  <c r="I569" i="4"/>
  <c r="J569" i="4"/>
  <c r="H570" i="4"/>
  <c r="O570" i="4" s="1"/>
  <c r="I570" i="4"/>
  <c r="J570" i="4"/>
  <c r="H571" i="4"/>
  <c r="O571" i="4" s="1"/>
  <c r="I571" i="4"/>
  <c r="J571" i="4"/>
  <c r="H572" i="4"/>
  <c r="O572" i="4" s="1"/>
  <c r="I572" i="4"/>
  <c r="J572" i="4"/>
  <c r="H573" i="4"/>
  <c r="O573" i="4" s="1"/>
  <c r="I573" i="4"/>
  <c r="J573" i="4"/>
  <c r="H574" i="4"/>
  <c r="O574" i="4" s="1"/>
  <c r="I574" i="4"/>
  <c r="J574" i="4"/>
  <c r="H575" i="4"/>
  <c r="O575" i="4" s="1"/>
  <c r="I575" i="4"/>
  <c r="J575" i="4"/>
  <c r="H576" i="4"/>
  <c r="O576" i="4" s="1"/>
  <c r="I576" i="4"/>
  <c r="J576" i="4"/>
  <c r="H577" i="4"/>
  <c r="O577" i="4" s="1"/>
  <c r="I577" i="4"/>
  <c r="J577" i="4"/>
  <c r="H578" i="4"/>
  <c r="O578" i="4" s="1"/>
  <c r="I578" i="4"/>
  <c r="J578" i="4"/>
  <c r="H579" i="4"/>
  <c r="O579" i="4" s="1"/>
  <c r="I579" i="4"/>
  <c r="J579" i="4"/>
  <c r="H580" i="4"/>
  <c r="O580" i="4" s="1"/>
  <c r="I580" i="4"/>
  <c r="J580" i="4"/>
  <c r="H581" i="4"/>
  <c r="O581" i="4" s="1"/>
  <c r="I581" i="4"/>
  <c r="J581" i="4"/>
  <c r="H582" i="4"/>
  <c r="O582" i="4" s="1"/>
  <c r="I582" i="4"/>
  <c r="J582" i="4"/>
  <c r="H583" i="4"/>
  <c r="O583" i="4" s="1"/>
  <c r="I583" i="4"/>
  <c r="J583" i="4"/>
  <c r="H584" i="4"/>
  <c r="O584" i="4" s="1"/>
  <c r="I584" i="4"/>
  <c r="J584" i="4"/>
  <c r="H585" i="4"/>
  <c r="O585" i="4" s="1"/>
  <c r="I585" i="4"/>
  <c r="J585" i="4"/>
  <c r="H586" i="4"/>
  <c r="O586" i="4" s="1"/>
  <c r="I586" i="4"/>
  <c r="J586" i="4"/>
  <c r="H587" i="4"/>
  <c r="O587" i="4" s="1"/>
  <c r="I587" i="4"/>
  <c r="J587" i="4"/>
  <c r="H588" i="4"/>
  <c r="O588" i="4" s="1"/>
  <c r="I588" i="4"/>
  <c r="J588" i="4"/>
  <c r="H589" i="4"/>
  <c r="O589" i="4" s="1"/>
  <c r="I589" i="4"/>
  <c r="J589" i="4"/>
  <c r="H590" i="4"/>
  <c r="O590" i="4" s="1"/>
  <c r="I590" i="4"/>
  <c r="J590" i="4"/>
  <c r="H591" i="4"/>
  <c r="O591" i="4" s="1"/>
  <c r="I591" i="4"/>
  <c r="J591" i="4"/>
  <c r="H592" i="4"/>
  <c r="O592" i="4" s="1"/>
  <c r="I592" i="4"/>
  <c r="J592" i="4"/>
  <c r="H593" i="4"/>
  <c r="O593" i="4" s="1"/>
  <c r="I593" i="4"/>
  <c r="J593" i="4"/>
  <c r="H594" i="4"/>
  <c r="O594" i="4" s="1"/>
  <c r="I594" i="4"/>
  <c r="J594" i="4"/>
  <c r="H595" i="4"/>
  <c r="O595" i="4" s="1"/>
  <c r="I595" i="4"/>
  <c r="J595" i="4"/>
  <c r="H596" i="4"/>
  <c r="O596" i="4" s="1"/>
  <c r="I596" i="4"/>
  <c r="J596" i="4"/>
  <c r="H597" i="4"/>
  <c r="O597" i="4" s="1"/>
  <c r="I597" i="4"/>
  <c r="J597" i="4"/>
  <c r="H598" i="4"/>
  <c r="O598" i="4" s="1"/>
  <c r="I598" i="4"/>
  <c r="J598" i="4"/>
  <c r="H599" i="4"/>
  <c r="O599" i="4" s="1"/>
  <c r="I599" i="4"/>
  <c r="J599" i="4"/>
  <c r="H600" i="4"/>
  <c r="O600" i="4" s="1"/>
  <c r="I600" i="4"/>
  <c r="J600" i="4"/>
  <c r="H601" i="4"/>
  <c r="O601" i="4" s="1"/>
  <c r="I601" i="4"/>
  <c r="J601" i="4"/>
  <c r="H602" i="4"/>
  <c r="O602" i="4" s="1"/>
  <c r="I602" i="4"/>
  <c r="J602" i="4"/>
  <c r="H603" i="4"/>
  <c r="O603" i="4" s="1"/>
  <c r="I603" i="4"/>
  <c r="J603" i="4"/>
  <c r="H604" i="4"/>
  <c r="O604" i="4" s="1"/>
  <c r="I604" i="4"/>
  <c r="J604" i="4"/>
  <c r="H605" i="4"/>
  <c r="O605" i="4" s="1"/>
  <c r="I605" i="4"/>
  <c r="J605" i="4"/>
  <c r="H606" i="4"/>
  <c r="O606" i="4" s="1"/>
  <c r="I606" i="4"/>
  <c r="J606" i="4"/>
  <c r="H607" i="4"/>
  <c r="O607" i="4" s="1"/>
  <c r="I607" i="4"/>
  <c r="J607" i="4"/>
  <c r="H608" i="4"/>
  <c r="O608" i="4" s="1"/>
  <c r="I608" i="4"/>
  <c r="J608" i="4"/>
  <c r="H609" i="4"/>
  <c r="O609" i="4" s="1"/>
  <c r="I609" i="4"/>
  <c r="J609" i="4"/>
  <c r="H610" i="4"/>
  <c r="O610" i="4" s="1"/>
  <c r="I610" i="4"/>
  <c r="J610" i="4"/>
  <c r="H611" i="4"/>
  <c r="O611" i="4" s="1"/>
  <c r="I611" i="4"/>
  <c r="J611" i="4"/>
  <c r="H612" i="4"/>
  <c r="O612" i="4" s="1"/>
  <c r="I612" i="4"/>
  <c r="J612" i="4"/>
  <c r="H613" i="4"/>
  <c r="O613" i="4" s="1"/>
  <c r="I613" i="4"/>
  <c r="J613" i="4"/>
  <c r="H614" i="4"/>
  <c r="O614" i="4" s="1"/>
  <c r="I614" i="4"/>
  <c r="J614" i="4"/>
  <c r="H615" i="4"/>
  <c r="O615" i="4" s="1"/>
  <c r="I615" i="4"/>
  <c r="J615" i="4"/>
  <c r="H616" i="4"/>
  <c r="O616" i="4" s="1"/>
  <c r="I616" i="4"/>
  <c r="J616" i="4"/>
  <c r="H617" i="4"/>
  <c r="O617" i="4" s="1"/>
  <c r="I617" i="4"/>
  <c r="J617" i="4"/>
  <c r="H618" i="4"/>
  <c r="O618" i="4" s="1"/>
  <c r="I618" i="4"/>
  <c r="J618" i="4"/>
  <c r="I5" i="4"/>
  <c r="J5" i="4"/>
  <c r="H5" i="4"/>
  <c r="O5" i="4" s="1"/>
  <c r="R5" i="4" s="1"/>
  <c r="R6" i="4" s="1"/>
  <c r="K117" i="4"/>
  <c r="L117" i="4" s="1"/>
  <c r="M117" i="4" s="1"/>
  <c r="K164" i="4"/>
  <c r="L164" i="4" s="1"/>
  <c r="M164" i="4" s="1"/>
  <c r="K251" i="4"/>
  <c r="L251" i="4" s="1"/>
  <c r="M251" i="4" s="1"/>
  <c r="K408" i="4"/>
  <c r="L408" i="4" s="1"/>
  <c r="M408" i="4" s="1"/>
  <c r="K440" i="4"/>
  <c r="L440" i="4" s="1"/>
  <c r="M440" i="4" s="1"/>
  <c r="P569" i="4" l="1"/>
  <c r="P557" i="4"/>
  <c r="P549" i="4"/>
  <c r="P529" i="4"/>
  <c r="P505" i="4"/>
  <c r="P489" i="4"/>
  <c r="P469" i="4"/>
  <c r="P465" i="4"/>
  <c r="P461" i="4"/>
  <c r="P445" i="4"/>
  <c r="P437" i="4"/>
  <c r="P433" i="4"/>
  <c r="P585" i="4"/>
  <c r="P581" i="4"/>
  <c r="P577" i="4"/>
  <c r="P573" i="4"/>
  <c r="P565" i="4"/>
  <c r="P561" i="4"/>
  <c r="P553" i="4"/>
  <c r="P545" i="4"/>
  <c r="P541" i="4"/>
  <c r="P537" i="4"/>
  <c r="P533" i="4"/>
  <c r="P525" i="4"/>
  <c r="P521" i="4"/>
  <c r="P517" i="4"/>
  <c r="P513" i="4"/>
  <c r="P509" i="4"/>
  <c r="P501" i="4"/>
  <c r="P497" i="4"/>
  <c r="P493" i="4"/>
  <c r="P485" i="4"/>
  <c r="P481" i="4"/>
  <c r="P477" i="4"/>
  <c r="P473" i="4"/>
  <c r="P457" i="4"/>
  <c r="P453" i="4"/>
  <c r="P449" i="4"/>
  <c r="P429" i="4"/>
  <c r="P425" i="4"/>
  <c r="P421" i="4"/>
  <c r="P417" i="4"/>
  <c r="R7" i="4"/>
  <c r="R8" i="4" s="1"/>
  <c r="R9" i="4" s="1"/>
  <c r="R10" i="4" s="1"/>
  <c r="R11" i="4" s="1"/>
  <c r="R12" i="4" s="1"/>
  <c r="R13" i="4" s="1"/>
  <c r="R14" i="4" s="1"/>
  <c r="R15" i="4" s="1"/>
  <c r="R16" i="4" s="1"/>
  <c r="R17" i="4" s="1"/>
  <c r="R18" i="4" s="1"/>
  <c r="R19" i="4" s="1"/>
  <c r="R20" i="4" s="1"/>
  <c r="R21" i="4" s="1"/>
  <c r="R22" i="4" s="1"/>
  <c r="R23" i="4" s="1"/>
  <c r="R24" i="4" s="1"/>
  <c r="R25" i="4" s="1"/>
  <c r="R26" i="4" s="1"/>
  <c r="R27" i="4" s="1"/>
  <c r="R28" i="4" s="1"/>
  <c r="R29" i="4" s="1"/>
  <c r="P615" i="4"/>
  <c r="P611" i="4"/>
  <c r="P607" i="4"/>
  <c r="P603" i="4"/>
  <c r="P599" i="4"/>
  <c r="P595" i="4"/>
  <c r="P591" i="4"/>
  <c r="P587" i="4"/>
  <c r="P583" i="4"/>
  <c r="P579" i="4"/>
  <c r="P575" i="4"/>
  <c r="P571" i="4"/>
  <c r="P567" i="4"/>
  <c r="P563" i="4"/>
  <c r="P559" i="4"/>
  <c r="P555" i="4"/>
  <c r="P551" i="4"/>
  <c r="P547" i="4"/>
  <c r="P543" i="4"/>
  <c r="P539" i="4"/>
  <c r="P535" i="4"/>
  <c r="P531" i="4"/>
  <c r="P527" i="4"/>
  <c r="P523" i="4"/>
  <c r="P519" i="4"/>
  <c r="P515" i="4"/>
  <c r="P511" i="4"/>
  <c r="P507" i="4"/>
  <c r="P503" i="4"/>
  <c r="P499" i="4"/>
  <c r="P495" i="4"/>
  <c r="P491" i="4"/>
  <c r="P487" i="4"/>
  <c r="P483" i="4"/>
  <c r="P479" i="4"/>
  <c r="P475" i="4"/>
  <c r="P471" i="4"/>
  <c r="P467" i="4"/>
  <c r="P463" i="4"/>
  <c r="P459" i="4"/>
  <c r="P455" i="4"/>
  <c r="P405" i="4"/>
  <c r="P401" i="4"/>
  <c r="P397" i="4"/>
  <c r="P393" i="4"/>
  <c r="P389" i="4"/>
  <c r="P385" i="4"/>
  <c r="P381" i="4"/>
  <c r="P377" i="4"/>
  <c r="P373" i="4"/>
  <c r="P369" i="4"/>
  <c r="P365" i="4"/>
  <c r="P361" i="4"/>
  <c r="P357" i="4"/>
  <c r="P353" i="4"/>
  <c r="P349" i="4"/>
  <c r="P345" i="4"/>
  <c r="P341" i="4"/>
  <c r="P337" i="4"/>
  <c r="P333" i="4"/>
  <c r="P329" i="4"/>
  <c r="P325" i="4"/>
  <c r="P321" i="4"/>
  <c r="P317" i="4"/>
  <c r="P313" i="4"/>
  <c r="P309" i="4"/>
  <c r="P305" i="4"/>
  <c r="P301" i="4"/>
  <c r="P297" i="4"/>
  <c r="P293" i="4"/>
  <c r="P289" i="4"/>
  <c r="P285" i="4"/>
  <c r="P281" i="4"/>
  <c r="P277" i="4"/>
  <c r="P273" i="4"/>
  <c r="P269" i="4"/>
  <c r="P265" i="4"/>
  <c r="P261" i="4"/>
  <c r="P257" i="4"/>
  <c r="P249" i="4"/>
  <c r="T249" i="4" s="1"/>
  <c r="P245" i="4"/>
  <c r="P241" i="4"/>
  <c r="P237" i="4"/>
  <c r="P233" i="4"/>
  <c r="P229" i="4"/>
  <c r="P225" i="4"/>
  <c r="P221" i="4"/>
  <c r="P217" i="4"/>
  <c r="P213" i="4"/>
  <c r="P209" i="4"/>
  <c r="P205" i="4"/>
  <c r="P201" i="4"/>
  <c r="P197" i="4"/>
  <c r="P193" i="4"/>
  <c r="P189" i="4"/>
  <c r="P185" i="4"/>
  <c r="P181" i="4"/>
  <c r="P177" i="4"/>
  <c r="P173" i="4"/>
  <c r="P169" i="4"/>
  <c r="P161" i="4"/>
  <c r="P157" i="4"/>
  <c r="P153" i="4"/>
  <c r="P149" i="4"/>
  <c r="P145" i="4"/>
  <c r="P141" i="4"/>
  <c r="P451" i="4"/>
  <c r="P447" i="4"/>
  <c r="P443" i="4"/>
  <c r="P435" i="4"/>
  <c r="P431" i="4"/>
  <c r="P427" i="4"/>
  <c r="P423" i="4"/>
  <c r="P419" i="4"/>
  <c r="P415" i="4"/>
  <c r="P411" i="4"/>
  <c r="P403" i="4"/>
  <c r="P399" i="4"/>
  <c r="P395" i="4"/>
  <c r="P391" i="4"/>
  <c r="P387" i="4"/>
  <c r="P383" i="4"/>
  <c r="P379" i="4"/>
  <c r="P375" i="4"/>
  <c r="P371" i="4"/>
  <c r="P367" i="4"/>
  <c r="P363" i="4"/>
  <c r="P359" i="4"/>
  <c r="P355" i="4"/>
  <c r="P351" i="4"/>
  <c r="P347" i="4"/>
  <c r="P343" i="4"/>
  <c r="P339" i="4"/>
  <c r="P335" i="4"/>
  <c r="P331" i="4"/>
  <c r="P327" i="4"/>
  <c r="P323" i="4"/>
  <c r="P319" i="4"/>
  <c r="P315" i="4"/>
  <c r="P311" i="4"/>
  <c r="P307" i="4"/>
  <c r="P303" i="4"/>
  <c r="P299" i="4"/>
  <c r="P295" i="4"/>
  <c r="P291" i="4"/>
  <c r="P287" i="4"/>
  <c r="P283" i="4"/>
  <c r="P279" i="4"/>
  <c r="P275" i="4"/>
  <c r="P271" i="4"/>
  <c r="P267" i="4"/>
  <c r="P263" i="4"/>
  <c r="P259" i="4"/>
  <c r="P255" i="4"/>
  <c r="P247" i="4"/>
  <c r="P243" i="4"/>
  <c r="P239" i="4"/>
  <c r="P235" i="4"/>
  <c r="P231" i="4"/>
  <c r="P227" i="4"/>
  <c r="P223" i="4"/>
  <c r="P219" i="4"/>
  <c r="P215" i="4"/>
  <c r="P211" i="4"/>
  <c r="P207" i="4"/>
  <c r="P203" i="4"/>
  <c r="P199" i="4"/>
  <c r="P195" i="4"/>
  <c r="P191" i="4"/>
  <c r="P187" i="4"/>
  <c r="P183" i="4"/>
  <c r="P179" i="4"/>
  <c r="P175" i="4"/>
  <c r="P171" i="4"/>
  <c r="P167" i="4"/>
  <c r="P159" i="4"/>
  <c r="P155" i="4"/>
  <c r="P151" i="4"/>
  <c r="P147" i="4"/>
  <c r="P143" i="4"/>
  <c r="P139" i="4"/>
  <c r="P135" i="4"/>
  <c r="P131" i="4"/>
  <c r="P127" i="4"/>
  <c r="P123" i="4"/>
  <c r="P115" i="4"/>
  <c r="P111" i="4"/>
  <c r="P107" i="4"/>
  <c r="P103" i="4"/>
  <c r="P99" i="4"/>
  <c r="P95" i="4"/>
  <c r="P612" i="4"/>
  <c r="P608" i="4"/>
  <c r="P600" i="4"/>
  <c r="P596" i="4"/>
  <c r="P592" i="4"/>
  <c r="P588" i="4"/>
  <c r="P584" i="4"/>
  <c r="P580" i="4"/>
  <c r="P576" i="4"/>
  <c r="P572" i="4"/>
  <c r="P568" i="4"/>
  <c r="P564" i="4"/>
  <c r="P560" i="4"/>
  <c r="P556" i="4"/>
  <c r="P552" i="4"/>
  <c r="P548" i="4"/>
  <c r="P544" i="4"/>
  <c r="P540" i="4"/>
  <c r="P536" i="4"/>
  <c r="P532" i="4"/>
  <c r="P528" i="4"/>
  <c r="P524" i="4"/>
  <c r="P520" i="4"/>
  <c r="P516" i="4"/>
  <c r="P512" i="4"/>
  <c r="P508" i="4"/>
  <c r="P504" i="4"/>
  <c r="P500" i="4"/>
  <c r="P496" i="4"/>
  <c r="P492" i="4"/>
  <c r="P488" i="4"/>
  <c r="P484" i="4"/>
  <c r="P480" i="4"/>
  <c r="P476" i="4"/>
  <c r="P472" i="4"/>
  <c r="P468" i="4"/>
  <c r="P464" i="4"/>
  <c r="P460" i="4"/>
  <c r="P456" i="4"/>
  <c r="P452" i="4"/>
  <c r="P448" i="4"/>
  <c r="P444" i="4"/>
  <c r="P436" i="4"/>
  <c r="P432" i="4"/>
  <c r="P428" i="4"/>
  <c r="P424" i="4"/>
  <c r="P420" i="4"/>
  <c r="P416" i="4"/>
  <c r="P412" i="4"/>
  <c r="P404" i="4"/>
  <c r="P400" i="4"/>
  <c r="P396" i="4"/>
  <c r="P392" i="4"/>
  <c r="P388" i="4"/>
  <c r="P384" i="4"/>
  <c r="P380" i="4"/>
  <c r="P376" i="4"/>
  <c r="P372" i="4"/>
  <c r="P368" i="4"/>
  <c r="P364" i="4"/>
  <c r="P360" i="4"/>
  <c r="P356" i="4"/>
  <c r="P352" i="4"/>
  <c r="P348" i="4"/>
  <c r="P344" i="4"/>
  <c r="P340" i="4"/>
  <c r="P336" i="4"/>
  <c r="P332" i="4"/>
  <c r="P328" i="4"/>
  <c r="P324" i="4"/>
  <c r="P320" i="4"/>
  <c r="P316" i="4"/>
  <c r="P312" i="4"/>
  <c r="P308" i="4"/>
  <c r="P304" i="4"/>
  <c r="P300" i="4"/>
  <c r="P296" i="4"/>
  <c r="P292" i="4"/>
  <c r="P288" i="4"/>
  <c r="P284" i="4"/>
  <c r="P280" i="4"/>
  <c r="P276" i="4"/>
  <c r="P272" i="4"/>
  <c r="P268" i="4"/>
  <c r="P264" i="4"/>
  <c r="P260" i="4"/>
  <c r="P256" i="4"/>
  <c r="P248" i="4"/>
  <c r="P244" i="4"/>
  <c r="P240" i="4"/>
  <c r="P236" i="4"/>
  <c r="P232" i="4"/>
  <c r="P228" i="4"/>
  <c r="P224" i="4"/>
  <c r="P220" i="4"/>
  <c r="P216" i="4"/>
  <c r="P212" i="4"/>
  <c r="P208" i="4"/>
  <c r="P204" i="4"/>
  <c r="P200" i="4"/>
  <c r="P196" i="4"/>
  <c r="P192" i="4"/>
  <c r="P188" i="4"/>
  <c r="P184" i="4"/>
  <c r="P180" i="4"/>
  <c r="P176" i="4"/>
  <c r="P172" i="4"/>
  <c r="P168" i="4"/>
  <c r="P160" i="4"/>
  <c r="P156" i="4"/>
  <c r="P152" i="4"/>
  <c r="P148" i="4"/>
  <c r="P144" i="4"/>
  <c r="P140" i="4"/>
  <c r="P136" i="4"/>
  <c r="P132" i="4"/>
  <c r="P128" i="4"/>
  <c r="P124" i="4"/>
  <c r="P120" i="4"/>
  <c r="T120" i="4" s="1"/>
  <c r="P112" i="4"/>
  <c r="P108" i="4"/>
  <c r="P104" i="4"/>
  <c r="P100" i="4"/>
  <c r="P96" i="4"/>
  <c r="P92" i="4"/>
  <c r="P44" i="4"/>
  <c r="P40" i="4"/>
  <c r="P36" i="4"/>
  <c r="P32" i="4"/>
  <c r="P28" i="4"/>
  <c r="P24" i="4"/>
  <c r="P20" i="4"/>
  <c r="P16" i="4"/>
  <c r="P12" i="4"/>
  <c r="P8" i="4"/>
  <c r="P613" i="4"/>
  <c r="P609" i="4"/>
  <c r="P589" i="4"/>
  <c r="P137" i="4"/>
  <c r="P133" i="4"/>
  <c r="P129" i="4"/>
  <c r="P125" i="4"/>
  <c r="P121" i="4"/>
  <c r="P113" i="4"/>
  <c r="P109" i="4"/>
  <c r="P105" i="4"/>
  <c r="P101" i="4"/>
  <c r="P97" i="4"/>
  <c r="P93" i="4"/>
  <c r="P89" i="4"/>
  <c r="P85" i="4"/>
  <c r="P81" i="4"/>
  <c r="P77" i="4"/>
  <c r="P73" i="4"/>
  <c r="P69" i="4"/>
  <c r="P65" i="4"/>
  <c r="P61" i="4"/>
  <c r="P57" i="4"/>
  <c r="P53" i="4"/>
  <c r="P49" i="4"/>
  <c r="P45" i="4"/>
  <c r="P41" i="4"/>
  <c r="P37" i="4"/>
  <c r="P33" i="4"/>
  <c r="P29" i="4"/>
  <c r="P25" i="4"/>
  <c r="P21" i="4"/>
  <c r="P17" i="4"/>
  <c r="P13" i="4"/>
  <c r="P9" i="4"/>
  <c r="P5" i="4"/>
  <c r="S5" i="4" s="1"/>
  <c r="S6" i="4" s="1"/>
  <c r="P616" i="4"/>
  <c r="P604" i="4"/>
  <c r="P617" i="4"/>
  <c r="P605" i="4"/>
  <c r="P601" i="4"/>
  <c r="P597" i="4"/>
  <c r="P593" i="4"/>
  <c r="C2" i="3"/>
  <c r="P618" i="4"/>
  <c r="P614" i="4"/>
  <c r="P610" i="4"/>
  <c r="P606" i="4"/>
  <c r="P602" i="4"/>
  <c r="P598" i="4"/>
  <c r="P594" i="4"/>
  <c r="P590" i="4"/>
  <c r="P586" i="4"/>
  <c r="P582" i="4"/>
  <c r="P578" i="4"/>
  <c r="P574" i="4"/>
  <c r="P570" i="4"/>
  <c r="P566" i="4"/>
  <c r="P562" i="4"/>
  <c r="P558" i="4"/>
  <c r="P554" i="4"/>
  <c r="P550" i="4"/>
  <c r="P546" i="4"/>
  <c r="P542" i="4"/>
  <c r="P538" i="4"/>
  <c r="P534" i="4"/>
  <c r="P530" i="4"/>
  <c r="P526" i="4"/>
  <c r="P522" i="4"/>
  <c r="P518" i="4"/>
  <c r="P514" i="4"/>
  <c r="P510" i="4"/>
  <c r="P506" i="4"/>
  <c r="P502" i="4"/>
  <c r="P498" i="4"/>
  <c r="P494" i="4"/>
  <c r="P490" i="4"/>
  <c r="P486" i="4"/>
  <c r="P482" i="4"/>
  <c r="P478" i="4"/>
  <c r="P474" i="4"/>
  <c r="P470" i="4"/>
  <c r="P466" i="4"/>
  <c r="P462" i="4"/>
  <c r="P458" i="4"/>
  <c r="P454" i="4"/>
  <c r="P450" i="4"/>
  <c r="P446" i="4"/>
  <c r="P438" i="4"/>
  <c r="P434" i="4"/>
  <c r="P430" i="4"/>
  <c r="P426" i="4"/>
  <c r="P422" i="4"/>
  <c r="P418" i="4"/>
  <c r="P414" i="4"/>
  <c r="P406" i="4"/>
  <c r="P402" i="4"/>
  <c r="P398" i="4"/>
  <c r="P394" i="4"/>
  <c r="P390" i="4"/>
  <c r="P386" i="4"/>
  <c r="P382" i="4"/>
  <c r="P378" i="4"/>
  <c r="P374" i="4"/>
  <c r="P370" i="4"/>
  <c r="P366" i="4"/>
  <c r="P362" i="4"/>
  <c r="P358" i="4"/>
  <c r="P354" i="4"/>
  <c r="P350" i="4"/>
  <c r="P346" i="4"/>
  <c r="P342" i="4"/>
  <c r="P338" i="4"/>
  <c r="P334" i="4"/>
  <c r="P330" i="4"/>
  <c r="P326" i="4"/>
  <c r="P322" i="4"/>
  <c r="P318" i="4"/>
  <c r="P314" i="4"/>
  <c r="P310" i="4"/>
  <c r="P306" i="4"/>
  <c r="P302" i="4"/>
  <c r="P298" i="4"/>
  <c r="P294" i="4"/>
  <c r="P290" i="4"/>
  <c r="P286" i="4"/>
  <c r="P282" i="4"/>
  <c r="P278" i="4"/>
  <c r="P274" i="4"/>
  <c r="P270" i="4"/>
  <c r="P266" i="4"/>
  <c r="P262" i="4"/>
  <c r="P258" i="4"/>
  <c r="P254" i="4"/>
  <c r="P246" i="4"/>
  <c r="P242" i="4"/>
  <c r="P238" i="4"/>
  <c r="P234" i="4"/>
  <c r="P230" i="4"/>
  <c r="P226" i="4"/>
  <c r="P222" i="4"/>
  <c r="P218" i="4"/>
  <c r="P214" i="4"/>
  <c r="P210" i="4"/>
  <c r="P206" i="4"/>
  <c r="P202" i="4"/>
  <c r="P198" i="4"/>
  <c r="P194" i="4"/>
  <c r="P190" i="4"/>
  <c r="P186" i="4"/>
  <c r="P182" i="4"/>
  <c r="P178" i="4"/>
  <c r="P174" i="4"/>
  <c r="P170" i="4"/>
  <c r="P166" i="4"/>
  <c r="P162" i="4"/>
  <c r="P158" i="4"/>
  <c r="P154" i="4"/>
  <c r="P150" i="4"/>
  <c r="P91" i="4"/>
  <c r="P87" i="4"/>
  <c r="P83" i="4"/>
  <c r="P79" i="4"/>
  <c r="P75" i="4"/>
  <c r="P71" i="4"/>
  <c r="P67" i="4"/>
  <c r="P63" i="4"/>
  <c r="P59" i="4"/>
  <c r="P55" i="4"/>
  <c r="P51" i="4"/>
  <c r="P47" i="4"/>
  <c r="P43" i="4"/>
  <c r="P39" i="4"/>
  <c r="P35" i="4"/>
  <c r="P31" i="4"/>
  <c r="P27" i="4"/>
  <c r="P23" i="4"/>
  <c r="P19" i="4"/>
  <c r="P15" i="4"/>
  <c r="P11" i="4"/>
  <c r="P7" i="4"/>
  <c r="K4" i="4"/>
  <c r="L4" i="4" s="1"/>
  <c r="M4" i="4" s="1"/>
  <c r="K75" i="4"/>
  <c r="L75" i="4" s="1"/>
  <c r="M75" i="4" s="1"/>
  <c r="N75" i="4" s="1"/>
  <c r="K554" i="4"/>
  <c r="L554" i="4" s="1"/>
  <c r="M554" i="4" s="1"/>
  <c r="N554" i="4" s="1"/>
  <c r="T554" i="4" s="1"/>
  <c r="K362" i="4"/>
  <c r="L362" i="4" s="1"/>
  <c r="M362" i="4" s="1"/>
  <c r="N362" i="4" s="1"/>
  <c r="T362" i="4" s="1"/>
  <c r="K234" i="4"/>
  <c r="L234" i="4" s="1"/>
  <c r="M234" i="4" s="1"/>
  <c r="N234" i="4" s="1"/>
  <c r="T234" i="4" s="1"/>
  <c r="K6" i="4"/>
  <c r="L6" i="4" s="1"/>
  <c r="M6" i="4" s="1"/>
  <c r="N6" i="4" s="1"/>
  <c r="T6" i="4" s="1"/>
  <c r="K616" i="4"/>
  <c r="L616" i="4" s="1"/>
  <c r="M616" i="4" s="1"/>
  <c r="N616" i="4" s="1"/>
  <c r="T616" i="4" s="1"/>
  <c r="K584" i="4"/>
  <c r="L584" i="4" s="1"/>
  <c r="M584" i="4" s="1"/>
  <c r="N584" i="4" s="1"/>
  <c r="T584" i="4" s="1"/>
  <c r="K550" i="4"/>
  <c r="L550" i="4" s="1"/>
  <c r="M550" i="4" s="1"/>
  <c r="N550" i="4" s="1"/>
  <c r="K536" i="4"/>
  <c r="L536" i="4" s="1"/>
  <c r="M536" i="4" s="1"/>
  <c r="N536" i="4" s="1"/>
  <c r="K522" i="4"/>
  <c r="L522" i="4" s="1"/>
  <c r="M522" i="4" s="1"/>
  <c r="N522" i="4" s="1"/>
  <c r="T522" i="4" s="1"/>
  <c r="K430" i="4"/>
  <c r="L430" i="4" s="1"/>
  <c r="M430" i="4" s="1"/>
  <c r="N430" i="4" s="1"/>
  <c r="T430" i="4" s="1"/>
  <c r="K394" i="4"/>
  <c r="L394" i="4" s="1"/>
  <c r="M394" i="4" s="1"/>
  <c r="N394" i="4" s="1"/>
  <c r="T394" i="4" s="1"/>
  <c r="K351" i="4"/>
  <c r="L351" i="4" s="1"/>
  <c r="M351" i="4" s="1"/>
  <c r="N351" i="4" s="1"/>
  <c r="T351" i="4" s="1"/>
  <c r="K266" i="4"/>
  <c r="L266" i="4" s="1"/>
  <c r="M266" i="4" s="1"/>
  <c r="N266" i="4" s="1"/>
  <c r="T266" i="4" s="1"/>
  <c r="K223" i="4"/>
  <c r="L223" i="4" s="1"/>
  <c r="M223" i="4" s="1"/>
  <c r="N223" i="4" s="1"/>
  <c r="T223" i="4" s="1"/>
  <c r="K107" i="4"/>
  <c r="L107" i="4" s="1"/>
  <c r="M107" i="4" s="1"/>
  <c r="N107" i="4" s="1"/>
  <c r="K8" i="4"/>
  <c r="L8" i="4" s="1"/>
  <c r="M8" i="4" s="1"/>
  <c r="N8" i="4" s="1"/>
  <c r="K576" i="4"/>
  <c r="L576" i="4" s="1"/>
  <c r="M576" i="4" s="1"/>
  <c r="N576" i="4" s="1"/>
  <c r="T576" i="4" s="1"/>
  <c r="K478" i="4"/>
  <c r="L478" i="4" s="1"/>
  <c r="M478" i="4" s="1"/>
  <c r="N478" i="4" s="1"/>
  <c r="T478" i="4" s="1"/>
  <c r="K319" i="4"/>
  <c r="L319" i="4" s="1"/>
  <c r="M319" i="4" s="1"/>
  <c r="N319" i="4" s="1"/>
  <c r="T319" i="4" s="1"/>
  <c r="K191" i="4"/>
  <c r="L191" i="4" s="1"/>
  <c r="M191" i="4" s="1"/>
  <c r="N191" i="4" s="1"/>
  <c r="K592" i="4"/>
  <c r="L592" i="4" s="1"/>
  <c r="M592" i="4" s="1"/>
  <c r="N592" i="4" s="1"/>
  <c r="T592" i="4" s="1"/>
  <c r="K560" i="4"/>
  <c r="L560" i="4" s="1"/>
  <c r="M560" i="4" s="1"/>
  <c r="N560" i="4" s="1"/>
  <c r="T560" i="4" s="1"/>
  <c r="K518" i="4"/>
  <c r="L518" i="4" s="1"/>
  <c r="M518" i="4" s="1"/>
  <c r="N518" i="4" s="1"/>
  <c r="K504" i="4"/>
  <c r="L504" i="4" s="1"/>
  <c r="M504" i="4" s="1"/>
  <c r="N504" i="4" s="1"/>
  <c r="K446" i="4"/>
  <c r="L446" i="4" s="1"/>
  <c r="M446" i="4" s="1"/>
  <c r="N446" i="4" s="1"/>
  <c r="T446" i="4" s="1"/>
  <c r="K423" i="4"/>
  <c r="L423" i="4" s="1"/>
  <c r="M423" i="4" s="1"/>
  <c r="N423" i="4" s="1"/>
  <c r="T423" i="4" s="1"/>
  <c r="K383" i="4"/>
  <c r="L383" i="4" s="1"/>
  <c r="M383" i="4" s="1"/>
  <c r="N383" i="4" s="1"/>
  <c r="T383" i="4" s="1"/>
  <c r="K298" i="4"/>
  <c r="L298" i="4" s="1"/>
  <c r="M298" i="4" s="1"/>
  <c r="N298" i="4" s="1"/>
  <c r="T298" i="4" s="1"/>
  <c r="K255" i="4"/>
  <c r="L255" i="4" s="1"/>
  <c r="M255" i="4" s="1"/>
  <c r="N255" i="4" s="1"/>
  <c r="T255" i="4" s="1"/>
  <c r="K139" i="4"/>
  <c r="L139" i="4" s="1"/>
  <c r="M139" i="4" s="1"/>
  <c r="N139" i="4" s="1"/>
  <c r="T139" i="4" s="1"/>
  <c r="K185" i="4"/>
  <c r="L185" i="4" s="1"/>
  <c r="M185" i="4" s="1"/>
  <c r="N185" i="4" s="1"/>
  <c r="K196" i="4"/>
  <c r="L196" i="4" s="1"/>
  <c r="M196" i="4" s="1"/>
  <c r="N196" i="4" s="1"/>
  <c r="K217" i="4"/>
  <c r="L217" i="4" s="1"/>
  <c r="M217" i="4" s="1"/>
  <c r="N217" i="4" s="1"/>
  <c r="T217" i="4" s="1"/>
  <c r="K228" i="4"/>
  <c r="L228" i="4" s="1"/>
  <c r="M228" i="4" s="1"/>
  <c r="N228" i="4" s="1"/>
  <c r="T228" i="4" s="1"/>
  <c r="K249" i="4"/>
  <c r="L249" i="4" s="1"/>
  <c r="M249" i="4" s="1"/>
  <c r="K260" i="4"/>
  <c r="L260" i="4" s="1"/>
  <c r="M260" i="4" s="1"/>
  <c r="N260" i="4" s="1"/>
  <c r="K281" i="4"/>
  <c r="L281" i="4" s="1"/>
  <c r="M281" i="4" s="1"/>
  <c r="N281" i="4" s="1"/>
  <c r="K292" i="4"/>
  <c r="L292" i="4" s="1"/>
  <c r="M292" i="4" s="1"/>
  <c r="N292" i="4" s="1"/>
  <c r="T292" i="4" s="1"/>
  <c r="K313" i="4"/>
  <c r="L313" i="4" s="1"/>
  <c r="M313" i="4" s="1"/>
  <c r="N313" i="4" s="1"/>
  <c r="K324" i="4"/>
  <c r="L324" i="4" s="1"/>
  <c r="M324" i="4" s="1"/>
  <c r="N324" i="4" s="1"/>
  <c r="K345" i="4"/>
  <c r="L345" i="4" s="1"/>
  <c r="M345" i="4" s="1"/>
  <c r="N345" i="4" s="1"/>
  <c r="K356" i="4"/>
  <c r="L356" i="4" s="1"/>
  <c r="M356" i="4" s="1"/>
  <c r="N356" i="4" s="1"/>
  <c r="T356" i="4" s="1"/>
  <c r="K377" i="4"/>
  <c r="L377" i="4" s="1"/>
  <c r="M377" i="4" s="1"/>
  <c r="N377" i="4" s="1"/>
  <c r="K388" i="4"/>
  <c r="L388" i="4" s="1"/>
  <c r="M388" i="4" s="1"/>
  <c r="N388" i="4" s="1"/>
  <c r="K409" i="4"/>
  <c r="L409" i="4" s="1"/>
  <c r="M409" i="4" s="1"/>
  <c r="K419" i="4"/>
  <c r="L419" i="4" s="1"/>
  <c r="M419" i="4" s="1"/>
  <c r="N419" i="4" s="1"/>
  <c r="T419" i="4" s="1"/>
  <c r="K426" i="4"/>
  <c r="L426" i="4" s="1"/>
  <c r="M426" i="4" s="1"/>
  <c r="N426" i="4" s="1"/>
  <c r="T426" i="4" s="1"/>
  <c r="K432" i="4"/>
  <c r="L432" i="4" s="1"/>
  <c r="M432" i="4" s="1"/>
  <c r="N432" i="4" s="1"/>
  <c r="T432" i="4" s="1"/>
  <c r="K448" i="4"/>
  <c r="L448" i="4" s="1"/>
  <c r="M448" i="4" s="1"/>
  <c r="N448" i="4" s="1"/>
  <c r="T448" i="4" s="1"/>
  <c r="K464" i="4"/>
  <c r="L464" i="4" s="1"/>
  <c r="M464" i="4" s="1"/>
  <c r="N464" i="4" s="1"/>
  <c r="T464" i="4" s="1"/>
  <c r="K480" i="4"/>
  <c r="L480" i="4" s="1"/>
  <c r="M480" i="4" s="1"/>
  <c r="N480" i="4" s="1"/>
  <c r="K494" i="4"/>
  <c r="L494" i="4" s="1"/>
  <c r="M494" i="4" s="1"/>
  <c r="N494" i="4" s="1"/>
  <c r="T494" i="4" s="1"/>
  <c r="K498" i="4"/>
  <c r="L498" i="4" s="1"/>
  <c r="M498" i="4" s="1"/>
  <c r="N498" i="4" s="1"/>
  <c r="T498" i="4" s="1"/>
  <c r="K512" i="4"/>
  <c r="L512" i="4" s="1"/>
  <c r="M512" i="4" s="1"/>
  <c r="N512" i="4" s="1"/>
  <c r="T512" i="4" s="1"/>
  <c r="K526" i="4"/>
  <c r="L526" i="4" s="1"/>
  <c r="M526" i="4" s="1"/>
  <c r="N526" i="4" s="1"/>
  <c r="T526" i="4" s="1"/>
  <c r="K530" i="4"/>
  <c r="L530" i="4" s="1"/>
  <c r="M530" i="4" s="1"/>
  <c r="N530" i="4" s="1"/>
  <c r="T530" i="4" s="1"/>
  <c r="K544" i="4"/>
  <c r="L544" i="4" s="1"/>
  <c r="M544" i="4" s="1"/>
  <c r="N544" i="4" s="1"/>
  <c r="T544" i="4" s="1"/>
  <c r="K558" i="4"/>
  <c r="L558" i="4" s="1"/>
  <c r="M558" i="4" s="1"/>
  <c r="N558" i="4" s="1"/>
  <c r="T558" i="4" s="1"/>
  <c r="K566" i="4"/>
  <c r="L566" i="4" s="1"/>
  <c r="M566" i="4" s="1"/>
  <c r="N566" i="4" s="1"/>
  <c r="K574" i="4"/>
  <c r="L574" i="4" s="1"/>
  <c r="M574" i="4" s="1"/>
  <c r="N574" i="4" s="1"/>
  <c r="T574" i="4" s="1"/>
  <c r="K582" i="4"/>
  <c r="L582" i="4" s="1"/>
  <c r="M582" i="4" s="1"/>
  <c r="N582" i="4" s="1"/>
  <c r="K590" i="4"/>
  <c r="L590" i="4" s="1"/>
  <c r="M590" i="4" s="1"/>
  <c r="N590" i="4" s="1"/>
  <c r="T590" i="4" s="1"/>
  <c r="K598" i="4"/>
  <c r="L598" i="4" s="1"/>
  <c r="M598" i="4" s="1"/>
  <c r="N598" i="4" s="1"/>
  <c r="K606" i="4"/>
  <c r="L606" i="4" s="1"/>
  <c r="M606" i="4" s="1"/>
  <c r="N606" i="4" s="1"/>
  <c r="T606" i="4" s="1"/>
  <c r="K614" i="4"/>
  <c r="L614" i="4" s="1"/>
  <c r="M614" i="4" s="1"/>
  <c r="N614" i="4" s="1"/>
  <c r="K129" i="4"/>
  <c r="L129" i="4" s="1"/>
  <c r="M129" i="4" s="1"/>
  <c r="N129" i="4" s="1"/>
  <c r="T129" i="4" s="1"/>
  <c r="K165" i="4"/>
  <c r="L165" i="4" s="1"/>
  <c r="M165" i="4" s="1"/>
  <c r="N165" i="4" s="1"/>
  <c r="T165" i="4" s="1"/>
  <c r="K180" i="4"/>
  <c r="L180" i="4" s="1"/>
  <c r="M180" i="4" s="1"/>
  <c r="N180" i="4" s="1"/>
  <c r="K201" i="4"/>
  <c r="L201" i="4" s="1"/>
  <c r="M201" i="4" s="1"/>
  <c r="N201" i="4" s="1"/>
  <c r="T201" i="4" s="1"/>
  <c r="K212" i="4"/>
  <c r="L212" i="4" s="1"/>
  <c r="M212" i="4" s="1"/>
  <c r="N212" i="4" s="1"/>
  <c r="T212" i="4" s="1"/>
  <c r="K233" i="4"/>
  <c r="L233" i="4" s="1"/>
  <c r="M233" i="4" s="1"/>
  <c r="N233" i="4" s="1"/>
  <c r="K244" i="4"/>
  <c r="L244" i="4" s="1"/>
  <c r="M244" i="4" s="1"/>
  <c r="N244" i="4" s="1"/>
  <c r="T244" i="4" s="1"/>
  <c r="K265" i="4"/>
  <c r="L265" i="4" s="1"/>
  <c r="M265" i="4" s="1"/>
  <c r="N265" i="4" s="1"/>
  <c r="K276" i="4"/>
  <c r="L276" i="4" s="1"/>
  <c r="M276" i="4" s="1"/>
  <c r="N276" i="4" s="1"/>
  <c r="T276" i="4" s="1"/>
  <c r="K297" i="4"/>
  <c r="L297" i="4" s="1"/>
  <c r="M297" i="4" s="1"/>
  <c r="N297" i="4" s="1"/>
  <c r="K308" i="4"/>
  <c r="L308" i="4" s="1"/>
  <c r="M308" i="4" s="1"/>
  <c r="N308" i="4" s="1"/>
  <c r="K329" i="4"/>
  <c r="L329" i="4" s="1"/>
  <c r="M329" i="4" s="1"/>
  <c r="N329" i="4" s="1"/>
  <c r="K340" i="4"/>
  <c r="L340" i="4" s="1"/>
  <c r="M340" i="4" s="1"/>
  <c r="N340" i="4" s="1"/>
  <c r="T340" i="4" s="1"/>
  <c r="K361" i="4"/>
  <c r="L361" i="4" s="1"/>
  <c r="M361" i="4" s="1"/>
  <c r="N361" i="4" s="1"/>
  <c r="K372" i="4"/>
  <c r="L372" i="4" s="1"/>
  <c r="M372" i="4" s="1"/>
  <c r="N372" i="4" s="1"/>
  <c r="K393" i="4"/>
  <c r="L393" i="4" s="1"/>
  <c r="M393" i="4" s="1"/>
  <c r="N393" i="4" s="1"/>
  <c r="K404" i="4"/>
  <c r="L404" i="4" s="1"/>
  <c r="M404" i="4" s="1"/>
  <c r="N404" i="4" s="1"/>
  <c r="T404" i="4" s="1"/>
  <c r="K456" i="4"/>
  <c r="L456" i="4" s="1"/>
  <c r="M456" i="4" s="1"/>
  <c r="N456" i="4" s="1"/>
  <c r="K472" i="4"/>
  <c r="L472" i="4" s="1"/>
  <c r="M472" i="4" s="1"/>
  <c r="N472" i="4" s="1"/>
  <c r="K488" i="4"/>
  <c r="L488" i="4" s="1"/>
  <c r="M488" i="4" s="1"/>
  <c r="N488" i="4" s="1"/>
  <c r="K496" i="4"/>
  <c r="L496" i="4" s="1"/>
  <c r="M496" i="4" s="1"/>
  <c r="N496" i="4" s="1"/>
  <c r="T496" i="4" s="1"/>
  <c r="K510" i="4"/>
  <c r="L510" i="4" s="1"/>
  <c r="M510" i="4" s="1"/>
  <c r="N510" i="4" s="1"/>
  <c r="T510" i="4" s="1"/>
  <c r="K514" i="4"/>
  <c r="L514" i="4" s="1"/>
  <c r="M514" i="4" s="1"/>
  <c r="N514" i="4" s="1"/>
  <c r="T514" i="4" s="1"/>
  <c r="K528" i="4"/>
  <c r="L528" i="4" s="1"/>
  <c r="M528" i="4" s="1"/>
  <c r="N528" i="4" s="1"/>
  <c r="T528" i="4" s="1"/>
  <c r="K542" i="4"/>
  <c r="L542" i="4" s="1"/>
  <c r="M542" i="4" s="1"/>
  <c r="N542" i="4" s="1"/>
  <c r="T542" i="4" s="1"/>
  <c r="K546" i="4"/>
  <c r="L546" i="4" s="1"/>
  <c r="M546" i="4" s="1"/>
  <c r="N546" i="4" s="1"/>
  <c r="T546" i="4" s="1"/>
  <c r="K562" i="4"/>
  <c r="L562" i="4" s="1"/>
  <c r="M562" i="4" s="1"/>
  <c r="N562" i="4" s="1"/>
  <c r="T562" i="4" s="1"/>
  <c r="K570" i="4"/>
  <c r="L570" i="4" s="1"/>
  <c r="M570" i="4" s="1"/>
  <c r="N570" i="4" s="1"/>
  <c r="T570" i="4" s="1"/>
  <c r="K578" i="4"/>
  <c r="L578" i="4" s="1"/>
  <c r="M578" i="4" s="1"/>
  <c r="N578" i="4" s="1"/>
  <c r="T578" i="4" s="1"/>
  <c r="K586" i="4"/>
  <c r="L586" i="4" s="1"/>
  <c r="M586" i="4" s="1"/>
  <c r="N586" i="4" s="1"/>
  <c r="K594" i="4"/>
  <c r="L594" i="4" s="1"/>
  <c r="M594" i="4" s="1"/>
  <c r="N594" i="4" s="1"/>
  <c r="T594" i="4" s="1"/>
  <c r="K602" i="4"/>
  <c r="L602" i="4" s="1"/>
  <c r="M602" i="4" s="1"/>
  <c r="N602" i="4" s="1"/>
  <c r="T602" i="4" s="1"/>
  <c r="K610" i="4"/>
  <c r="L610" i="4" s="1"/>
  <c r="M610" i="4" s="1"/>
  <c r="N610" i="4" s="1"/>
  <c r="T610" i="4" s="1"/>
  <c r="K618" i="4"/>
  <c r="L618" i="4" s="1"/>
  <c r="M618" i="4" s="1"/>
  <c r="N618" i="4" s="1"/>
  <c r="K608" i="4"/>
  <c r="L608" i="4" s="1"/>
  <c r="M608" i="4" s="1"/>
  <c r="N608" i="4" s="1"/>
  <c r="K600" i="4"/>
  <c r="L600" i="4" s="1"/>
  <c r="M600" i="4" s="1"/>
  <c r="N600" i="4" s="1"/>
  <c r="K568" i="4"/>
  <c r="L568" i="4" s="1"/>
  <c r="M568" i="4" s="1"/>
  <c r="N568" i="4" s="1"/>
  <c r="T568" i="4" s="1"/>
  <c r="K462" i="4"/>
  <c r="L462" i="4" s="1"/>
  <c r="M462" i="4" s="1"/>
  <c r="N462" i="4" s="1"/>
  <c r="T462" i="4" s="1"/>
  <c r="K415" i="4"/>
  <c r="L415" i="4" s="1"/>
  <c r="M415" i="4" s="1"/>
  <c r="N415" i="4" s="1"/>
  <c r="T415" i="4" s="1"/>
  <c r="K330" i="4"/>
  <c r="L330" i="4" s="1"/>
  <c r="M330" i="4" s="1"/>
  <c r="N330" i="4" s="1"/>
  <c r="T330" i="4" s="1"/>
  <c r="K287" i="4"/>
  <c r="L287" i="4" s="1"/>
  <c r="M287" i="4" s="1"/>
  <c r="N287" i="4" s="1"/>
  <c r="T287" i="4" s="1"/>
  <c r="K202" i="4"/>
  <c r="L202" i="4" s="1"/>
  <c r="M202" i="4" s="1"/>
  <c r="N202" i="4" s="1"/>
  <c r="T202" i="4" s="1"/>
  <c r="K151" i="4"/>
  <c r="L151" i="4" s="1"/>
  <c r="M151" i="4" s="1"/>
  <c r="N151" i="4" s="1"/>
  <c r="T151" i="4" s="1"/>
  <c r="K43" i="4"/>
  <c r="L43" i="4" s="1"/>
  <c r="M43" i="4" s="1"/>
  <c r="N43" i="4" s="1"/>
  <c r="T43" i="4" s="1"/>
  <c r="K15" i="4"/>
  <c r="L15" i="4" s="1"/>
  <c r="M15" i="4" s="1"/>
  <c r="N15" i="4" s="1"/>
  <c r="T15" i="4" s="1"/>
  <c r="K23" i="4"/>
  <c r="L23" i="4" s="1"/>
  <c r="M23" i="4" s="1"/>
  <c r="N23" i="4" s="1"/>
  <c r="K31" i="4"/>
  <c r="L31" i="4" s="1"/>
  <c r="M31" i="4" s="1"/>
  <c r="N31" i="4" s="1"/>
  <c r="T31" i="4" s="1"/>
  <c r="K39" i="4"/>
  <c r="L39" i="4" s="1"/>
  <c r="M39" i="4" s="1"/>
  <c r="N39" i="4" s="1"/>
  <c r="K47" i="4"/>
  <c r="L47" i="4" s="1"/>
  <c r="M47" i="4" s="1"/>
  <c r="N47" i="4" s="1"/>
  <c r="T47" i="4" s="1"/>
  <c r="K55" i="4"/>
  <c r="L55" i="4" s="1"/>
  <c r="M55" i="4" s="1"/>
  <c r="N55" i="4" s="1"/>
  <c r="K63" i="4"/>
  <c r="L63" i="4" s="1"/>
  <c r="M63" i="4" s="1"/>
  <c r="N63" i="4" s="1"/>
  <c r="T63" i="4" s="1"/>
  <c r="K71" i="4"/>
  <c r="L71" i="4" s="1"/>
  <c r="M71" i="4" s="1"/>
  <c r="N71" i="4" s="1"/>
  <c r="K79" i="4"/>
  <c r="L79" i="4" s="1"/>
  <c r="M79" i="4" s="1"/>
  <c r="N79" i="4" s="1"/>
  <c r="T79" i="4" s="1"/>
  <c r="K87" i="4"/>
  <c r="L87" i="4" s="1"/>
  <c r="M87" i="4" s="1"/>
  <c r="N87" i="4" s="1"/>
  <c r="K95" i="4"/>
  <c r="L95" i="4" s="1"/>
  <c r="M95" i="4" s="1"/>
  <c r="N95" i="4" s="1"/>
  <c r="T95" i="4" s="1"/>
  <c r="K103" i="4"/>
  <c r="L103" i="4" s="1"/>
  <c r="M103" i="4" s="1"/>
  <c r="N103" i="4" s="1"/>
  <c r="K111" i="4"/>
  <c r="L111" i="4" s="1"/>
  <c r="M111" i="4" s="1"/>
  <c r="N111" i="4" s="1"/>
  <c r="T111" i="4" s="1"/>
  <c r="K127" i="4"/>
  <c r="L127" i="4" s="1"/>
  <c r="M127" i="4" s="1"/>
  <c r="N127" i="4" s="1"/>
  <c r="K133" i="4"/>
  <c r="L133" i="4" s="1"/>
  <c r="M133" i="4" s="1"/>
  <c r="N133" i="4" s="1"/>
  <c r="T133" i="4" s="1"/>
  <c r="K143" i="4"/>
  <c r="L143" i="4" s="1"/>
  <c r="M143" i="4" s="1"/>
  <c r="N143" i="4" s="1"/>
  <c r="T143" i="4" s="1"/>
  <c r="K149" i="4"/>
  <c r="L149" i="4" s="1"/>
  <c r="M149" i="4" s="1"/>
  <c r="N149" i="4" s="1"/>
  <c r="T149" i="4" s="1"/>
  <c r="K154" i="4"/>
  <c r="L154" i="4" s="1"/>
  <c r="M154" i="4" s="1"/>
  <c r="N154" i="4" s="1"/>
  <c r="T154" i="4" s="1"/>
  <c r="K157" i="4"/>
  <c r="L157" i="4" s="1"/>
  <c r="M157" i="4" s="1"/>
  <c r="N157" i="4" s="1"/>
  <c r="T157" i="4" s="1"/>
  <c r="K161" i="4"/>
  <c r="L161" i="4" s="1"/>
  <c r="M161" i="4" s="1"/>
  <c r="N161" i="4" s="1"/>
  <c r="K168" i="4"/>
  <c r="L168" i="4" s="1"/>
  <c r="M168" i="4" s="1"/>
  <c r="N168" i="4" s="1"/>
  <c r="T168" i="4" s="1"/>
  <c r="K172" i="4"/>
  <c r="L172" i="4" s="1"/>
  <c r="M172" i="4" s="1"/>
  <c r="N172" i="4" s="1"/>
  <c r="K175" i="4"/>
  <c r="L175" i="4" s="1"/>
  <c r="M175" i="4" s="1"/>
  <c r="N175" i="4" s="1"/>
  <c r="K182" i="4"/>
  <c r="L182" i="4" s="1"/>
  <c r="M182" i="4" s="1"/>
  <c r="N182" i="4" s="1"/>
  <c r="T182" i="4" s="1"/>
  <c r="K187" i="4"/>
  <c r="L187" i="4" s="1"/>
  <c r="M187" i="4" s="1"/>
  <c r="N187" i="4" s="1"/>
  <c r="T187" i="4" s="1"/>
  <c r="K190" i="4"/>
  <c r="L190" i="4" s="1"/>
  <c r="M190" i="4" s="1"/>
  <c r="N190" i="4" s="1"/>
  <c r="K195" i="4"/>
  <c r="L195" i="4" s="1"/>
  <c r="M195" i="4" s="1"/>
  <c r="N195" i="4" s="1"/>
  <c r="T195" i="4" s="1"/>
  <c r="K198" i="4"/>
  <c r="L198" i="4" s="1"/>
  <c r="M198" i="4" s="1"/>
  <c r="N198" i="4" s="1"/>
  <c r="T198" i="4" s="1"/>
  <c r="K203" i="4"/>
  <c r="L203" i="4" s="1"/>
  <c r="M203" i="4" s="1"/>
  <c r="N203" i="4" s="1"/>
  <c r="T203" i="4" s="1"/>
  <c r="K206" i="4"/>
  <c r="L206" i="4" s="1"/>
  <c r="M206" i="4" s="1"/>
  <c r="N206" i="4" s="1"/>
  <c r="K211" i="4"/>
  <c r="L211" i="4" s="1"/>
  <c r="M211" i="4" s="1"/>
  <c r="N211" i="4" s="1"/>
  <c r="T211" i="4" s="1"/>
  <c r="K214" i="4"/>
  <c r="L214" i="4" s="1"/>
  <c r="M214" i="4" s="1"/>
  <c r="N214" i="4" s="1"/>
  <c r="T214" i="4" s="1"/>
  <c r="K219" i="4"/>
  <c r="L219" i="4" s="1"/>
  <c r="M219" i="4" s="1"/>
  <c r="N219" i="4" s="1"/>
  <c r="T219" i="4" s="1"/>
  <c r="K222" i="4"/>
  <c r="L222" i="4" s="1"/>
  <c r="M222" i="4" s="1"/>
  <c r="N222" i="4" s="1"/>
  <c r="K227" i="4"/>
  <c r="L227" i="4" s="1"/>
  <c r="M227" i="4" s="1"/>
  <c r="N227" i="4" s="1"/>
  <c r="T227" i="4" s="1"/>
  <c r="K230" i="4"/>
  <c r="L230" i="4" s="1"/>
  <c r="M230" i="4" s="1"/>
  <c r="N230" i="4" s="1"/>
  <c r="T230" i="4" s="1"/>
  <c r="K235" i="4"/>
  <c r="L235" i="4" s="1"/>
  <c r="M235" i="4" s="1"/>
  <c r="N235" i="4" s="1"/>
  <c r="T235" i="4" s="1"/>
  <c r="K238" i="4"/>
  <c r="L238" i="4" s="1"/>
  <c r="M238" i="4" s="1"/>
  <c r="N238" i="4" s="1"/>
  <c r="K243" i="4"/>
  <c r="L243" i="4" s="1"/>
  <c r="M243" i="4" s="1"/>
  <c r="N243" i="4" s="1"/>
  <c r="T243" i="4" s="1"/>
  <c r="K246" i="4"/>
  <c r="L246" i="4" s="1"/>
  <c r="M246" i="4" s="1"/>
  <c r="N246" i="4" s="1"/>
  <c r="T246" i="4" s="1"/>
  <c r="K254" i="4"/>
  <c r="L254" i="4" s="1"/>
  <c r="M254" i="4" s="1"/>
  <c r="N254" i="4" s="1"/>
  <c r="T254" i="4" s="1"/>
  <c r="K259" i="4"/>
  <c r="L259" i="4" s="1"/>
  <c r="M259" i="4" s="1"/>
  <c r="N259" i="4" s="1"/>
  <c r="K262" i="4"/>
  <c r="L262" i="4" s="1"/>
  <c r="M262" i="4" s="1"/>
  <c r="N262" i="4" s="1"/>
  <c r="T262" i="4" s="1"/>
  <c r="K267" i="4"/>
  <c r="L267" i="4" s="1"/>
  <c r="M267" i="4" s="1"/>
  <c r="N267" i="4" s="1"/>
  <c r="T267" i="4" s="1"/>
  <c r="K270" i="4"/>
  <c r="L270" i="4" s="1"/>
  <c r="M270" i="4" s="1"/>
  <c r="N270" i="4" s="1"/>
  <c r="T270" i="4" s="1"/>
  <c r="K275" i="4"/>
  <c r="L275" i="4" s="1"/>
  <c r="M275" i="4" s="1"/>
  <c r="N275" i="4" s="1"/>
  <c r="K278" i="4"/>
  <c r="L278" i="4" s="1"/>
  <c r="M278" i="4" s="1"/>
  <c r="N278" i="4" s="1"/>
  <c r="T278" i="4" s="1"/>
  <c r="K283" i="4"/>
  <c r="L283" i="4" s="1"/>
  <c r="M283" i="4" s="1"/>
  <c r="N283" i="4" s="1"/>
  <c r="T283" i="4" s="1"/>
  <c r="K286" i="4"/>
  <c r="L286" i="4" s="1"/>
  <c r="M286" i="4" s="1"/>
  <c r="N286" i="4" s="1"/>
  <c r="T286" i="4" s="1"/>
  <c r="K291" i="4"/>
  <c r="L291" i="4" s="1"/>
  <c r="M291" i="4" s="1"/>
  <c r="N291" i="4" s="1"/>
  <c r="K294" i="4"/>
  <c r="L294" i="4" s="1"/>
  <c r="M294" i="4" s="1"/>
  <c r="N294" i="4" s="1"/>
  <c r="T294" i="4" s="1"/>
  <c r="K299" i="4"/>
  <c r="L299" i="4" s="1"/>
  <c r="M299" i="4" s="1"/>
  <c r="N299" i="4" s="1"/>
  <c r="T299" i="4" s="1"/>
  <c r="K302" i="4"/>
  <c r="L302" i="4" s="1"/>
  <c r="M302" i="4" s="1"/>
  <c r="N302" i="4" s="1"/>
  <c r="T302" i="4" s="1"/>
  <c r="K307" i="4"/>
  <c r="L307" i="4" s="1"/>
  <c r="M307" i="4" s="1"/>
  <c r="N307" i="4" s="1"/>
  <c r="K310" i="4"/>
  <c r="L310" i="4" s="1"/>
  <c r="M310" i="4" s="1"/>
  <c r="N310" i="4" s="1"/>
  <c r="T310" i="4" s="1"/>
  <c r="K315" i="4"/>
  <c r="L315" i="4" s="1"/>
  <c r="M315" i="4" s="1"/>
  <c r="N315" i="4" s="1"/>
  <c r="T315" i="4" s="1"/>
  <c r="K318" i="4"/>
  <c r="L318" i="4" s="1"/>
  <c r="M318" i="4" s="1"/>
  <c r="N318" i="4" s="1"/>
  <c r="T318" i="4" s="1"/>
  <c r="K323" i="4"/>
  <c r="L323" i="4" s="1"/>
  <c r="M323" i="4" s="1"/>
  <c r="N323" i="4" s="1"/>
  <c r="K326" i="4"/>
  <c r="L326" i="4" s="1"/>
  <c r="M326" i="4" s="1"/>
  <c r="N326" i="4" s="1"/>
  <c r="T326" i="4" s="1"/>
  <c r="K331" i="4"/>
  <c r="L331" i="4" s="1"/>
  <c r="M331" i="4" s="1"/>
  <c r="N331" i="4" s="1"/>
  <c r="T331" i="4" s="1"/>
  <c r="K334" i="4"/>
  <c r="L334" i="4" s="1"/>
  <c r="M334" i="4" s="1"/>
  <c r="N334" i="4" s="1"/>
  <c r="T334" i="4" s="1"/>
  <c r="K339" i="4"/>
  <c r="L339" i="4" s="1"/>
  <c r="M339" i="4" s="1"/>
  <c r="N339" i="4" s="1"/>
  <c r="K342" i="4"/>
  <c r="L342" i="4" s="1"/>
  <c r="M342" i="4" s="1"/>
  <c r="N342" i="4" s="1"/>
  <c r="T342" i="4" s="1"/>
  <c r="K347" i="4"/>
  <c r="L347" i="4" s="1"/>
  <c r="M347" i="4" s="1"/>
  <c r="N347" i="4" s="1"/>
  <c r="T347" i="4" s="1"/>
  <c r="K350" i="4"/>
  <c r="L350" i="4" s="1"/>
  <c r="M350" i="4" s="1"/>
  <c r="N350" i="4" s="1"/>
  <c r="T350" i="4" s="1"/>
  <c r="K355" i="4"/>
  <c r="L355" i="4" s="1"/>
  <c r="M355" i="4" s="1"/>
  <c r="N355" i="4" s="1"/>
  <c r="K358" i="4"/>
  <c r="L358" i="4" s="1"/>
  <c r="M358" i="4" s="1"/>
  <c r="N358" i="4" s="1"/>
  <c r="T358" i="4" s="1"/>
  <c r="K363" i="4"/>
  <c r="L363" i="4" s="1"/>
  <c r="M363" i="4" s="1"/>
  <c r="N363" i="4" s="1"/>
  <c r="T363" i="4" s="1"/>
  <c r="K366" i="4"/>
  <c r="L366" i="4" s="1"/>
  <c r="M366" i="4" s="1"/>
  <c r="N366" i="4" s="1"/>
  <c r="T366" i="4" s="1"/>
  <c r="K371" i="4"/>
  <c r="L371" i="4" s="1"/>
  <c r="M371" i="4" s="1"/>
  <c r="N371" i="4" s="1"/>
  <c r="K374" i="4"/>
  <c r="L374" i="4" s="1"/>
  <c r="M374" i="4" s="1"/>
  <c r="N374" i="4" s="1"/>
  <c r="T374" i="4" s="1"/>
  <c r="K379" i="4"/>
  <c r="L379" i="4" s="1"/>
  <c r="M379" i="4" s="1"/>
  <c r="N379" i="4" s="1"/>
  <c r="T379" i="4" s="1"/>
  <c r="K382" i="4"/>
  <c r="L382" i="4" s="1"/>
  <c r="M382" i="4" s="1"/>
  <c r="N382" i="4" s="1"/>
  <c r="T382" i="4" s="1"/>
  <c r="K387" i="4"/>
  <c r="L387" i="4" s="1"/>
  <c r="M387" i="4" s="1"/>
  <c r="N387" i="4" s="1"/>
  <c r="K390" i="4"/>
  <c r="L390" i="4" s="1"/>
  <c r="M390" i="4" s="1"/>
  <c r="N390" i="4" s="1"/>
  <c r="T390" i="4" s="1"/>
  <c r="K395" i="4"/>
  <c r="L395" i="4" s="1"/>
  <c r="M395" i="4" s="1"/>
  <c r="N395" i="4" s="1"/>
  <c r="T395" i="4" s="1"/>
  <c r="K398" i="4"/>
  <c r="L398" i="4" s="1"/>
  <c r="M398" i="4" s="1"/>
  <c r="N398" i="4" s="1"/>
  <c r="T398" i="4" s="1"/>
  <c r="K403" i="4"/>
  <c r="L403" i="4" s="1"/>
  <c r="M403" i="4" s="1"/>
  <c r="N403" i="4" s="1"/>
  <c r="K406" i="4"/>
  <c r="L406" i="4" s="1"/>
  <c r="M406" i="4" s="1"/>
  <c r="N406" i="4" s="1"/>
  <c r="T406" i="4" s="1"/>
  <c r="K411" i="4"/>
  <c r="L411" i="4" s="1"/>
  <c r="M411" i="4" s="1"/>
  <c r="N411" i="4" s="1"/>
  <c r="T411" i="4" s="1"/>
  <c r="K414" i="4"/>
  <c r="L414" i="4" s="1"/>
  <c r="M414" i="4" s="1"/>
  <c r="N414" i="4" s="1"/>
  <c r="T414" i="4" s="1"/>
  <c r="K113" i="4"/>
  <c r="L113" i="4" s="1"/>
  <c r="M113" i="4" s="1"/>
  <c r="N113" i="4" s="1"/>
  <c r="T113" i="4" s="1"/>
  <c r="K123" i="4"/>
  <c r="L123" i="4" s="1"/>
  <c r="M123" i="4" s="1"/>
  <c r="N123" i="4" s="1"/>
  <c r="K145" i="4"/>
  <c r="L145" i="4" s="1"/>
  <c r="M145" i="4" s="1"/>
  <c r="N145" i="4" s="1"/>
  <c r="K162" i="4"/>
  <c r="L162" i="4" s="1"/>
  <c r="M162" i="4" s="1"/>
  <c r="N162" i="4" s="1"/>
  <c r="T162" i="4" s="1"/>
  <c r="K169" i="4"/>
  <c r="L169" i="4" s="1"/>
  <c r="M169" i="4" s="1"/>
  <c r="N169" i="4" s="1"/>
  <c r="T169" i="4" s="1"/>
  <c r="K176" i="4"/>
  <c r="L176" i="4" s="1"/>
  <c r="M176" i="4" s="1"/>
  <c r="N176" i="4" s="1"/>
  <c r="K188" i="4"/>
  <c r="L188" i="4" s="1"/>
  <c r="M188" i="4" s="1"/>
  <c r="N188" i="4" s="1"/>
  <c r="T188" i="4" s="1"/>
  <c r="K193" i="4"/>
  <c r="L193" i="4" s="1"/>
  <c r="M193" i="4" s="1"/>
  <c r="N193" i="4" s="1"/>
  <c r="T193" i="4" s="1"/>
  <c r="K204" i="4"/>
  <c r="L204" i="4" s="1"/>
  <c r="M204" i="4" s="1"/>
  <c r="N204" i="4" s="1"/>
  <c r="T204" i="4" s="1"/>
  <c r="K209" i="4"/>
  <c r="L209" i="4" s="1"/>
  <c r="M209" i="4" s="1"/>
  <c r="N209" i="4" s="1"/>
  <c r="T209" i="4" s="1"/>
  <c r="K220" i="4"/>
  <c r="L220" i="4" s="1"/>
  <c r="M220" i="4" s="1"/>
  <c r="N220" i="4" s="1"/>
  <c r="T220" i="4" s="1"/>
  <c r="K225" i="4"/>
  <c r="L225" i="4" s="1"/>
  <c r="M225" i="4" s="1"/>
  <c r="N225" i="4" s="1"/>
  <c r="T225" i="4" s="1"/>
  <c r="K236" i="4"/>
  <c r="L236" i="4" s="1"/>
  <c r="M236" i="4" s="1"/>
  <c r="N236" i="4" s="1"/>
  <c r="T236" i="4" s="1"/>
  <c r="K241" i="4"/>
  <c r="L241" i="4" s="1"/>
  <c r="M241" i="4" s="1"/>
  <c r="N241" i="4" s="1"/>
  <c r="T241" i="4" s="1"/>
  <c r="K252" i="4"/>
  <c r="L252" i="4" s="1"/>
  <c r="M252" i="4" s="1"/>
  <c r="N252" i="4" s="1"/>
  <c r="T252" i="4" s="1"/>
  <c r="K257" i="4"/>
  <c r="L257" i="4" s="1"/>
  <c r="M257" i="4" s="1"/>
  <c r="N257" i="4" s="1"/>
  <c r="T257" i="4" s="1"/>
  <c r="K268" i="4"/>
  <c r="L268" i="4" s="1"/>
  <c r="M268" i="4" s="1"/>
  <c r="N268" i="4" s="1"/>
  <c r="T268" i="4" s="1"/>
  <c r="K273" i="4"/>
  <c r="L273" i="4" s="1"/>
  <c r="M273" i="4" s="1"/>
  <c r="N273" i="4" s="1"/>
  <c r="T273" i="4" s="1"/>
  <c r="K284" i="4"/>
  <c r="L284" i="4" s="1"/>
  <c r="M284" i="4" s="1"/>
  <c r="N284" i="4" s="1"/>
  <c r="T284" i="4" s="1"/>
  <c r="K289" i="4"/>
  <c r="L289" i="4" s="1"/>
  <c r="M289" i="4" s="1"/>
  <c r="N289" i="4" s="1"/>
  <c r="T289" i="4" s="1"/>
  <c r="K300" i="4"/>
  <c r="L300" i="4" s="1"/>
  <c r="M300" i="4" s="1"/>
  <c r="N300" i="4" s="1"/>
  <c r="T300" i="4" s="1"/>
  <c r="K305" i="4"/>
  <c r="L305" i="4" s="1"/>
  <c r="M305" i="4" s="1"/>
  <c r="N305" i="4" s="1"/>
  <c r="T305" i="4" s="1"/>
  <c r="K316" i="4"/>
  <c r="L316" i="4" s="1"/>
  <c r="M316" i="4" s="1"/>
  <c r="N316" i="4" s="1"/>
  <c r="T316" i="4" s="1"/>
  <c r="K321" i="4"/>
  <c r="L321" i="4" s="1"/>
  <c r="M321" i="4" s="1"/>
  <c r="N321" i="4" s="1"/>
  <c r="T321" i="4" s="1"/>
  <c r="K332" i="4"/>
  <c r="L332" i="4" s="1"/>
  <c r="M332" i="4" s="1"/>
  <c r="N332" i="4" s="1"/>
  <c r="T332" i="4" s="1"/>
  <c r="K337" i="4"/>
  <c r="L337" i="4" s="1"/>
  <c r="M337" i="4" s="1"/>
  <c r="N337" i="4" s="1"/>
  <c r="T337" i="4" s="1"/>
  <c r="K348" i="4"/>
  <c r="L348" i="4" s="1"/>
  <c r="M348" i="4" s="1"/>
  <c r="N348" i="4" s="1"/>
  <c r="T348" i="4" s="1"/>
  <c r="K353" i="4"/>
  <c r="L353" i="4" s="1"/>
  <c r="M353" i="4" s="1"/>
  <c r="N353" i="4" s="1"/>
  <c r="T353" i="4" s="1"/>
  <c r="K364" i="4"/>
  <c r="L364" i="4" s="1"/>
  <c r="M364" i="4" s="1"/>
  <c r="N364" i="4" s="1"/>
  <c r="T364" i="4" s="1"/>
  <c r="K369" i="4"/>
  <c r="L369" i="4" s="1"/>
  <c r="M369" i="4" s="1"/>
  <c r="N369" i="4" s="1"/>
  <c r="T369" i="4" s="1"/>
  <c r="K380" i="4"/>
  <c r="L380" i="4" s="1"/>
  <c r="M380" i="4" s="1"/>
  <c r="N380" i="4" s="1"/>
  <c r="T380" i="4" s="1"/>
  <c r="K385" i="4"/>
  <c r="L385" i="4" s="1"/>
  <c r="M385" i="4" s="1"/>
  <c r="N385" i="4" s="1"/>
  <c r="T385" i="4" s="1"/>
  <c r="K396" i="4"/>
  <c r="L396" i="4" s="1"/>
  <c r="M396" i="4" s="1"/>
  <c r="N396" i="4" s="1"/>
  <c r="T396" i="4" s="1"/>
  <c r="K401" i="4"/>
  <c r="L401" i="4" s="1"/>
  <c r="M401" i="4" s="1"/>
  <c r="N401" i="4" s="1"/>
  <c r="T401" i="4" s="1"/>
  <c r="K412" i="4"/>
  <c r="L412" i="4" s="1"/>
  <c r="M412" i="4" s="1"/>
  <c r="N412" i="4" s="1"/>
  <c r="T412" i="4" s="1"/>
  <c r="K417" i="4"/>
  <c r="L417" i="4" s="1"/>
  <c r="M417" i="4" s="1"/>
  <c r="N417" i="4" s="1"/>
  <c r="T417" i="4" s="1"/>
  <c r="K428" i="4"/>
  <c r="L428" i="4" s="1"/>
  <c r="M428" i="4" s="1"/>
  <c r="N428" i="4" s="1"/>
  <c r="T428" i="4" s="1"/>
  <c r="K436" i="4"/>
  <c r="L436" i="4" s="1"/>
  <c r="M436" i="4" s="1"/>
  <c r="N436" i="4" s="1"/>
  <c r="T436" i="4" s="1"/>
  <c r="K444" i="4"/>
  <c r="L444" i="4" s="1"/>
  <c r="M444" i="4" s="1"/>
  <c r="N444" i="4" s="1"/>
  <c r="K452" i="4"/>
  <c r="L452" i="4" s="1"/>
  <c r="M452" i="4" s="1"/>
  <c r="N452" i="4" s="1"/>
  <c r="T452" i="4" s="1"/>
  <c r="K460" i="4"/>
  <c r="L460" i="4" s="1"/>
  <c r="M460" i="4" s="1"/>
  <c r="N460" i="4" s="1"/>
  <c r="K468" i="4"/>
  <c r="L468" i="4" s="1"/>
  <c r="M468" i="4" s="1"/>
  <c r="N468" i="4" s="1"/>
  <c r="T468" i="4" s="1"/>
  <c r="K476" i="4"/>
  <c r="L476" i="4" s="1"/>
  <c r="M476" i="4" s="1"/>
  <c r="N476" i="4" s="1"/>
  <c r="K484" i="4"/>
  <c r="L484" i="4" s="1"/>
  <c r="M484" i="4" s="1"/>
  <c r="N484" i="4" s="1"/>
  <c r="T484" i="4" s="1"/>
  <c r="K492" i="4"/>
  <c r="L492" i="4" s="1"/>
  <c r="M492" i="4" s="1"/>
  <c r="N492" i="4" s="1"/>
  <c r="K500" i="4"/>
  <c r="L500" i="4" s="1"/>
  <c r="M500" i="4" s="1"/>
  <c r="N500" i="4" s="1"/>
  <c r="T500" i="4" s="1"/>
  <c r="K508" i="4"/>
  <c r="L508" i="4" s="1"/>
  <c r="M508" i="4" s="1"/>
  <c r="N508" i="4" s="1"/>
  <c r="K516" i="4"/>
  <c r="L516" i="4" s="1"/>
  <c r="M516" i="4" s="1"/>
  <c r="N516" i="4" s="1"/>
  <c r="T516" i="4" s="1"/>
  <c r="K524" i="4"/>
  <c r="L524" i="4" s="1"/>
  <c r="M524" i="4" s="1"/>
  <c r="N524" i="4" s="1"/>
  <c r="K532" i="4"/>
  <c r="L532" i="4" s="1"/>
  <c r="M532" i="4" s="1"/>
  <c r="N532" i="4" s="1"/>
  <c r="T532" i="4" s="1"/>
  <c r="K540" i="4"/>
  <c r="L540" i="4" s="1"/>
  <c r="M540" i="4" s="1"/>
  <c r="N540" i="4" s="1"/>
  <c r="K548" i="4"/>
  <c r="L548" i="4" s="1"/>
  <c r="M548" i="4" s="1"/>
  <c r="N548" i="4" s="1"/>
  <c r="T548" i="4" s="1"/>
  <c r="K556" i="4"/>
  <c r="L556" i="4" s="1"/>
  <c r="M556" i="4" s="1"/>
  <c r="N556" i="4" s="1"/>
  <c r="K19" i="4"/>
  <c r="L19" i="4" s="1"/>
  <c r="M19" i="4" s="1"/>
  <c r="N19" i="4" s="1"/>
  <c r="T19" i="4" s="1"/>
  <c r="K35" i="4"/>
  <c r="L35" i="4" s="1"/>
  <c r="M35" i="4" s="1"/>
  <c r="N35" i="4" s="1"/>
  <c r="T35" i="4" s="1"/>
  <c r="K51" i="4"/>
  <c r="L51" i="4" s="1"/>
  <c r="M51" i="4" s="1"/>
  <c r="N51" i="4" s="1"/>
  <c r="T51" i="4" s="1"/>
  <c r="K67" i="4"/>
  <c r="L67" i="4" s="1"/>
  <c r="M67" i="4" s="1"/>
  <c r="N67" i="4" s="1"/>
  <c r="T67" i="4" s="1"/>
  <c r="K83" i="4"/>
  <c r="L83" i="4" s="1"/>
  <c r="M83" i="4" s="1"/>
  <c r="N83" i="4" s="1"/>
  <c r="T83" i="4" s="1"/>
  <c r="K99" i="4"/>
  <c r="L99" i="4" s="1"/>
  <c r="M99" i="4" s="1"/>
  <c r="N99" i="4" s="1"/>
  <c r="T99" i="4" s="1"/>
  <c r="K125" i="4"/>
  <c r="L125" i="4" s="1"/>
  <c r="M125" i="4" s="1"/>
  <c r="N125" i="4" s="1"/>
  <c r="T125" i="4" s="1"/>
  <c r="K135" i="4"/>
  <c r="L135" i="4" s="1"/>
  <c r="M135" i="4" s="1"/>
  <c r="N135" i="4" s="1"/>
  <c r="T135" i="4" s="1"/>
  <c r="K156" i="4"/>
  <c r="L156" i="4" s="1"/>
  <c r="M156" i="4" s="1"/>
  <c r="N156" i="4" s="1"/>
  <c r="K170" i="4"/>
  <c r="L170" i="4" s="1"/>
  <c r="M170" i="4" s="1"/>
  <c r="N170" i="4" s="1"/>
  <c r="T170" i="4" s="1"/>
  <c r="K177" i="4"/>
  <c r="L177" i="4" s="1"/>
  <c r="M177" i="4" s="1"/>
  <c r="N177" i="4" s="1"/>
  <c r="T177" i="4" s="1"/>
  <c r="K183" i="4"/>
  <c r="L183" i="4" s="1"/>
  <c r="M183" i="4" s="1"/>
  <c r="N183" i="4" s="1"/>
  <c r="T183" i="4" s="1"/>
  <c r="K194" i="4"/>
  <c r="L194" i="4" s="1"/>
  <c r="M194" i="4" s="1"/>
  <c r="N194" i="4" s="1"/>
  <c r="T194" i="4" s="1"/>
  <c r="K199" i="4"/>
  <c r="L199" i="4" s="1"/>
  <c r="M199" i="4" s="1"/>
  <c r="N199" i="4" s="1"/>
  <c r="T199" i="4" s="1"/>
  <c r="K210" i="4"/>
  <c r="L210" i="4" s="1"/>
  <c r="M210" i="4" s="1"/>
  <c r="N210" i="4" s="1"/>
  <c r="T210" i="4" s="1"/>
  <c r="K215" i="4"/>
  <c r="L215" i="4" s="1"/>
  <c r="M215" i="4" s="1"/>
  <c r="N215" i="4" s="1"/>
  <c r="T215" i="4" s="1"/>
  <c r="K226" i="4"/>
  <c r="L226" i="4" s="1"/>
  <c r="M226" i="4" s="1"/>
  <c r="N226" i="4" s="1"/>
  <c r="T226" i="4" s="1"/>
  <c r="K231" i="4"/>
  <c r="L231" i="4" s="1"/>
  <c r="M231" i="4" s="1"/>
  <c r="N231" i="4" s="1"/>
  <c r="T231" i="4" s="1"/>
  <c r="K242" i="4"/>
  <c r="L242" i="4" s="1"/>
  <c r="M242" i="4" s="1"/>
  <c r="N242" i="4" s="1"/>
  <c r="T242" i="4" s="1"/>
  <c r="K247" i="4"/>
  <c r="L247" i="4" s="1"/>
  <c r="M247" i="4" s="1"/>
  <c r="N247" i="4" s="1"/>
  <c r="T247" i="4" s="1"/>
  <c r="K258" i="4"/>
  <c r="L258" i="4" s="1"/>
  <c r="M258" i="4" s="1"/>
  <c r="N258" i="4" s="1"/>
  <c r="T258" i="4" s="1"/>
  <c r="K263" i="4"/>
  <c r="L263" i="4" s="1"/>
  <c r="M263" i="4" s="1"/>
  <c r="N263" i="4" s="1"/>
  <c r="T263" i="4" s="1"/>
  <c r="K274" i="4"/>
  <c r="L274" i="4" s="1"/>
  <c r="M274" i="4" s="1"/>
  <c r="N274" i="4" s="1"/>
  <c r="T274" i="4" s="1"/>
  <c r="K279" i="4"/>
  <c r="L279" i="4" s="1"/>
  <c r="M279" i="4" s="1"/>
  <c r="N279" i="4" s="1"/>
  <c r="T279" i="4" s="1"/>
  <c r="K290" i="4"/>
  <c r="L290" i="4" s="1"/>
  <c r="M290" i="4" s="1"/>
  <c r="N290" i="4" s="1"/>
  <c r="T290" i="4" s="1"/>
  <c r="K295" i="4"/>
  <c r="L295" i="4" s="1"/>
  <c r="M295" i="4" s="1"/>
  <c r="N295" i="4" s="1"/>
  <c r="T295" i="4" s="1"/>
  <c r="K306" i="4"/>
  <c r="L306" i="4" s="1"/>
  <c r="M306" i="4" s="1"/>
  <c r="N306" i="4" s="1"/>
  <c r="T306" i="4" s="1"/>
  <c r="K311" i="4"/>
  <c r="L311" i="4" s="1"/>
  <c r="M311" i="4" s="1"/>
  <c r="N311" i="4" s="1"/>
  <c r="T311" i="4" s="1"/>
  <c r="K322" i="4"/>
  <c r="L322" i="4" s="1"/>
  <c r="M322" i="4" s="1"/>
  <c r="N322" i="4" s="1"/>
  <c r="T322" i="4" s="1"/>
  <c r="K327" i="4"/>
  <c r="L327" i="4" s="1"/>
  <c r="M327" i="4" s="1"/>
  <c r="N327" i="4" s="1"/>
  <c r="T327" i="4" s="1"/>
  <c r="K338" i="4"/>
  <c r="L338" i="4" s="1"/>
  <c r="M338" i="4" s="1"/>
  <c r="N338" i="4" s="1"/>
  <c r="T338" i="4" s="1"/>
  <c r="K343" i="4"/>
  <c r="L343" i="4" s="1"/>
  <c r="M343" i="4" s="1"/>
  <c r="N343" i="4" s="1"/>
  <c r="T343" i="4" s="1"/>
  <c r="K354" i="4"/>
  <c r="L354" i="4" s="1"/>
  <c r="M354" i="4" s="1"/>
  <c r="N354" i="4" s="1"/>
  <c r="T354" i="4" s="1"/>
  <c r="K359" i="4"/>
  <c r="L359" i="4" s="1"/>
  <c r="M359" i="4" s="1"/>
  <c r="N359" i="4" s="1"/>
  <c r="T359" i="4" s="1"/>
  <c r="K370" i="4"/>
  <c r="L370" i="4" s="1"/>
  <c r="M370" i="4" s="1"/>
  <c r="N370" i="4" s="1"/>
  <c r="T370" i="4" s="1"/>
  <c r="K375" i="4"/>
  <c r="L375" i="4" s="1"/>
  <c r="M375" i="4" s="1"/>
  <c r="N375" i="4" s="1"/>
  <c r="T375" i="4" s="1"/>
  <c r="K386" i="4"/>
  <c r="L386" i="4" s="1"/>
  <c r="M386" i="4" s="1"/>
  <c r="N386" i="4" s="1"/>
  <c r="T386" i="4" s="1"/>
  <c r="K391" i="4"/>
  <c r="L391" i="4" s="1"/>
  <c r="M391" i="4" s="1"/>
  <c r="N391" i="4" s="1"/>
  <c r="T391" i="4" s="1"/>
  <c r="K402" i="4"/>
  <c r="L402" i="4" s="1"/>
  <c r="M402" i="4" s="1"/>
  <c r="N402" i="4" s="1"/>
  <c r="T402" i="4" s="1"/>
  <c r="K407" i="4"/>
  <c r="L407" i="4" s="1"/>
  <c r="M407" i="4" s="1"/>
  <c r="K418" i="4"/>
  <c r="L418" i="4" s="1"/>
  <c r="M418" i="4" s="1"/>
  <c r="N418" i="4" s="1"/>
  <c r="K422" i="4"/>
  <c r="L422" i="4" s="1"/>
  <c r="M422" i="4" s="1"/>
  <c r="N422" i="4" s="1"/>
  <c r="T422" i="4" s="1"/>
  <c r="K425" i="4"/>
  <c r="L425" i="4" s="1"/>
  <c r="M425" i="4" s="1"/>
  <c r="N425" i="4" s="1"/>
  <c r="T425" i="4" s="1"/>
  <c r="K434" i="4"/>
  <c r="L434" i="4" s="1"/>
  <c r="M434" i="4" s="1"/>
  <c r="N434" i="4" s="1"/>
  <c r="K442" i="4"/>
  <c r="L442" i="4" s="1"/>
  <c r="M442" i="4" s="1"/>
  <c r="N442" i="4" s="1"/>
  <c r="T442" i="4" s="1"/>
  <c r="K450" i="4"/>
  <c r="L450" i="4" s="1"/>
  <c r="M450" i="4" s="1"/>
  <c r="N450" i="4" s="1"/>
  <c r="T450" i="4" s="1"/>
  <c r="K458" i="4"/>
  <c r="L458" i="4" s="1"/>
  <c r="M458" i="4" s="1"/>
  <c r="N458" i="4" s="1"/>
  <c r="T458" i="4" s="1"/>
  <c r="K466" i="4"/>
  <c r="L466" i="4" s="1"/>
  <c r="M466" i="4" s="1"/>
  <c r="N466" i="4" s="1"/>
  <c r="T466" i="4" s="1"/>
  <c r="K474" i="4"/>
  <c r="L474" i="4" s="1"/>
  <c r="M474" i="4" s="1"/>
  <c r="N474" i="4" s="1"/>
  <c r="T474" i="4" s="1"/>
  <c r="K482" i="4"/>
  <c r="L482" i="4" s="1"/>
  <c r="M482" i="4" s="1"/>
  <c r="N482" i="4" s="1"/>
  <c r="T482" i="4" s="1"/>
  <c r="K490" i="4"/>
  <c r="L490" i="4" s="1"/>
  <c r="M490" i="4" s="1"/>
  <c r="N490" i="4" s="1"/>
  <c r="T490" i="4" s="1"/>
  <c r="K10" i="4"/>
  <c r="L10" i="4" s="1"/>
  <c r="M10" i="4" s="1"/>
  <c r="N10" i="4" s="1"/>
  <c r="T10" i="4" s="1"/>
  <c r="K612" i="4"/>
  <c r="L612" i="4" s="1"/>
  <c r="M612" i="4" s="1"/>
  <c r="N612" i="4" s="1"/>
  <c r="T612" i="4" s="1"/>
  <c r="K604" i="4"/>
  <c r="L604" i="4" s="1"/>
  <c r="M604" i="4" s="1"/>
  <c r="N604" i="4" s="1"/>
  <c r="T604" i="4" s="1"/>
  <c r="K596" i="4"/>
  <c r="L596" i="4" s="1"/>
  <c r="M596" i="4" s="1"/>
  <c r="N596" i="4" s="1"/>
  <c r="T596" i="4" s="1"/>
  <c r="K588" i="4"/>
  <c r="L588" i="4" s="1"/>
  <c r="M588" i="4" s="1"/>
  <c r="N588" i="4" s="1"/>
  <c r="K580" i="4"/>
  <c r="L580" i="4" s="1"/>
  <c r="M580" i="4" s="1"/>
  <c r="N580" i="4" s="1"/>
  <c r="T580" i="4" s="1"/>
  <c r="K572" i="4"/>
  <c r="L572" i="4" s="1"/>
  <c r="M572" i="4" s="1"/>
  <c r="N572" i="4" s="1"/>
  <c r="K564" i="4"/>
  <c r="L564" i="4" s="1"/>
  <c r="M564" i="4" s="1"/>
  <c r="N564" i="4" s="1"/>
  <c r="T564" i="4" s="1"/>
  <c r="K552" i="4"/>
  <c r="L552" i="4" s="1"/>
  <c r="M552" i="4" s="1"/>
  <c r="N552" i="4" s="1"/>
  <c r="T552" i="4" s="1"/>
  <c r="K538" i="4"/>
  <c r="L538" i="4" s="1"/>
  <c r="M538" i="4" s="1"/>
  <c r="N538" i="4" s="1"/>
  <c r="T538" i="4" s="1"/>
  <c r="K534" i="4"/>
  <c r="L534" i="4" s="1"/>
  <c r="M534" i="4" s="1"/>
  <c r="N534" i="4" s="1"/>
  <c r="K520" i="4"/>
  <c r="L520" i="4" s="1"/>
  <c r="M520" i="4" s="1"/>
  <c r="N520" i="4" s="1"/>
  <c r="T520" i="4" s="1"/>
  <c r="K506" i="4"/>
  <c r="L506" i="4" s="1"/>
  <c r="M506" i="4" s="1"/>
  <c r="N506" i="4" s="1"/>
  <c r="T506" i="4" s="1"/>
  <c r="K502" i="4"/>
  <c r="L502" i="4" s="1"/>
  <c r="M502" i="4" s="1"/>
  <c r="N502" i="4" s="1"/>
  <c r="K486" i="4"/>
  <c r="L486" i="4" s="1"/>
  <c r="M486" i="4" s="1"/>
  <c r="N486" i="4" s="1"/>
  <c r="K470" i="4"/>
  <c r="L470" i="4" s="1"/>
  <c r="M470" i="4" s="1"/>
  <c r="N470" i="4" s="1"/>
  <c r="T470" i="4" s="1"/>
  <c r="K454" i="4"/>
  <c r="L454" i="4" s="1"/>
  <c r="M454" i="4" s="1"/>
  <c r="N454" i="4" s="1"/>
  <c r="K438" i="4"/>
  <c r="L438" i="4" s="1"/>
  <c r="M438" i="4" s="1"/>
  <c r="N438" i="4" s="1"/>
  <c r="T438" i="4" s="1"/>
  <c r="K427" i="4"/>
  <c r="L427" i="4" s="1"/>
  <c r="M427" i="4" s="1"/>
  <c r="N427" i="4" s="1"/>
  <c r="T427" i="4" s="1"/>
  <c r="K420" i="4"/>
  <c r="L420" i="4" s="1"/>
  <c r="M420" i="4" s="1"/>
  <c r="N420" i="4" s="1"/>
  <c r="T420" i="4" s="1"/>
  <c r="K410" i="4"/>
  <c r="L410" i="4" s="1"/>
  <c r="M410" i="4" s="1"/>
  <c r="N410" i="4" s="1"/>
  <c r="T410" i="4" s="1"/>
  <c r="K399" i="4"/>
  <c r="L399" i="4" s="1"/>
  <c r="M399" i="4" s="1"/>
  <c r="N399" i="4" s="1"/>
  <c r="T399" i="4" s="1"/>
  <c r="K378" i="4"/>
  <c r="L378" i="4" s="1"/>
  <c r="M378" i="4" s="1"/>
  <c r="N378" i="4" s="1"/>
  <c r="T378" i="4" s="1"/>
  <c r="K367" i="4"/>
  <c r="L367" i="4" s="1"/>
  <c r="M367" i="4" s="1"/>
  <c r="N367" i="4" s="1"/>
  <c r="T367" i="4" s="1"/>
  <c r="K346" i="4"/>
  <c r="L346" i="4" s="1"/>
  <c r="M346" i="4" s="1"/>
  <c r="N346" i="4" s="1"/>
  <c r="T346" i="4" s="1"/>
  <c r="K335" i="4"/>
  <c r="L335" i="4" s="1"/>
  <c r="M335" i="4" s="1"/>
  <c r="N335" i="4" s="1"/>
  <c r="T335" i="4" s="1"/>
  <c r="K314" i="4"/>
  <c r="L314" i="4" s="1"/>
  <c r="M314" i="4" s="1"/>
  <c r="N314" i="4" s="1"/>
  <c r="T314" i="4" s="1"/>
  <c r="K303" i="4"/>
  <c r="L303" i="4" s="1"/>
  <c r="M303" i="4" s="1"/>
  <c r="N303" i="4" s="1"/>
  <c r="T303" i="4" s="1"/>
  <c r="K282" i="4"/>
  <c r="L282" i="4" s="1"/>
  <c r="M282" i="4" s="1"/>
  <c r="N282" i="4" s="1"/>
  <c r="T282" i="4" s="1"/>
  <c r="K271" i="4"/>
  <c r="L271" i="4" s="1"/>
  <c r="M271" i="4" s="1"/>
  <c r="N271" i="4" s="1"/>
  <c r="T271" i="4" s="1"/>
  <c r="K250" i="4"/>
  <c r="L250" i="4" s="1"/>
  <c r="M250" i="4" s="1"/>
  <c r="K239" i="4"/>
  <c r="L239" i="4" s="1"/>
  <c r="M239" i="4" s="1"/>
  <c r="N239" i="4" s="1"/>
  <c r="T239" i="4" s="1"/>
  <c r="K218" i="4"/>
  <c r="L218" i="4" s="1"/>
  <c r="M218" i="4" s="1"/>
  <c r="N218" i="4" s="1"/>
  <c r="T218" i="4" s="1"/>
  <c r="K207" i="4"/>
  <c r="L207" i="4" s="1"/>
  <c r="M207" i="4" s="1"/>
  <c r="N207" i="4" s="1"/>
  <c r="K186" i="4"/>
  <c r="L186" i="4" s="1"/>
  <c r="M186" i="4" s="1"/>
  <c r="N186" i="4" s="1"/>
  <c r="T186" i="4" s="1"/>
  <c r="K173" i="4"/>
  <c r="L173" i="4" s="1"/>
  <c r="M173" i="4" s="1"/>
  <c r="N173" i="4" s="1"/>
  <c r="T173" i="4" s="1"/>
  <c r="K159" i="4"/>
  <c r="L159" i="4" s="1"/>
  <c r="M159" i="4" s="1"/>
  <c r="N159" i="4" s="1"/>
  <c r="T159" i="4" s="1"/>
  <c r="K141" i="4"/>
  <c r="L141" i="4" s="1"/>
  <c r="M141" i="4" s="1"/>
  <c r="N141" i="4" s="1"/>
  <c r="T141" i="4" s="1"/>
  <c r="K119" i="4"/>
  <c r="L119" i="4" s="1"/>
  <c r="M119" i="4" s="1"/>
  <c r="K91" i="4"/>
  <c r="L91" i="4" s="1"/>
  <c r="M91" i="4" s="1"/>
  <c r="N91" i="4" s="1"/>
  <c r="T91" i="4" s="1"/>
  <c r="K59" i="4"/>
  <c r="L59" i="4" s="1"/>
  <c r="M59" i="4" s="1"/>
  <c r="N59" i="4" s="1"/>
  <c r="T59" i="4" s="1"/>
  <c r="K27" i="4"/>
  <c r="L27" i="4" s="1"/>
  <c r="M27" i="4" s="1"/>
  <c r="N27" i="4" s="1"/>
  <c r="T27" i="4" s="1"/>
  <c r="K12" i="4"/>
  <c r="L12" i="4" s="1"/>
  <c r="M12" i="4" s="1"/>
  <c r="N12" i="4" s="1"/>
  <c r="K14" i="4"/>
  <c r="L14" i="4" s="1"/>
  <c r="M14" i="4" s="1"/>
  <c r="N14" i="4" s="1"/>
  <c r="T14" i="4" s="1"/>
  <c r="K16" i="4"/>
  <c r="L16" i="4" s="1"/>
  <c r="M16" i="4" s="1"/>
  <c r="N16" i="4" s="1"/>
  <c r="T16" i="4" s="1"/>
  <c r="K18" i="4"/>
  <c r="L18" i="4" s="1"/>
  <c r="M18" i="4" s="1"/>
  <c r="N18" i="4" s="1"/>
  <c r="T18" i="4" s="1"/>
  <c r="K20" i="4"/>
  <c r="L20" i="4" s="1"/>
  <c r="M20" i="4" s="1"/>
  <c r="N20" i="4" s="1"/>
  <c r="T20" i="4" s="1"/>
  <c r="K22" i="4"/>
  <c r="L22" i="4" s="1"/>
  <c r="M22" i="4" s="1"/>
  <c r="N22" i="4" s="1"/>
  <c r="T22" i="4" s="1"/>
  <c r="K24" i="4"/>
  <c r="L24" i="4" s="1"/>
  <c r="M24" i="4" s="1"/>
  <c r="N24" i="4" s="1"/>
  <c r="T24" i="4" s="1"/>
  <c r="K26" i="4"/>
  <c r="L26" i="4" s="1"/>
  <c r="M26" i="4" s="1"/>
  <c r="N26" i="4" s="1"/>
  <c r="T26" i="4" s="1"/>
  <c r="K28" i="4"/>
  <c r="L28" i="4" s="1"/>
  <c r="M28" i="4" s="1"/>
  <c r="N28" i="4" s="1"/>
  <c r="K30" i="4"/>
  <c r="L30" i="4" s="1"/>
  <c r="M30" i="4" s="1"/>
  <c r="N30" i="4" s="1"/>
  <c r="T30" i="4" s="1"/>
  <c r="K32" i="4"/>
  <c r="L32" i="4" s="1"/>
  <c r="M32" i="4" s="1"/>
  <c r="N32" i="4" s="1"/>
  <c r="T32" i="4" s="1"/>
  <c r="K34" i="4"/>
  <c r="L34" i="4" s="1"/>
  <c r="M34" i="4" s="1"/>
  <c r="N34" i="4" s="1"/>
  <c r="T34" i="4" s="1"/>
  <c r="K36" i="4"/>
  <c r="L36" i="4" s="1"/>
  <c r="M36" i="4" s="1"/>
  <c r="N36" i="4" s="1"/>
  <c r="T36" i="4" s="1"/>
  <c r="K38" i="4"/>
  <c r="L38" i="4" s="1"/>
  <c r="M38" i="4" s="1"/>
  <c r="N38" i="4" s="1"/>
  <c r="T38" i="4" s="1"/>
  <c r="K40" i="4"/>
  <c r="L40" i="4" s="1"/>
  <c r="M40" i="4" s="1"/>
  <c r="N40" i="4" s="1"/>
  <c r="T40" i="4" s="1"/>
  <c r="K42" i="4"/>
  <c r="L42" i="4" s="1"/>
  <c r="M42" i="4" s="1"/>
  <c r="N42" i="4" s="1"/>
  <c r="T42" i="4" s="1"/>
  <c r="K44" i="4"/>
  <c r="L44" i="4" s="1"/>
  <c r="M44" i="4" s="1"/>
  <c r="N44" i="4" s="1"/>
  <c r="K46" i="4"/>
  <c r="L46" i="4" s="1"/>
  <c r="M46" i="4" s="1"/>
  <c r="N46" i="4" s="1"/>
  <c r="T46" i="4" s="1"/>
  <c r="K48" i="4"/>
  <c r="L48" i="4" s="1"/>
  <c r="M48" i="4" s="1"/>
  <c r="N48" i="4" s="1"/>
  <c r="T48" i="4" s="1"/>
  <c r="K50" i="4"/>
  <c r="L50" i="4" s="1"/>
  <c r="M50" i="4" s="1"/>
  <c r="N50" i="4" s="1"/>
  <c r="T50" i="4" s="1"/>
  <c r="K52" i="4"/>
  <c r="L52" i="4" s="1"/>
  <c r="M52" i="4" s="1"/>
  <c r="N52" i="4" s="1"/>
  <c r="T52" i="4" s="1"/>
  <c r="K54" i="4"/>
  <c r="L54" i="4" s="1"/>
  <c r="M54" i="4" s="1"/>
  <c r="N54" i="4" s="1"/>
  <c r="T54" i="4" s="1"/>
  <c r="K56" i="4"/>
  <c r="L56" i="4" s="1"/>
  <c r="M56" i="4" s="1"/>
  <c r="N56" i="4" s="1"/>
  <c r="T56" i="4" s="1"/>
  <c r="K58" i="4"/>
  <c r="L58" i="4" s="1"/>
  <c r="M58" i="4" s="1"/>
  <c r="N58" i="4" s="1"/>
  <c r="T58" i="4" s="1"/>
  <c r="K60" i="4"/>
  <c r="L60" i="4" s="1"/>
  <c r="M60" i="4" s="1"/>
  <c r="N60" i="4" s="1"/>
  <c r="T60" i="4" s="1"/>
  <c r="K62" i="4"/>
  <c r="L62" i="4" s="1"/>
  <c r="M62" i="4" s="1"/>
  <c r="N62" i="4" s="1"/>
  <c r="T62" i="4" s="1"/>
  <c r="K64" i="4"/>
  <c r="L64" i="4" s="1"/>
  <c r="M64" i="4" s="1"/>
  <c r="N64" i="4" s="1"/>
  <c r="T64" i="4" s="1"/>
  <c r="K66" i="4"/>
  <c r="L66" i="4" s="1"/>
  <c r="M66" i="4" s="1"/>
  <c r="N66" i="4" s="1"/>
  <c r="T66" i="4" s="1"/>
  <c r="K68" i="4"/>
  <c r="L68" i="4" s="1"/>
  <c r="M68" i="4" s="1"/>
  <c r="N68" i="4" s="1"/>
  <c r="T68" i="4" s="1"/>
  <c r="K70" i="4"/>
  <c r="L70" i="4" s="1"/>
  <c r="M70" i="4" s="1"/>
  <c r="N70" i="4" s="1"/>
  <c r="T70" i="4" s="1"/>
  <c r="K72" i="4"/>
  <c r="L72" i="4" s="1"/>
  <c r="M72" i="4" s="1"/>
  <c r="N72" i="4" s="1"/>
  <c r="T72" i="4" s="1"/>
  <c r="K74" i="4"/>
  <c r="L74" i="4" s="1"/>
  <c r="M74" i="4" s="1"/>
  <c r="N74" i="4" s="1"/>
  <c r="T74" i="4" s="1"/>
  <c r="K76" i="4"/>
  <c r="L76" i="4" s="1"/>
  <c r="M76" i="4" s="1"/>
  <c r="N76" i="4" s="1"/>
  <c r="T76" i="4" s="1"/>
  <c r="K78" i="4"/>
  <c r="L78" i="4" s="1"/>
  <c r="M78" i="4" s="1"/>
  <c r="N78" i="4" s="1"/>
  <c r="T78" i="4" s="1"/>
  <c r="K80" i="4"/>
  <c r="L80" i="4" s="1"/>
  <c r="M80" i="4" s="1"/>
  <c r="N80" i="4" s="1"/>
  <c r="T80" i="4" s="1"/>
  <c r="K82" i="4"/>
  <c r="L82" i="4" s="1"/>
  <c r="M82" i="4" s="1"/>
  <c r="N82" i="4" s="1"/>
  <c r="T82" i="4" s="1"/>
  <c r="K84" i="4"/>
  <c r="L84" i="4" s="1"/>
  <c r="M84" i="4" s="1"/>
  <c r="N84" i="4" s="1"/>
  <c r="T84" i="4" s="1"/>
  <c r="K86" i="4"/>
  <c r="L86" i="4" s="1"/>
  <c r="M86" i="4" s="1"/>
  <c r="N86" i="4" s="1"/>
  <c r="T86" i="4" s="1"/>
  <c r="K88" i="4"/>
  <c r="L88" i="4" s="1"/>
  <c r="M88" i="4" s="1"/>
  <c r="N88" i="4" s="1"/>
  <c r="T88" i="4" s="1"/>
  <c r="K90" i="4"/>
  <c r="L90" i="4" s="1"/>
  <c r="M90" i="4" s="1"/>
  <c r="N90" i="4" s="1"/>
  <c r="T90" i="4" s="1"/>
  <c r="K92" i="4"/>
  <c r="L92" i="4" s="1"/>
  <c r="M92" i="4" s="1"/>
  <c r="N92" i="4" s="1"/>
  <c r="T92" i="4" s="1"/>
  <c r="K94" i="4"/>
  <c r="L94" i="4" s="1"/>
  <c r="M94" i="4" s="1"/>
  <c r="N94" i="4" s="1"/>
  <c r="T94" i="4" s="1"/>
  <c r="K96" i="4"/>
  <c r="L96" i="4" s="1"/>
  <c r="M96" i="4" s="1"/>
  <c r="N96" i="4" s="1"/>
  <c r="T96" i="4" s="1"/>
  <c r="K98" i="4"/>
  <c r="L98" i="4" s="1"/>
  <c r="M98" i="4" s="1"/>
  <c r="N98" i="4" s="1"/>
  <c r="T98" i="4" s="1"/>
  <c r="K100" i="4"/>
  <c r="L100" i="4" s="1"/>
  <c r="M100" i="4" s="1"/>
  <c r="N100" i="4" s="1"/>
  <c r="T100" i="4" s="1"/>
  <c r="K102" i="4"/>
  <c r="L102" i="4" s="1"/>
  <c r="M102" i="4" s="1"/>
  <c r="N102" i="4" s="1"/>
  <c r="T102" i="4" s="1"/>
  <c r="K104" i="4"/>
  <c r="L104" i="4" s="1"/>
  <c r="M104" i="4" s="1"/>
  <c r="N104" i="4" s="1"/>
  <c r="K106" i="4"/>
  <c r="L106" i="4" s="1"/>
  <c r="M106" i="4" s="1"/>
  <c r="N106" i="4" s="1"/>
  <c r="T106" i="4" s="1"/>
  <c r="K108" i="4"/>
  <c r="L108" i="4" s="1"/>
  <c r="M108" i="4" s="1"/>
  <c r="N108" i="4" s="1"/>
  <c r="T108" i="4" s="1"/>
  <c r="K110" i="4"/>
  <c r="L110" i="4" s="1"/>
  <c r="M110" i="4" s="1"/>
  <c r="N110" i="4" s="1"/>
  <c r="T110" i="4" s="1"/>
  <c r="K112" i="4"/>
  <c r="L112" i="4" s="1"/>
  <c r="M112" i="4" s="1"/>
  <c r="N112" i="4" s="1"/>
  <c r="T112" i="4" s="1"/>
  <c r="K114" i="4"/>
  <c r="L114" i="4" s="1"/>
  <c r="M114" i="4" s="1"/>
  <c r="N114" i="4" s="1"/>
  <c r="T114" i="4" s="1"/>
  <c r="K116" i="4"/>
  <c r="L116" i="4" s="1"/>
  <c r="M116" i="4" s="1"/>
  <c r="K118" i="4"/>
  <c r="L118" i="4" s="1"/>
  <c r="M118" i="4" s="1"/>
  <c r="K120" i="4"/>
  <c r="L120" i="4" s="1"/>
  <c r="M120" i="4" s="1"/>
  <c r="K122" i="4"/>
  <c r="L122" i="4" s="1"/>
  <c r="M122" i="4" s="1"/>
  <c r="N122" i="4" s="1"/>
  <c r="T122" i="4" s="1"/>
  <c r="K124" i="4"/>
  <c r="L124" i="4" s="1"/>
  <c r="M124" i="4" s="1"/>
  <c r="N124" i="4" s="1"/>
  <c r="K126" i="4"/>
  <c r="L126" i="4" s="1"/>
  <c r="M126" i="4" s="1"/>
  <c r="N126" i="4" s="1"/>
  <c r="T126" i="4" s="1"/>
  <c r="K128" i="4"/>
  <c r="L128" i="4" s="1"/>
  <c r="M128" i="4" s="1"/>
  <c r="N128" i="4" s="1"/>
  <c r="T128" i="4" s="1"/>
  <c r="K130" i="4"/>
  <c r="L130" i="4" s="1"/>
  <c r="M130" i="4" s="1"/>
  <c r="N130" i="4" s="1"/>
  <c r="T130" i="4" s="1"/>
  <c r="K132" i="4"/>
  <c r="L132" i="4" s="1"/>
  <c r="M132" i="4" s="1"/>
  <c r="N132" i="4" s="1"/>
  <c r="T132" i="4" s="1"/>
  <c r="K134" i="4"/>
  <c r="L134" i="4" s="1"/>
  <c r="M134" i="4" s="1"/>
  <c r="N134" i="4" s="1"/>
  <c r="T134" i="4" s="1"/>
  <c r="K136" i="4"/>
  <c r="L136" i="4" s="1"/>
  <c r="M136" i="4" s="1"/>
  <c r="N136" i="4" s="1"/>
  <c r="T136" i="4" s="1"/>
  <c r="K138" i="4"/>
  <c r="L138" i="4" s="1"/>
  <c r="M138" i="4" s="1"/>
  <c r="N138" i="4" s="1"/>
  <c r="T138" i="4" s="1"/>
  <c r="K140" i="4"/>
  <c r="L140" i="4" s="1"/>
  <c r="M140" i="4" s="1"/>
  <c r="N140" i="4" s="1"/>
  <c r="K142" i="4"/>
  <c r="L142" i="4" s="1"/>
  <c r="M142" i="4" s="1"/>
  <c r="N142" i="4" s="1"/>
  <c r="T142" i="4" s="1"/>
  <c r="K144" i="4"/>
  <c r="L144" i="4" s="1"/>
  <c r="M144" i="4" s="1"/>
  <c r="N144" i="4" s="1"/>
  <c r="T144" i="4" s="1"/>
  <c r="K146" i="4"/>
  <c r="L146" i="4" s="1"/>
  <c r="M146" i="4" s="1"/>
  <c r="N146" i="4" s="1"/>
  <c r="T146" i="4" s="1"/>
  <c r="K148" i="4"/>
  <c r="L148" i="4" s="1"/>
  <c r="M148" i="4" s="1"/>
  <c r="N148" i="4" s="1"/>
  <c r="T148" i="4" s="1"/>
  <c r="K150" i="4"/>
  <c r="L150" i="4" s="1"/>
  <c r="M150" i="4" s="1"/>
  <c r="N150" i="4" s="1"/>
  <c r="T150" i="4" s="1"/>
  <c r="K152" i="4"/>
  <c r="L152" i="4" s="1"/>
  <c r="M152" i="4" s="1"/>
  <c r="N152" i="4" s="1"/>
  <c r="T152" i="4" s="1"/>
  <c r="K155" i="4"/>
  <c r="L155" i="4" s="1"/>
  <c r="M155" i="4" s="1"/>
  <c r="N155" i="4" s="1"/>
  <c r="K158" i="4"/>
  <c r="L158" i="4" s="1"/>
  <c r="M158" i="4" s="1"/>
  <c r="N158" i="4" s="1"/>
  <c r="K163" i="4"/>
  <c r="L163" i="4" s="1"/>
  <c r="M163" i="4" s="1"/>
  <c r="K166" i="4"/>
  <c r="L166" i="4" s="1"/>
  <c r="M166" i="4" s="1"/>
  <c r="N166" i="4" s="1"/>
  <c r="T166" i="4" s="1"/>
  <c r="K171" i="4"/>
  <c r="L171" i="4" s="1"/>
  <c r="M171" i="4" s="1"/>
  <c r="N171" i="4" s="1"/>
  <c r="T171" i="4" s="1"/>
  <c r="K174" i="4"/>
  <c r="L174" i="4" s="1"/>
  <c r="M174" i="4" s="1"/>
  <c r="N174" i="4" s="1"/>
  <c r="K179" i="4"/>
  <c r="L179" i="4" s="1"/>
  <c r="M179" i="4" s="1"/>
  <c r="N179" i="4" s="1"/>
  <c r="T179" i="4" s="1"/>
  <c r="K13" i="4"/>
  <c r="L13" i="4" s="1"/>
  <c r="M13" i="4" s="1"/>
  <c r="N13" i="4" s="1"/>
  <c r="T13" i="4" s="1"/>
  <c r="K17" i="4"/>
  <c r="L17" i="4" s="1"/>
  <c r="M17" i="4" s="1"/>
  <c r="N17" i="4" s="1"/>
  <c r="T17" i="4" s="1"/>
  <c r="K21" i="4"/>
  <c r="L21" i="4" s="1"/>
  <c r="M21" i="4" s="1"/>
  <c r="N21" i="4" s="1"/>
  <c r="T21" i="4" s="1"/>
  <c r="K25" i="4"/>
  <c r="L25" i="4" s="1"/>
  <c r="M25" i="4" s="1"/>
  <c r="N25" i="4" s="1"/>
  <c r="T25" i="4" s="1"/>
  <c r="K29" i="4"/>
  <c r="L29" i="4" s="1"/>
  <c r="M29" i="4" s="1"/>
  <c r="N29" i="4" s="1"/>
  <c r="T29" i="4" s="1"/>
  <c r="K33" i="4"/>
  <c r="L33" i="4" s="1"/>
  <c r="M33" i="4" s="1"/>
  <c r="N33" i="4" s="1"/>
  <c r="T33" i="4" s="1"/>
  <c r="K37" i="4"/>
  <c r="L37" i="4" s="1"/>
  <c r="M37" i="4" s="1"/>
  <c r="N37" i="4" s="1"/>
  <c r="T37" i="4" s="1"/>
  <c r="K41" i="4"/>
  <c r="L41" i="4" s="1"/>
  <c r="M41" i="4" s="1"/>
  <c r="N41" i="4" s="1"/>
  <c r="T41" i="4" s="1"/>
  <c r="K45" i="4"/>
  <c r="L45" i="4" s="1"/>
  <c r="M45" i="4" s="1"/>
  <c r="N45" i="4" s="1"/>
  <c r="T45" i="4" s="1"/>
  <c r="K49" i="4"/>
  <c r="L49" i="4" s="1"/>
  <c r="M49" i="4" s="1"/>
  <c r="N49" i="4" s="1"/>
  <c r="T49" i="4" s="1"/>
  <c r="K53" i="4"/>
  <c r="L53" i="4" s="1"/>
  <c r="M53" i="4" s="1"/>
  <c r="N53" i="4" s="1"/>
  <c r="T53" i="4" s="1"/>
  <c r="K57" i="4"/>
  <c r="L57" i="4" s="1"/>
  <c r="M57" i="4" s="1"/>
  <c r="N57" i="4" s="1"/>
  <c r="T57" i="4" s="1"/>
  <c r="K61" i="4"/>
  <c r="L61" i="4" s="1"/>
  <c r="M61" i="4" s="1"/>
  <c r="N61" i="4" s="1"/>
  <c r="T61" i="4" s="1"/>
  <c r="K65" i="4"/>
  <c r="L65" i="4" s="1"/>
  <c r="M65" i="4" s="1"/>
  <c r="N65" i="4" s="1"/>
  <c r="T65" i="4" s="1"/>
  <c r="K69" i="4"/>
  <c r="L69" i="4" s="1"/>
  <c r="M69" i="4" s="1"/>
  <c r="N69" i="4" s="1"/>
  <c r="T69" i="4" s="1"/>
  <c r="K73" i="4"/>
  <c r="L73" i="4" s="1"/>
  <c r="M73" i="4" s="1"/>
  <c r="N73" i="4" s="1"/>
  <c r="T73" i="4" s="1"/>
  <c r="K77" i="4"/>
  <c r="L77" i="4" s="1"/>
  <c r="M77" i="4" s="1"/>
  <c r="N77" i="4" s="1"/>
  <c r="T77" i="4" s="1"/>
  <c r="K81" i="4"/>
  <c r="L81" i="4" s="1"/>
  <c r="M81" i="4" s="1"/>
  <c r="N81" i="4" s="1"/>
  <c r="T81" i="4" s="1"/>
  <c r="K85" i="4"/>
  <c r="L85" i="4" s="1"/>
  <c r="M85" i="4" s="1"/>
  <c r="N85" i="4" s="1"/>
  <c r="T85" i="4" s="1"/>
  <c r="K89" i="4"/>
  <c r="L89" i="4" s="1"/>
  <c r="M89" i="4" s="1"/>
  <c r="N89" i="4" s="1"/>
  <c r="T89" i="4" s="1"/>
  <c r="K93" i="4"/>
  <c r="L93" i="4" s="1"/>
  <c r="M93" i="4" s="1"/>
  <c r="N93" i="4" s="1"/>
  <c r="T93" i="4" s="1"/>
  <c r="K97" i="4"/>
  <c r="L97" i="4" s="1"/>
  <c r="M97" i="4" s="1"/>
  <c r="N97" i="4" s="1"/>
  <c r="T97" i="4" s="1"/>
  <c r="K101" i="4"/>
  <c r="L101" i="4" s="1"/>
  <c r="M101" i="4" s="1"/>
  <c r="N101" i="4" s="1"/>
  <c r="T101" i="4" s="1"/>
  <c r="K105" i="4"/>
  <c r="L105" i="4" s="1"/>
  <c r="M105" i="4" s="1"/>
  <c r="N105" i="4" s="1"/>
  <c r="T105" i="4" s="1"/>
  <c r="K109" i="4"/>
  <c r="L109" i="4" s="1"/>
  <c r="M109" i="4" s="1"/>
  <c r="N109" i="4" s="1"/>
  <c r="T109" i="4" s="1"/>
  <c r="K11" i="4"/>
  <c r="L11" i="4" s="1"/>
  <c r="M11" i="4" s="1"/>
  <c r="N11" i="4" s="1"/>
  <c r="T11" i="4" s="1"/>
  <c r="K9" i="4"/>
  <c r="L9" i="4" s="1"/>
  <c r="M9" i="4" s="1"/>
  <c r="N9" i="4" s="1"/>
  <c r="K7" i="4"/>
  <c r="L7" i="4" s="1"/>
  <c r="M7" i="4" s="1"/>
  <c r="N7" i="4" s="1"/>
  <c r="T7" i="4" s="1"/>
  <c r="K5" i="4"/>
  <c r="L5" i="4" s="1"/>
  <c r="M5" i="4" s="1"/>
  <c r="N5" i="4" s="1"/>
  <c r="K617" i="4"/>
  <c r="L617" i="4" s="1"/>
  <c r="M617" i="4" s="1"/>
  <c r="N617" i="4" s="1"/>
  <c r="K615" i="4"/>
  <c r="L615" i="4" s="1"/>
  <c r="M615" i="4" s="1"/>
  <c r="N615" i="4" s="1"/>
  <c r="K613" i="4"/>
  <c r="L613" i="4" s="1"/>
  <c r="M613" i="4" s="1"/>
  <c r="N613" i="4" s="1"/>
  <c r="T613" i="4" s="1"/>
  <c r="K611" i="4"/>
  <c r="L611" i="4" s="1"/>
  <c r="M611" i="4" s="1"/>
  <c r="N611" i="4" s="1"/>
  <c r="T611" i="4" s="1"/>
  <c r="K609" i="4"/>
  <c r="L609" i="4" s="1"/>
  <c r="M609" i="4" s="1"/>
  <c r="N609" i="4" s="1"/>
  <c r="T609" i="4" s="1"/>
  <c r="K607" i="4"/>
  <c r="L607" i="4" s="1"/>
  <c r="M607" i="4" s="1"/>
  <c r="N607" i="4" s="1"/>
  <c r="T607" i="4" s="1"/>
  <c r="K605" i="4"/>
  <c r="L605" i="4" s="1"/>
  <c r="M605" i="4" s="1"/>
  <c r="N605" i="4" s="1"/>
  <c r="T605" i="4" s="1"/>
  <c r="K603" i="4"/>
  <c r="L603" i="4" s="1"/>
  <c r="M603" i="4" s="1"/>
  <c r="N603" i="4" s="1"/>
  <c r="T603" i="4" s="1"/>
  <c r="K601" i="4"/>
  <c r="L601" i="4" s="1"/>
  <c r="M601" i="4" s="1"/>
  <c r="N601" i="4" s="1"/>
  <c r="T601" i="4" s="1"/>
  <c r="K599" i="4"/>
  <c r="L599" i="4" s="1"/>
  <c r="M599" i="4" s="1"/>
  <c r="N599" i="4" s="1"/>
  <c r="K597" i="4"/>
  <c r="L597" i="4" s="1"/>
  <c r="M597" i="4" s="1"/>
  <c r="N597" i="4" s="1"/>
  <c r="T597" i="4" s="1"/>
  <c r="K595" i="4"/>
  <c r="L595" i="4" s="1"/>
  <c r="M595" i="4" s="1"/>
  <c r="N595" i="4" s="1"/>
  <c r="T595" i="4" s="1"/>
  <c r="K593" i="4"/>
  <c r="L593" i="4" s="1"/>
  <c r="M593" i="4" s="1"/>
  <c r="N593" i="4" s="1"/>
  <c r="K591" i="4"/>
  <c r="L591" i="4" s="1"/>
  <c r="M591" i="4" s="1"/>
  <c r="N591" i="4" s="1"/>
  <c r="T591" i="4" s="1"/>
  <c r="K589" i="4"/>
  <c r="L589" i="4" s="1"/>
  <c r="M589" i="4" s="1"/>
  <c r="N589" i="4" s="1"/>
  <c r="T589" i="4" s="1"/>
  <c r="K587" i="4"/>
  <c r="L587" i="4" s="1"/>
  <c r="M587" i="4" s="1"/>
  <c r="N587" i="4" s="1"/>
  <c r="T587" i="4" s="1"/>
  <c r="K585" i="4"/>
  <c r="L585" i="4" s="1"/>
  <c r="M585" i="4" s="1"/>
  <c r="N585" i="4" s="1"/>
  <c r="T585" i="4" s="1"/>
  <c r="K583" i="4"/>
  <c r="L583" i="4" s="1"/>
  <c r="M583" i="4" s="1"/>
  <c r="N583" i="4" s="1"/>
  <c r="K581" i="4"/>
  <c r="L581" i="4" s="1"/>
  <c r="M581" i="4" s="1"/>
  <c r="N581" i="4" s="1"/>
  <c r="T581" i="4" s="1"/>
  <c r="K579" i="4"/>
  <c r="L579" i="4" s="1"/>
  <c r="M579" i="4" s="1"/>
  <c r="N579" i="4" s="1"/>
  <c r="T579" i="4" s="1"/>
  <c r="K577" i="4"/>
  <c r="L577" i="4" s="1"/>
  <c r="M577" i="4" s="1"/>
  <c r="N577" i="4" s="1"/>
  <c r="T577" i="4" s="1"/>
  <c r="K575" i="4"/>
  <c r="L575" i="4" s="1"/>
  <c r="M575" i="4" s="1"/>
  <c r="N575" i="4" s="1"/>
  <c r="T575" i="4" s="1"/>
  <c r="K573" i="4"/>
  <c r="L573" i="4" s="1"/>
  <c r="M573" i="4" s="1"/>
  <c r="N573" i="4" s="1"/>
  <c r="T573" i="4" s="1"/>
  <c r="K571" i="4"/>
  <c r="L571" i="4" s="1"/>
  <c r="M571" i="4" s="1"/>
  <c r="N571" i="4" s="1"/>
  <c r="T571" i="4" s="1"/>
  <c r="K569" i="4"/>
  <c r="L569" i="4" s="1"/>
  <c r="M569" i="4" s="1"/>
  <c r="N569" i="4" s="1"/>
  <c r="T569" i="4" s="1"/>
  <c r="K567" i="4"/>
  <c r="L567" i="4" s="1"/>
  <c r="M567" i="4" s="1"/>
  <c r="N567" i="4" s="1"/>
  <c r="K565" i="4"/>
  <c r="L565" i="4" s="1"/>
  <c r="M565" i="4" s="1"/>
  <c r="N565" i="4" s="1"/>
  <c r="T565" i="4" s="1"/>
  <c r="K563" i="4"/>
  <c r="L563" i="4" s="1"/>
  <c r="M563" i="4" s="1"/>
  <c r="N563" i="4" s="1"/>
  <c r="T563" i="4" s="1"/>
  <c r="K561" i="4"/>
  <c r="L561" i="4" s="1"/>
  <c r="M561" i="4" s="1"/>
  <c r="N561" i="4" s="1"/>
  <c r="T561" i="4" s="1"/>
  <c r="K559" i="4"/>
  <c r="L559" i="4" s="1"/>
  <c r="M559" i="4" s="1"/>
  <c r="N559" i="4" s="1"/>
  <c r="T559" i="4" s="1"/>
  <c r="K557" i="4"/>
  <c r="L557" i="4" s="1"/>
  <c r="M557" i="4" s="1"/>
  <c r="N557" i="4" s="1"/>
  <c r="T557" i="4" s="1"/>
  <c r="K555" i="4"/>
  <c r="L555" i="4" s="1"/>
  <c r="M555" i="4" s="1"/>
  <c r="N555" i="4" s="1"/>
  <c r="T555" i="4" s="1"/>
  <c r="K553" i="4"/>
  <c r="L553" i="4" s="1"/>
  <c r="M553" i="4" s="1"/>
  <c r="N553" i="4" s="1"/>
  <c r="T553" i="4" s="1"/>
  <c r="K551" i="4"/>
  <c r="L551" i="4" s="1"/>
  <c r="M551" i="4" s="1"/>
  <c r="N551" i="4" s="1"/>
  <c r="K549" i="4"/>
  <c r="L549" i="4" s="1"/>
  <c r="M549" i="4" s="1"/>
  <c r="N549" i="4" s="1"/>
  <c r="T549" i="4" s="1"/>
  <c r="K547" i="4"/>
  <c r="L547" i="4" s="1"/>
  <c r="M547" i="4" s="1"/>
  <c r="N547" i="4" s="1"/>
  <c r="T547" i="4" s="1"/>
  <c r="K545" i="4"/>
  <c r="L545" i="4" s="1"/>
  <c r="M545" i="4" s="1"/>
  <c r="N545" i="4" s="1"/>
  <c r="K543" i="4"/>
  <c r="L543" i="4" s="1"/>
  <c r="M543" i="4" s="1"/>
  <c r="N543" i="4" s="1"/>
  <c r="T543" i="4" s="1"/>
  <c r="K541" i="4"/>
  <c r="L541" i="4" s="1"/>
  <c r="M541" i="4" s="1"/>
  <c r="N541" i="4" s="1"/>
  <c r="T541" i="4" s="1"/>
  <c r="K539" i="4"/>
  <c r="L539" i="4" s="1"/>
  <c r="M539" i="4" s="1"/>
  <c r="N539" i="4" s="1"/>
  <c r="T539" i="4" s="1"/>
  <c r="K537" i="4"/>
  <c r="L537" i="4" s="1"/>
  <c r="M537" i="4" s="1"/>
  <c r="N537" i="4" s="1"/>
  <c r="T537" i="4" s="1"/>
  <c r="K535" i="4"/>
  <c r="L535" i="4" s="1"/>
  <c r="M535" i="4" s="1"/>
  <c r="N535" i="4" s="1"/>
  <c r="K533" i="4"/>
  <c r="L533" i="4" s="1"/>
  <c r="M533" i="4" s="1"/>
  <c r="N533" i="4" s="1"/>
  <c r="T533" i="4" s="1"/>
  <c r="K531" i="4"/>
  <c r="L531" i="4" s="1"/>
  <c r="M531" i="4" s="1"/>
  <c r="N531" i="4" s="1"/>
  <c r="T531" i="4" s="1"/>
  <c r="K529" i="4"/>
  <c r="L529" i="4" s="1"/>
  <c r="M529" i="4" s="1"/>
  <c r="N529" i="4" s="1"/>
  <c r="K527" i="4"/>
  <c r="L527" i="4" s="1"/>
  <c r="M527" i="4" s="1"/>
  <c r="N527" i="4" s="1"/>
  <c r="T527" i="4" s="1"/>
  <c r="K525" i="4"/>
  <c r="L525" i="4" s="1"/>
  <c r="M525" i="4" s="1"/>
  <c r="N525" i="4" s="1"/>
  <c r="T525" i="4" s="1"/>
  <c r="K523" i="4"/>
  <c r="L523" i="4" s="1"/>
  <c r="M523" i="4" s="1"/>
  <c r="N523" i="4" s="1"/>
  <c r="T523" i="4" s="1"/>
  <c r="K521" i="4"/>
  <c r="L521" i="4" s="1"/>
  <c r="M521" i="4" s="1"/>
  <c r="N521" i="4" s="1"/>
  <c r="T521" i="4" s="1"/>
  <c r="K519" i="4"/>
  <c r="L519" i="4" s="1"/>
  <c r="M519" i="4" s="1"/>
  <c r="N519" i="4" s="1"/>
  <c r="K517" i="4"/>
  <c r="L517" i="4" s="1"/>
  <c r="M517" i="4" s="1"/>
  <c r="N517" i="4" s="1"/>
  <c r="T517" i="4" s="1"/>
  <c r="K515" i="4"/>
  <c r="L515" i="4" s="1"/>
  <c r="M515" i="4" s="1"/>
  <c r="N515" i="4" s="1"/>
  <c r="T515" i="4" s="1"/>
  <c r="K513" i="4"/>
  <c r="L513" i="4" s="1"/>
  <c r="M513" i="4" s="1"/>
  <c r="N513" i="4" s="1"/>
  <c r="T513" i="4" s="1"/>
  <c r="K511" i="4"/>
  <c r="L511" i="4" s="1"/>
  <c r="M511" i="4" s="1"/>
  <c r="N511" i="4" s="1"/>
  <c r="T511" i="4" s="1"/>
  <c r="K509" i="4"/>
  <c r="L509" i="4" s="1"/>
  <c r="M509" i="4" s="1"/>
  <c r="N509" i="4" s="1"/>
  <c r="T509" i="4" s="1"/>
  <c r="K507" i="4"/>
  <c r="L507" i="4" s="1"/>
  <c r="M507" i="4" s="1"/>
  <c r="N507" i="4" s="1"/>
  <c r="T507" i="4" s="1"/>
  <c r="K505" i="4"/>
  <c r="L505" i="4" s="1"/>
  <c r="M505" i="4" s="1"/>
  <c r="N505" i="4" s="1"/>
  <c r="T505" i="4" s="1"/>
  <c r="K503" i="4"/>
  <c r="L503" i="4" s="1"/>
  <c r="M503" i="4" s="1"/>
  <c r="N503" i="4" s="1"/>
  <c r="K501" i="4"/>
  <c r="L501" i="4" s="1"/>
  <c r="M501" i="4" s="1"/>
  <c r="N501" i="4" s="1"/>
  <c r="T501" i="4" s="1"/>
  <c r="K499" i="4"/>
  <c r="L499" i="4" s="1"/>
  <c r="M499" i="4" s="1"/>
  <c r="N499" i="4" s="1"/>
  <c r="T499" i="4" s="1"/>
  <c r="K497" i="4"/>
  <c r="L497" i="4" s="1"/>
  <c r="M497" i="4" s="1"/>
  <c r="N497" i="4" s="1"/>
  <c r="T497" i="4" s="1"/>
  <c r="K495" i="4"/>
  <c r="L495" i="4" s="1"/>
  <c r="M495" i="4" s="1"/>
  <c r="N495" i="4" s="1"/>
  <c r="T495" i="4" s="1"/>
  <c r="K493" i="4"/>
  <c r="L493" i="4" s="1"/>
  <c r="M493" i="4" s="1"/>
  <c r="N493" i="4" s="1"/>
  <c r="T493" i="4" s="1"/>
  <c r="K491" i="4"/>
  <c r="L491" i="4" s="1"/>
  <c r="M491" i="4" s="1"/>
  <c r="N491" i="4" s="1"/>
  <c r="T491" i="4" s="1"/>
  <c r="K489" i="4"/>
  <c r="L489" i="4" s="1"/>
  <c r="M489" i="4" s="1"/>
  <c r="N489" i="4" s="1"/>
  <c r="T489" i="4" s="1"/>
  <c r="K487" i="4"/>
  <c r="L487" i="4" s="1"/>
  <c r="M487" i="4" s="1"/>
  <c r="N487" i="4" s="1"/>
  <c r="K485" i="4"/>
  <c r="L485" i="4" s="1"/>
  <c r="M485" i="4" s="1"/>
  <c r="N485" i="4" s="1"/>
  <c r="T485" i="4" s="1"/>
  <c r="K483" i="4"/>
  <c r="L483" i="4" s="1"/>
  <c r="M483" i="4" s="1"/>
  <c r="N483" i="4" s="1"/>
  <c r="T483" i="4" s="1"/>
  <c r="K481" i="4"/>
  <c r="L481" i="4" s="1"/>
  <c r="M481" i="4" s="1"/>
  <c r="N481" i="4" s="1"/>
  <c r="T481" i="4" s="1"/>
  <c r="K479" i="4"/>
  <c r="L479" i="4" s="1"/>
  <c r="M479" i="4" s="1"/>
  <c r="N479" i="4" s="1"/>
  <c r="T479" i="4" s="1"/>
  <c r="K477" i="4"/>
  <c r="L477" i="4" s="1"/>
  <c r="M477" i="4" s="1"/>
  <c r="N477" i="4" s="1"/>
  <c r="T477" i="4" s="1"/>
  <c r="K475" i="4"/>
  <c r="L475" i="4" s="1"/>
  <c r="M475" i="4" s="1"/>
  <c r="N475" i="4" s="1"/>
  <c r="T475" i="4" s="1"/>
  <c r="K473" i="4"/>
  <c r="L473" i="4" s="1"/>
  <c r="M473" i="4" s="1"/>
  <c r="N473" i="4" s="1"/>
  <c r="T473" i="4" s="1"/>
  <c r="K471" i="4"/>
  <c r="L471" i="4" s="1"/>
  <c r="M471" i="4" s="1"/>
  <c r="N471" i="4" s="1"/>
  <c r="K469" i="4"/>
  <c r="L469" i="4" s="1"/>
  <c r="M469" i="4" s="1"/>
  <c r="N469" i="4" s="1"/>
  <c r="T469" i="4" s="1"/>
  <c r="K467" i="4"/>
  <c r="L467" i="4" s="1"/>
  <c r="M467" i="4" s="1"/>
  <c r="N467" i="4" s="1"/>
  <c r="T467" i="4" s="1"/>
  <c r="K465" i="4"/>
  <c r="L465" i="4" s="1"/>
  <c r="M465" i="4" s="1"/>
  <c r="N465" i="4" s="1"/>
  <c r="K463" i="4"/>
  <c r="L463" i="4" s="1"/>
  <c r="M463" i="4" s="1"/>
  <c r="N463" i="4" s="1"/>
  <c r="T463" i="4" s="1"/>
  <c r="K461" i="4"/>
  <c r="L461" i="4" s="1"/>
  <c r="M461" i="4" s="1"/>
  <c r="N461" i="4" s="1"/>
  <c r="T461" i="4" s="1"/>
  <c r="K459" i="4"/>
  <c r="L459" i="4" s="1"/>
  <c r="M459" i="4" s="1"/>
  <c r="N459" i="4" s="1"/>
  <c r="T459" i="4" s="1"/>
  <c r="K457" i="4"/>
  <c r="L457" i="4" s="1"/>
  <c r="M457" i="4" s="1"/>
  <c r="N457" i="4" s="1"/>
  <c r="K455" i="4"/>
  <c r="L455" i="4" s="1"/>
  <c r="M455" i="4" s="1"/>
  <c r="N455" i="4" s="1"/>
  <c r="K453" i="4"/>
  <c r="L453" i="4" s="1"/>
  <c r="M453" i="4" s="1"/>
  <c r="N453" i="4" s="1"/>
  <c r="T453" i="4" s="1"/>
  <c r="K451" i="4"/>
  <c r="L451" i="4" s="1"/>
  <c r="M451" i="4" s="1"/>
  <c r="N451" i="4" s="1"/>
  <c r="T451" i="4" s="1"/>
  <c r="K449" i="4"/>
  <c r="L449" i="4" s="1"/>
  <c r="M449" i="4" s="1"/>
  <c r="N449" i="4" s="1"/>
  <c r="T449" i="4" s="1"/>
  <c r="K447" i="4"/>
  <c r="L447" i="4" s="1"/>
  <c r="M447" i="4" s="1"/>
  <c r="N447" i="4" s="1"/>
  <c r="T447" i="4" s="1"/>
  <c r="K445" i="4"/>
  <c r="L445" i="4" s="1"/>
  <c r="M445" i="4" s="1"/>
  <c r="N445" i="4" s="1"/>
  <c r="T445" i="4" s="1"/>
  <c r="K443" i="4"/>
  <c r="L443" i="4" s="1"/>
  <c r="M443" i="4" s="1"/>
  <c r="N443" i="4" s="1"/>
  <c r="K441" i="4"/>
  <c r="L441" i="4" s="1"/>
  <c r="M441" i="4" s="1"/>
  <c r="N441" i="4" s="1"/>
  <c r="T441" i="4" s="1"/>
  <c r="K439" i="4"/>
  <c r="L439" i="4" s="1"/>
  <c r="M439" i="4" s="1"/>
  <c r="K437" i="4"/>
  <c r="L437" i="4" s="1"/>
  <c r="M437" i="4" s="1"/>
  <c r="N437" i="4" s="1"/>
  <c r="T437" i="4" s="1"/>
  <c r="K435" i="4"/>
  <c r="L435" i="4" s="1"/>
  <c r="M435" i="4" s="1"/>
  <c r="N435" i="4" s="1"/>
  <c r="T435" i="4" s="1"/>
  <c r="K433" i="4"/>
  <c r="L433" i="4" s="1"/>
  <c r="M433" i="4" s="1"/>
  <c r="N433" i="4" s="1"/>
  <c r="K431" i="4"/>
  <c r="L431" i="4" s="1"/>
  <c r="M431" i="4" s="1"/>
  <c r="N431" i="4" s="1"/>
  <c r="T431" i="4" s="1"/>
  <c r="K429" i="4"/>
  <c r="L429" i="4" s="1"/>
  <c r="M429" i="4" s="1"/>
  <c r="N429" i="4" s="1"/>
  <c r="T429" i="4" s="1"/>
  <c r="K424" i="4"/>
  <c r="L424" i="4" s="1"/>
  <c r="M424" i="4" s="1"/>
  <c r="N424" i="4" s="1"/>
  <c r="K421" i="4"/>
  <c r="L421" i="4" s="1"/>
  <c r="M421" i="4" s="1"/>
  <c r="N421" i="4" s="1"/>
  <c r="T421" i="4" s="1"/>
  <c r="K416" i="4"/>
  <c r="L416" i="4" s="1"/>
  <c r="M416" i="4" s="1"/>
  <c r="N416" i="4" s="1"/>
  <c r="T416" i="4" s="1"/>
  <c r="K413" i="4"/>
  <c r="L413" i="4" s="1"/>
  <c r="M413" i="4" s="1"/>
  <c r="N413" i="4" s="1"/>
  <c r="T413" i="4" s="1"/>
  <c r="K405" i="4"/>
  <c r="L405" i="4" s="1"/>
  <c r="M405" i="4" s="1"/>
  <c r="N405" i="4" s="1"/>
  <c r="T405" i="4" s="1"/>
  <c r="K400" i="4"/>
  <c r="L400" i="4" s="1"/>
  <c r="M400" i="4" s="1"/>
  <c r="N400" i="4" s="1"/>
  <c r="T400" i="4" s="1"/>
  <c r="K397" i="4"/>
  <c r="L397" i="4" s="1"/>
  <c r="M397" i="4" s="1"/>
  <c r="N397" i="4" s="1"/>
  <c r="T397" i="4" s="1"/>
  <c r="K392" i="4"/>
  <c r="L392" i="4" s="1"/>
  <c r="M392" i="4" s="1"/>
  <c r="N392" i="4" s="1"/>
  <c r="T392" i="4" s="1"/>
  <c r="K389" i="4"/>
  <c r="L389" i="4" s="1"/>
  <c r="M389" i="4" s="1"/>
  <c r="N389" i="4" s="1"/>
  <c r="T389" i="4" s="1"/>
  <c r="K384" i="4"/>
  <c r="L384" i="4" s="1"/>
  <c r="M384" i="4" s="1"/>
  <c r="N384" i="4" s="1"/>
  <c r="T384" i="4" s="1"/>
  <c r="K381" i="4"/>
  <c r="L381" i="4" s="1"/>
  <c r="M381" i="4" s="1"/>
  <c r="N381" i="4" s="1"/>
  <c r="T381" i="4" s="1"/>
  <c r="K376" i="4"/>
  <c r="L376" i="4" s="1"/>
  <c r="M376" i="4" s="1"/>
  <c r="N376" i="4" s="1"/>
  <c r="T376" i="4" s="1"/>
  <c r="K373" i="4"/>
  <c r="L373" i="4" s="1"/>
  <c r="M373" i="4" s="1"/>
  <c r="N373" i="4" s="1"/>
  <c r="T373" i="4" s="1"/>
  <c r="K368" i="4"/>
  <c r="L368" i="4" s="1"/>
  <c r="M368" i="4" s="1"/>
  <c r="N368" i="4" s="1"/>
  <c r="T368" i="4" s="1"/>
  <c r="K365" i="4"/>
  <c r="L365" i="4" s="1"/>
  <c r="M365" i="4" s="1"/>
  <c r="N365" i="4" s="1"/>
  <c r="T365" i="4" s="1"/>
  <c r="K360" i="4"/>
  <c r="L360" i="4" s="1"/>
  <c r="M360" i="4" s="1"/>
  <c r="N360" i="4" s="1"/>
  <c r="T360" i="4" s="1"/>
  <c r="K357" i="4"/>
  <c r="L357" i="4" s="1"/>
  <c r="M357" i="4" s="1"/>
  <c r="N357" i="4" s="1"/>
  <c r="T357" i="4" s="1"/>
  <c r="K352" i="4"/>
  <c r="L352" i="4" s="1"/>
  <c r="M352" i="4" s="1"/>
  <c r="N352" i="4" s="1"/>
  <c r="T352" i="4" s="1"/>
  <c r="K349" i="4"/>
  <c r="L349" i="4" s="1"/>
  <c r="M349" i="4" s="1"/>
  <c r="N349" i="4" s="1"/>
  <c r="T349" i="4" s="1"/>
  <c r="K344" i="4"/>
  <c r="L344" i="4" s="1"/>
  <c r="M344" i="4" s="1"/>
  <c r="N344" i="4" s="1"/>
  <c r="T344" i="4" s="1"/>
  <c r="K341" i="4"/>
  <c r="L341" i="4" s="1"/>
  <c r="M341" i="4" s="1"/>
  <c r="N341" i="4" s="1"/>
  <c r="T341" i="4" s="1"/>
  <c r="K336" i="4"/>
  <c r="L336" i="4" s="1"/>
  <c r="M336" i="4" s="1"/>
  <c r="N336" i="4" s="1"/>
  <c r="T336" i="4" s="1"/>
  <c r="K333" i="4"/>
  <c r="L333" i="4" s="1"/>
  <c r="M333" i="4" s="1"/>
  <c r="N333" i="4" s="1"/>
  <c r="T333" i="4" s="1"/>
  <c r="K328" i="4"/>
  <c r="L328" i="4" s="1"/>
  <c r="M328" i="4" s="1"/>
  <c r="N328" i="4" s="1"/>
  <c r="T328" i="4" s="1"/>
  <c r="K325" i="4"/>
  <c r="L325" i="4" s="1"/>
  <c r="M325" i="4" s="1"/>
  <c r="N325" i="4" s="1"/>
  <c r="T325" i="4" s="1"/>
  <c r="K320" i="4"/>
  <c r="L320" i="4" s="1"/>
  <c r="M320" i="4" s="1"/>
  <c r="N320" i="4" s="1"/>
  <c r="T320" i="4" s="1"/>
  <c r="K317" i="4"/>
  <c r="L317" i="4" s="1"/>
  <c r="M317" i="4" s="1"/>
  <c r="N317" i="4" s="1"/>
  <c r="T317" i="4" s="1"/>
  <c r="K312" i="4"/>
  <c r="L312" i="4" s="1"/>
  <c r="M312" i="4" s="1"/>
  <c r="N312" i="4" s="1"/>
  <c r="T312" i="4" s="1"/>
  <c r="K309" i="4"/>
  <c r="L309" i="4" s="1"/>
  <c r="M309" i="4" s="1"/>
  <c r="N309" i="4" s="1"/>
  <c r="T309" i="4" s="1"/>
  <c r="K304" i="4"/>
  <c r="L304" i="4" s="1"/>
  <c r="M304" i="4" s="1"/>
  <c r="N304" i="4" s="1"/>
  <c r="T304" i="4" s="1"/>
  <c r="K301" i="4"/>
  <c r="L301" i="4" s="1"/>
  <c r="M301" i="4" s="1"/>
  <c r="N301" i="4" s="1"/>
  <c r="T301" i="4" s="1"/>
  <c r="K296" i="4"/>
  <c r="L296" i="4" s="1"/>
  <c r="M296" i="4" s="1"/>
  <c r="N296" i="4" s="1"/>
  <c r="T296" i="4" s="1"/>
  <c r="K293" i="4"/>
  <c r="L293" i="4" s="1"/>
  <c r="M293" i="4" s="1"/>
  <c r="N293" i="4" s="1"/>
  <c r="T293" i="4" s="1"/>
  <c r="K288" i="4"/>
  <c r="L288" i="4" s="1"/>
  <c r="M288" i="4" s="1"/>
  <c r="N288" i="4" s="1"/>
  <c r="T288" i="4" s="1"/>
  <c r="K285" i="4"/>
  <c r="L285" i="4" s="1"/>
  <c r="M285" i="4" s="1"/>
  <c r="N285" i="4" s="1"/>
  <c r="T285" i="4" s="1"/>
  <c r="K280" i="4"/>
  <c r="L280" i="4" s="1"/>
  <c r="M280" i="4" s="1"/>
  <c r="N280" i="4" s="1"/>
  <c r="T280" i="4" s="1"/>
  <c r="K277" i="4"/>
  <c r="L277" i="4" s="1"/>
  <c r="M277" i="4" s="1"/>
  <c r="N277" i="4" s="1"/>
  <c r="T277" i="4" s="1"/>
  <c r="K272" i="4"/>
  <c r="L272" i="4" s="1"/>
  <c r="M272" i="4" s="1"/>
  <c r="N272" i="4" s="1"/>
  <c r="T272" i="4" s="1"/>
  <c r="K269" i="4"/>
  <c r="L269" i="4" s="1"/>
  <c r="M269" i="4" s="1"/>
  <c r="N269" i="4" s="1"/>
  <c r="T269" i="4" s="1"/>
  <c r="K264" i="4"/>
  <c r="L264" i="4" s="1"/>
  <c r="M264" i="4" s="1"/>
  <c r="N264" i="4" s="1"/>
  <c r="T264" i="4" s="1"/>
  <c r="K261" i="4"/>
  <c r="L261" i="4" s="1"/>
  <c r="M261" i="4" s="1"/>
  <c r="N261" i="4" s="1"/>
  <c r="T261" i="4" s="1"/>
  <c r="K256" i="4"/>
  <c r="L256" i="4" s="1"/>
  <c r="M256" i="4" s="1"/>
  <c r="N256" i="4" s="1"/>
  <c r="T256" i="4" s="1"/>
  <c r="K253" i="4"/>
  <c r="L253" i="4" s="1"/>
  <c r="M253" i="4" s="1"/>
  <c r="N253" i="4" s="1"/>
  <c r="T253" i="4" s="1"/>
  <c r="K248" i="4"/>
  <c r="L248" i="4" s="1"/>
  <c r="M248" i="4" s="1"/>
  <c r="N248" i="4" s="1"/>
  <c r="T248" i="4" s="1"/>
  <c r="K245" i="4"/>
  <c r="L245" i="4" s="1"/>
  <c r="M245" i="4" s="1"/>
  <c r="N245" i="4" s="1"/>
  <c r="K240" i="4"/>
  <c r="L240" i="4" s="1"/>
  <c r="M240" i="4" s="1"/>
  <c r="N240" i="4" s="1"/>
  <c r="K237" i="4"/>
  <c r="L237" i="4" s="1"/>
  <c r="M237" i="4" s="1"/>
  <c r="N237" i="4" s="1"/>
  <c r="T237" i="4" s="1"/>
  <c r="K232" i="4"/>
  <c r="L232" i="4" s="1"/>
  <c r="M232" i="4" s="1"/>
  <c r="N232" i="4" s="1"/>
  <c r="T232" i="4" s="1"/>
  <c r="K229" i="4"/>
  <c r="L229" i="4" s="1"/>
  <c r="M229" i="4" s="1"/>
  <c r="N229" i="4" s="1"/>
  <c r="K224" i="4"/>
  <c r="L224" i="4" s="1"/>
  <c r="M224" i="4" s="1"/>
  <c r="N224" i="4" s="1"/>
  <c r="K221" i="4"/>
  <c r="L221" i="4" s="1"/>
  <c r="M221" i="4" s="1"/>
  <c r="N221" i="4" s="1"/>
  <c r="T221" i="4" s="1"/>
  <c r="K216" i="4"/>
  <c r="L216" i="4" s="1"/>
  <c r="M216" i="4" s="1"/>
  <c r="N216" i="4" s="1"/>
  <c r="T216" i="4" s="1"/>
  <c r="K213" i="4"/>
  <c r="L213" i="4" s="1"/>
  <c r="M213" i="4" s="1"/>
  <c r="N213" i="4" s="1"/>
  <c r="K208" i="4"/>
  <c r="L208" i="4" s="1"/>
  <c r="M208" i="4" s="1"/>
  <c r="N208" i="4" s="1"/>
  <c r="K205" i="4"/>
  <c r="L205" i="4" s="1"/>
  <c r="M205" i="4" s="1"/>
  <c r="N205" i="4" s="1"/>
  <c r="T205" i="4" s="1"/>
  <c r="K200" i="4"/>
  <c r="L200" i="4" s="1"/>
  <c r="M200" i="4" s="1"/>
  <c r="N200" i="4" s="1"/>
  <c r="T200" i="4" s="1"/>
  <c r="K197" i="4"/>
  <c r="L197" i="4" s="1"/>
  <c r="M197" i="4" s="1"/>
  <c r="N197" i="4" s="1"/>
  <c r="K192" i="4"/>
  <c r="L192" i="4" s="1"/>
  <c r="M192" i="4" s="1"/>
  <c r="N192" i="4" s="1"/>
  <c r="K189" i="4"/>
  <c r="L189" i="4" s="1"/>
  <c r="M189" i="4" s="1"/>
  <c r="N189" i="4" s="1"/>
  <c r="T189" i="4" s="1"/>
  <c r="K184" i="4"/>
  <c r="L184" i="4" s="1"/>
  <c r="M184" i="4" s="1"/>
  <c r="N184" i="4" s="1"/>
  <c r="T184" i="4" s="1"/>
  <c r="K181" i="4"/>
  <c r="L181" i="4" s="1"/>
  <c r="M181" i="4" s="1"/>
  <c r="N181" i="4" s="1"/>
  <c r="K178" i="4"/>
  <c r="L178" i="4" s="1"/>
  <c r="M178" i="4" s="1"/>
  <c r="N178" i="4" s="1"/>
  <c r="T178" i="4" s="1"/>
  <c r="K167" i="4"/>
  <c r="L167" i="4" s="1"/>
  <c r="M167" i="4" s="1"/>
  <c r="N167" i="4" s="1"/>
  <c r="T167" i="4" s="1"/>
  <c r="K160" i="4"/>
  <c r="L160" i="4" s="1"/>
  <c r="M160" i="4" s="1"/>
  <c r="N160" i="4" s="1"/>
  <c r="T160" i="4" s="1"/>
  <c r="K153" i="4"/>
  <c r="L153" i="4" s="1"/>
  <c r="M153" i="4" s="1"/>
  <c r="N153" i="4" s="1"/>
  <c r="T153" i="4" s="1"/>
  <c r="K147" i="4"/>
  <c r="L147" i="4" s="1"/>
  <c r="M147" i="4" s="1"/>
  <c r="N147" i="4" s="1"/>
  <c r="T147" i="4" s="1"/>
  <c r="K137" i="4"/>
  <c r="L137" i="4" s="1"/>
  <c r="M137" i="4" s="1"/>
  <c r="N137" i="4" s="1"/>
  <c r="T137" i="4" s="1"/>
  <c r="K131" i="4"/>
  <c r="L131" i="4" s="1"/>
  <c r="M131" i="4" s="1"/>
  <c r="N131" i="4" s="1"/>
  <c r="T131" i="4" s="1"/>
  <c r="K121" i="4"/>
  <c r="L121" i="4" s="1"/>
  <c r="M121" i="4" s="1"/>
  <c r="N121" i="4" s="1"/>
  <c r="T121" i="4" s="1"/>
  <c r="K115" i="4"/>
  <c r="L115" i="4" s="1"/>
  <c r="M115" i="4" s="1"/>
  <c r="N115" i="4" s="1"/>
  <c r="T115" i="4" s="1"/>
  <c r="T471" i="4" l="1"/>
  <c r="T519" i="4"/>
  <c r="T551" i="4"/>
  <c r="T9" i="4"/>
  <c r="T158" i="4"/>
  <c r="T44" i="4"/>
  <c r="T28" i="4"/>
  <c r="T503" i="4"/>
  <c r="T535" i="4"/>
  <c r="T583" i="4"/>
  <c r="T599" i="4"/>
  <c r="T572" i="4"/>
  <c r="T508" i="4"/>
  <c r="T444" i="4"/>
  <c r="T145" i="4"/>
  <c r="T103" i="4"/>
  <c r="T329" i="4"/>
  <c r="T345" i="4"/>
  <c r="T208" i="4"/>
  <c r="T465" i="4"/>
  <c r="T545" i="4"/>
  <c r="T502" i="4"/>
  <c r="T418" i="4"/>
  <c r="T156" i="4"/>
  <c r="T176" i="4"/>
  <c r="T123" i="4"/>
  <c r="T175" i="4"/>
  <c r="T608" i="4"/>
  <c r="T372" i="4"/>
  <c r="T308" i="4"/>
  <c r="T180" i="4"/>
  <c r="T388" i="4"/>
  <c r="T324" i="4"/>
  <c r="T260" i="4"/>
  <c r="T196" i="4"/>
  <c r="T191" i="4"/>
  <c r="T75" i="4"/>
  <c r="T455" i="4"/>
  <c r="T487" i="4"/>
  <c r="T567" i="4"/>
  <c r="T615" i="4"/>
  <c r="T174" i="4"/>
  <c r="T140" i="4"/>
  <c r="T124" i="4"/>
  <c r="T12" i="4"/>
  <c r="T486" i="4"/>
  <c r="T534" i="4"/>
  <c r="T540" i="4"/>
  <c r="T476" i="4"/>
  <c r="T161" i="4"/>
  <c r="T393" i="4"/>
  <c r="T265" i="4"/>
  <c r="T281" i="4"/>
  <c r="T192" i="4"/>
  <c r="T224" i="4"/>
  <c r="T240" i="4"/>
  <c r="T433" i="4"/>
  <c r="T457" i="4"/>
  <c r="T529" i="4"/>
  <c r="T593" i="4"/>
  <c r="T617" i="4"/>
  <c r="T155" i="4"/>
  <c r="T207" i="4"/>
  <c r="T181" i="4"/>
  <c r="T197" i="4"/>
  <c r="T213" i="4"/>
  <c r="T229" i="4"/>
  <c r="T245" i="4"/>
  <c r="T424" i="4"/>
  <c r="T443" i="4"/>
  <c r="T104" i="4"/>
  <c r="T454" i="4"/>
  <c r="T588" i="4"/>
  <c r="T434" i="4"/>
  <c r="T556" i="4"/>
  <c r="T524" i="4"/>
  <c r="T492" i="4"/>
  <c r="T460" i="4"/>
  <c r="T403" i="4"/>
  <c r="T387" i="4"/>
  <c r="T371" i="4"/>
  <c r="T355" i="4"/>
  <c r="T339" i="4"/>
  <c r="T323" i="4"/>
  <c r="T307" i="4"/>
  <c r="T291" i="4"/>
  <c r="T275" i="4"/>
  <c r="T259" i="4"/>
  <c r="T127" i="4"/>
  <c r="T618" i="4"/>
  <c r="T586" i="4"/>
  <c r="T361" i="4"/>
  <c r="T297" i="4"/>
  <c r="T233" i="4"/>
  <c r="T480" i="4"/>
  <c r="T377" i="4"/>
  <c r="T313" i="4"/>
  <c r="T185" i="4"/>
  <c r="T107" i="4"/>
  <c r="T5" i="4"/>
  <c r="U5" i="4" s="1"/>
  <c r="U6" i="4" s="1"/>
  <c r="U7" i="4" s="1"/>
  <c r="Q5" i="4"/>
  <c r="Q6" i="4" s="1"/>
  <c r="Q7" i="4" s="1"/>
  <c r="Q8" i="4" s="1"/>
  <c r="Q9" i="4" s="1"/>
  <c r="T238" i="4"/>
  <c r="T222" i="4"/>
  <c r="T206" i="4"/>
  <c r="T190" i="4"/>
  <c r="T172" i="4"/>
  <c r="T87" i="4"/>
  <c r="T55" i="4"/>
  <c r="T23" i="4"/>
  <c r="T456" i="4"/>
  <c r="T598" i="4"/>
  <c r="T566" i="4"/>
  <c r="T518" i="4"/>
  <c r="T550" i="4"/>
  <c r="R30" i="4"/>
  <c r="R31" i="4" s="1"/>
  <c r="R32" i="4" s="1"/>
  <c r="R33" i="4" s="1"/>
  <c r="R34" i="4" s="1"/>
  <c r="R35" i="4" s="1"/>
  <c r="R36" i="4" s="1"/>
  <c r="R37" i="4" s="1"/>
  <c r="R38" i="4" s="1"/>
  <c r="R39" i="4" s="1"/>
  <c r="R40" i="4" s="1"/>
  <c r="R41" i="4" s="1"/>
  <c r="R42" i="4" s="1"/>
  <c r="R43" i="4" s="1"/>
  <c r="R44" i="4" s="1"/>
  <c r="R45" i="4" s="1"/>
  <c r="R46" i="4" s="1"/>
  <c r="R47" i="4" s="1"/>
  <c r="R48" i="4" s="1"/>
  <c r="R49" i="4" s="1"/>
  <c r="C3" i="3"/>
  <c r="H3" i="3" s="1"/>
  <c r="S7" i="4"/>
  <c r="S8" i="4" s="1"/>
  <c r="S9" i="4" s="1"/>
  <c r="T71" i="4"/>
  <c r="T39" i="4"/>
  <c r="T600" i="4"/>
  <c r="T488" i="4"/>
  <c r="T614" i="4"/>
  <c r="T582" i="4"/>
  <c r="T472" i="4"/>
  <c r="T504" i="4"/>
  <c r="T8" i="4"/>
  <c r="T536" i="4"/>
  <c r="R50" i="4" l="1"/>
  <c r="R51" i="4" s="1"/>
  <c r="R52" i="4" s="1"/>
  <c r="R53" i="4" s="1"/>
  <c r="R54" i="4" s="1"/>
  <c r="R55" i="4" s="1"/>
  <c r="R56" i="4" s="1"/>
  <c r="R57" i="4" s="1"/>
  <c r="R58" i="4" s="1"/>
  <c r="R59" i="4" s="1"/>
  <c r="R60" i="4" s="1"/>
  <c r="R61" i="4" s="1"/>
  <c r="R62" i="4" s="1"/>
  <c r="R63" i="4" s="1"/>
  <c r="R64" i="4" s="1"/>
  <c r="R65" i="4" s="1"/>
  <c r="R66" i="4" s="1"/>
  <c r="R67" i="4" s="1"/>
  <c r="R68" i="4" s="1"/>
  <c r="R69" i="4" s="1"/>
  <c r="R70" i="4" s="1"/>
  <c r="R71" i="4" s="1"/>
  <c r="R72" i="4" s="1"/>
  <c r="C4" i="3"/>
  <c r="H4" i="3" s="1"/>
  <c r="D2" i="3"/>
  <c r="S10" i="4"/>
  <c r="S11" i="4" s="1"/>
  <c r="S12" i="4" s="1"/>
  <c r="S13" i="4" s="1"/>
  <c r="S14" i="4" s="1"/>
  <c r="S15" i="4" s="1"/>
  <c r="S16" i="4" s="1"/>
  <c r="S17" i="4" s="1"/>
  <c r="S18" i="4" s="1"/>
  <c r="S19" i="4" s="1"/>
  <c r="S20" i="4" s="1"/>
  <c r="S21" i="4" s="1"/>
  <c r="S22" i="4" s="1"/>
  <c r="S23" i="4" s="1"/>
  <c r="S24" i="4" s="1"/>
  <c r="S25" i="4" s="1"/>
  <c r="S26" i="4" s="1"/>
  <c r="S27" i="4" s="1"/>
  <c r="S28" i="4" s="1"/>
  <c r="S29" i="4" s="1"/>
  <c r="Q10" i="4"/>
  <c r="Q11" i="4" s="1"/>
  <c r="Q12" i="4" s="1"/>
  <c r="Q13" i="4" s="1"/>
  <c r="Q14" i="4" s="1"/>
  <c r="Q15" i="4" s="1"/>
  <c r="Q16" i="4" s="1"/>
  <c r="Q17" i="4" s="1"/>
  <c r="Q18" i="4" s="1"/>
  <c r="Q19" i="4" s="1"/>
  <c r="Q20" i="4" s="1"/>
  <c r="Q21" i="4" s="1"/>
  <c r="Q22" i="4" s="1"/>
  <c r="Q23" i="4" s="1"/>
  <c r="Q24" i="4" s="1"/>
  <c r="Q25" i="4" s="1"/>
  <c r="Q26" i="4" s="1"/>
  <c r="Q27" i="4" s="1"/>
  <c r="Q28" i="4" s="1"/>
  <c r="Q29" i="4" s="1"/>
  <c r="B2" i="3"/>
  <c r="U8" i="4"/>
  <c r="U9" i="4" s="1"/>
  <c r="S30" i="4" l="1"/>
  <c r="S31" i="4" s="1"/>
  <c r="S32" i="4" s="1"/>
  <c r="S33" i="4" s="1"/>
  <c r="S34" i="4" s="1"/>
  <c r="S35" i="4" s="1"/>
  <c r="S36" i="4" s="1"/>
  <c r="S37" i="4" s="1"/>
  <c r="S38" i="4" s="1"/>
  <c r="S39" i="4" s="1"/>
  <c r="S40" i="4" s="1"/>
  <c r="S41" i="4" s="1"/>
  <c r="S42" i="4" s="1"/>
  <c r="S43" i="4" s="1"/>
  <c r="S44" i="4" s="1"/>
  <c r="S45" i="4" s="1"/>
  <c r="S46" i="4" s="1"/>
  <c r="S47" i="4" s="1"/>
  <c r="S48" i="4" s="1"/>
  <c r="S49" i="4" s="1"/>
  <c r="D3" i="3"/>
  <c r="I3" i="3" s="1"/>
  <c r="Q30" i="4"/>
  <c r="Q31" i="4" s="1"/>
  <c r="Q32" i="4" s="1"/>
  <c r="Q33" i="4" s="1"/>
  <c r="Q34" i="4" s="1"/>
  <c r="Q35" i="4" s="1"/>
  <c r="Q36" i="4" s="1"/>
  <c r="Q37" i="4" s="1"/>
  <c r="Q38" i="4" s="1"/>
  <c r="Q39" i="4" s="1"/>
  <c r="Q40" i="4" s="1"/>
  <c r="Q41" i="4" s="1"/>
  <c r="Q42" i="4" s="1"/>
  <c r="Q43" i="4" s="1"/>
  <c r="Q44" i="4" s="1"/>
  <c r="Q45" i="4" s="1"/>
  <c r="Q46" i="4" s="1"/>
  <c r="Q47" i="4" s="1"/>
  <c r="Q48" i="4" s="1"/>
  <c r="Q49" i="4" s="1"/>
  <c r="B3" i="3"/>
  <c r="U10" i="4"/>
  <c r="U11" i="4" s="1"/>
  <c r="U12" i="4" s="1"/>
  <c r="U13" i="4" s="1"/>
  <c r="U14" i="4" s="1"/>
  <c r="U15" i="4" s="1"/>
  <c r="U16" i="4" s="1"/>
  <c r="U17" i="4" s="1"/>
  <c r="U18" i="4" s="1"/>
  <c r="U19" i="4" s="1"/>
  <c r="U20" i="4" s="1"/>
  <c r="U21" i="4" s="1"/>
  <c r="U22" i="4" s="1"/>
  <c r="U23" i="4" s="1"/>
  <c r="U24" i="4" s="1"/>
  <c r="U25" i="4" s="1"/>
  <c r="U26" i="4" s="1"/>
  <c r="U27" i="4" s="1"/>
  <c r="U28" i="4" s="1"/>
  <c r="U29" i="4" s="1"/>
  <c r="E2" i="3"/>
  <c r="R73" i="4"/>
  <c r="R74" i="4" s="1"/>
  <c r="R75" i="4" s="1"/>
  <c r="R76" i="4" s="1"/>
  <c r="R77" i="4" s="1"/>
  <c r="R78" i="4" s="1"/>
  <c r="R79" i="4" s="1"/>
  <c r="R80" i="4" s="1"/>
  <c r="R81" i="4" s="1"/>
  <c r="R82" i="4" s="1"/>
  <c r="R83" i="4" s="1"/>
  <c r="R84" i="4" s="1"/>
  <c r="R85" i="4" s="1"/>
  <c r="R86" i="4" s="1"/>
  <c r="R87" i="4" s="1"/>
  <c r="R88" i="4" s="1"/>
  <c r="R89" i="4" s="1"/>
  <c r="R90" i="4" s="1"/>
  <c r="R91" i="4" s="1"/>
  <c r="R92" i="4" s="1"/>
  <c r="R93" i="4" s="1"/>
  <c r="C5" i="3"/>
  <c r="H5" i="3" s="1"/>
  <c r="Q50" i="4" l="1"/>
  <c r="Q51" i="4" s="1"/>
  <c r="Q52" i="4" s="1"/>
  <c r="Q53" i="4" s="1"/>
  <c r="Q54" i="4" s="1"/>
  <c r="Q55" i="4" s="1"/>
  <c r="Q56" i="4" s="1"/>
  <c r="Q57" i="4" s="1"/>
  <c r="Q58" i="4" s="1"/>
  <c r="Q59" i="4" s="1"/>
  <c r="Q60" i="4" s="1"/>
  <c r="Q61" i="4" s="1"/>
  <c r="Q62" i="4" s="1"/>
  <c r="Q63" i="4" s="1"/>
  <c r="Q64" i="4" s="1"/>
  <c r="Q65" i="4" s="1"/>
  <c r="Q66" i="4" s="1"/>
  <c r="Q67" i="4" s="1"/>
  <c r="Q68" i="4" s="1"/>
  <c r="Q69" i="4" s="1"/>
  <c r="Q70" i="4" s="1"/>
  <c r="Q71" i="4" s="1"/>
  <c r="Q72" i="4" s="1"/>
  <c r="B4" i="3"/>
  <c r="U30" i="4"/>
  <c r="U31" i="4" s="1"/>
  <c r="U32" i="4" s="1"/>
  <c r="U33" i="4" s="1"/>
  <c r="U34" i="4" s="1"/>
  <c r="U35" i="4" s="1"/>
  <c r="U36" i="4" s="1"/>
  <c r="U37" i="4" s="1"/>
  <c r="U38" i="4" s="1"/>
  <c r="U39" i="4" s="1"/>
  <c r="U40" i="4" s="1"/>
  <c r="U41" i="4" s="1"/>
  <c r="U42" i="4" s="1"/>
  <c r="U43" i="4" s="1"/>
  <c r="U44" i="4" s="1"/>
  <c r="U45" i="4" s="1"/>
  <c r="U46" i="4" s="1"/>
  <c r="U47" i="4" s="1"/>
  <c r="U48" i="4" s="1"/>
  <c r="U49" i="4" s="1"/>
  <c r="E3" i="3"/>
  <c r="J3" i="3" s="1"/>
  <c r="R94" i="4"/>
  <c r="R95" i="4" s="1"/>
  <c r="R96" i="4" s="1"/>
  <c r="R97" i="4" s="1"/>
  <c r="R98" i="4" s="1"/>
  <c r="R99" i="4" s="1"/>
  <c r="R100" i="4" s="1"/>
  <c r="R101" i="4" s="1"/>
  <c r="R102" i="4" s="1"/>
  <c r="R103" i="4" s="1"/>
  <c r="R104" i="4" s="1"/>
  <c r="R105" i="4" s="1"/>
  <c r="R106" i="4" s="1"/>
  <c r="R107" i="4" s="1"/>
  <c r="R108" i="4" s="1"/>
  <c r="R109" i="4" s="1"/>
  <c r="R110" i="4" s="1"/>
  <c r="R111" i="4" s="1"/>
  <c r="R112" i="4" s="1"/>
  <c r="R113" i="4" s="1"/>
  <c r="R114" i="4" s="1"/>
  <c r="C6" i="3"/>
  <c r="H6" i="3" s="1"/>
  <c r="G4" i="3"/>
  <c r="G3" i="3"/>
  <c r="S50" i="4"/>
  <c r="S51" i="4" s="1"/>
  <c r="S52" i="4" s="1"/>
  <c r="S53" i="4" s="1"/>
  <c r="S54" i="4" s="1"/>
  <c r="S55" i="4" s="1"/>
  <c r="S56" i="4" s="1"/>
  <c r="S57" i="4" s="1"/>
  <c r="S58" i="4" s="1"/>
  <c r="S59" i="4" s="1"/>
  <c r="S60" i="4" s="1"/>
  <c r="S61" i="4" s="1"/>
  <c r="S62" i="4" s="1"/>
  <c r="S63" i="4" s="1"/>
  <c r="S64" i="4" s="1"/>
  <c r="S65" i="4" s="1"/>
  <c r="S66" i="4" s="1"/>
  <c r="S67" i="4" s="1"/>
  <c r="S68" i="4" s="1"/>
  <c r="S69" i="4" s="1"/>
  <c r="S70" i="4" s="1"/>
  <c r="S71" i="4" s="1"/>
  <c r="S72" i="4" s="1"/>
  <c r="D4" i="3"/>
  <c r="I4" i="3" s="1"/>
  <c r="U50" i="4" l="1"/>
  <c r="U51" i="4" s="1"/>
  <c r="U52" i="4" s="1"/>
  <c r="U53" i="4" s="1"/>
  <c r="U54" i="4" s="1"/>
  <c r="U55" i="4" s="1"/>
  <c r="U56" i="4" s="1"/>
  <c r="U57" i="4" s="1"/>
  <c r="U58" i="4" s="1"/>
  <c r="U59" i="4" s="1"/>
  <c r="U60" i="4" s="1"/>
  <c r="U61" i="4" s="1"/>
  <c r="U62" i="4" s="1"/>
  <c r="U63" i="4" s="1"/>
  <c r="U64" i="4" s="1"/>
  <c r="U65" i="4" s="1"/>
  <c r="U66" i="4" s="1"/>
  <c r="U67" i="4" s="1"/>
  <c r="U68" i="4" s="1"/>
  <c r="U69" i="4" s="1"/>
  <c r="U70" i="4" s="1"/>
  <c r="U71" i="4" s="1"/>
  <c r="U72" i="4" s="1"/>
  <c r="E4" i="3"/>
  <c r="J4" i="3" s="1"/>
  <c r="S73" i="4"/>
  <c r="S74" i="4" s="1"/>
  <c r="S75" i="4" s="1"/>
  <c r="S76" i="4" s="1"/>
  <c r="S77" i="4" s="1"/>
  <c r="S78" i="4" s="1"/>
  <c r="S79" i="4" s="1"/>
  <c r="S80" i="4" s="1"/>
  <c r="S81" i="4" s="1"/>
  <c r="S82" i="4" s="1"/>
  <c r="S83" i="4" s="1"/>
  <c r="S84" i="4" s="1"/>
  <c r="S85" i="4" s="1"/>
  <c r="S86" i="4" s="1"/>
  <c r="S87" i="4" s="1"/>
  <c r="S88" i="4" s="1"/>
  <c r="S89" i="4" s="1"/>
  <c r="S90" i="4" s="1"/>
  <c r="S91" i="4" s="1"/>
  <c r="S92" i="4" s="1"/>
  <c r="S93" i="4" s="1"/>
  <c r="D5" i="3"/>
  <c r="I5" i="3" s="1"/>
  <c r="R115" i="4"/>
  <c r="R116" i="4" s="1"/>
  <c r="R117" i="4" s="1"/>
  <c r="R118" i="4" s="1"/>
  <c r="R119" i="4" s="1"/>
  <c r="R120" i="4" s="1"/>
  <c r="R121" i="4" s="1"/>
  <c r="R122" i="4" s="1"/>
  <c r="R123" i="4" s="1"/>
  <c r="R124" i="4" s="1"/>
  <c r="R125" i="4" s="1"/>
  <c r="R126" i="4" s="1"/>
  <c r="R127" i="4" s="1"/>
  <c r="R128" i="4" s="1"/>
  <c r="R129" i="4" s="1"/>
  <c r="R130" i="4" s="1"/>
  <c r="R131" i="4" s="1"/>
  <c r="R132" i="4" s="1"/>
  <c r="C7" i="3"/>
  <c r="H7" i="3" s="1"/>
  <c r="Q73" i="4"/>
  <c r="Q74" i="4" s="1"/>
  <c r="Q75" i="4" s="1"/>
  <c r="Q76" i="4" s="1"/>
  <c r="Q77" i="4" s="1"/>
  <c r="Q78" i="4" s="1"/>
  <c r="Q79" i="4" s="1"/>
  <c r="Q80" i="4" s="1"/>
  <c r="Q81" i="4" s="1"/>
  <c r="Q82" i="4" s="1"/>
  <c r="Q83" i="4" s="1"/>
  <c r="Q84" i="4" s="1"/>
  <c r="Q85" i="4" s="1"/>
  <c r="Q86" i="4" s="1"/>
  <c r="Q87" i="4" s="1"/>
  <c r="Q88" i="4" s="1"/>
  <c r="Q89" i="4" s="1"/>
  <c r="Q90" i="4" s="1"/>
  <c r="Q91" i="4" s="1"/>
  <c r="Q92" i="4" s="1"/>
  <c r="Q93" i="4" s="1"/>
  <c r="B5" i="3"/>
  <c r="G5" i="3" s="1"/>
  <c r="U73" i="4" l="1"/>
  <c r="U74" i="4" s="1"/>
  <c r="U75" i="4" s="1"/>
  <c r="U76" i="4" s="1"/>
  <c r="U77" i="4" s="1"/>
  <c r="U78" i="4" s="1"/>
  <c r="U79" i="4" s="1"/>
  <c r="U80" i="4" s="1"/>
  <c r="U81" i="4" s="1"/>
  <c r="U82" i="4" s="1"/>
  <c r="U83" i="4" s="1"/>
  <c r="U84" i="4" s="1"/>
  <c r="U85" i="4" s="1"/>
  <c r="U86" i="4" s="1"/>
  <c r="U87" i="4" s="1"/>
  <c r="U88" i="4" s="1"/>
  <c r="U89" i="4" s="1"/>
  <c r="U90" i="4" s="1"/>
  <c r="U91" i="4" s="1"/>
  <c r="U92" i="4" s="1"/>
  <c r="U93" i="4" s="1"/>
  <c r="E5" i="3"/>
  <c r="J5" i="3" s="1"/>
  <c r="Q94" i="4"/>
  <c r="Q95" i="4" s="1"/>
  <c r="Q96" i="4" s="1"/>
  <c r="Q97" i="4" s="1"/>
  <c r="Q98" i="4" s="1"/>
  <c r="Q99" i="4" s="1"/>
  <c r="Q100" i="4" s="1"/>
  <c r="Q101" i="4" s="1"/>
  <c r="Q102" i="4" s="1"/>
  <c r="Q103" i="4" s="1"/>
  <c r="Q104" i="4" s="1"/>
  <c r="Q105" i="4" s="1"/>
  <c r="Q106" i="4" s="1"/>
  <c r="Q107" i="4" s="1"/>
  <c r="Q108" i="4" s="1"/>
  <c r="Q109" i="4" s="1"/>
  <c r="Q110" i="4" s="1"/>
  <c r="Q111" i="4" s="1"/>
  <c r="Q112" i="4" s="1"/>
  <c r="Q113" i="4" s="1"/>
  <c r="Q114" i="4" s="1"/>
  <c r="B6" i="3"/>
  <c r="G6" i="3" s="1"/>
  <c r="S94" i="4"/>
  <c r="S95" i="4" s="1"/>
  <c r="S96" i="4" s="1"/>
  <c r="S97" i="4" s="1"/>
  <c r="S98" i="4" s="1"/>
  <c r="S99" i="4" s="1"/>
  <c r="S100" i="4" s="1"/>
  <c r="S101" i="4" s="1"/>
  <c r="S102" i="4" s="1"/>
  <c r="S103" i="4" s="1"/>
  <c r="S104" i="4" s="1"/>
  <c r="S105" i="4" s="1"/>
  <c r="S106" i="4" s="1"/>
  <c r="S107" i="4" s="1"/>
  <c r="S108" i="4" s="1"/>
  <c r="S109" i="4" s="1"/>
  <c r="S110" i="4" s="1"/>
  <c r="S111" i="4" s="1"/>
  <c r="S112" i="4" s="1"/>
  <c r="S113" i="4" s="1"/>
  <c r="S114" i="4" s="1"/>
  <c r="D6" i="3"/>
  <c r="I6" i="3" s="1"/>
  <c r="R133" i="4"/>
  <c r="R134" i="4" s="1"/>
  <c r="R135" i="4" s="1"/>
  <c r="R136" i="4" s="1"/>
  <c r="R137" i="4" s="1"/>
  <c r="R138" i="4" s="1"/>
  <c r="R139" i="4" s="1"/>
  <c r="R140" i="4" s="1"/>
  <c r="R141" i="4" s="1"/>
  <c r="R142" i="4" s="1"/>
  <c r="R143" i="4" s="1"/>
  <c r="R144" i="4" s="1"/>
  <c r="R145" i="4" s="1"/>
  <c r="R146" i="4" s="1"/>
  <c r="R147" i="4" s="1"/>
  <c r="R148" i="4" s="1"/>
  <c r="R149" i="4" s="1"/>
  <c r="R150" i="4" s="1"/>
  <c r="R151" i="4" s="1"/>
  <c r="R152" i="4" s="1"/>
  <c r="C8" i="3"/>
  <c r="H8" i="3" s="1"/>
  <c r="Q115" i="4" l="1"/>
  <c r="Q116" i="4" s="1"/>
  <c r="Q117" i="4" s="1"/>
  <c r="Q118" i="4" s="1"/>
  <c r="Q119" i="4" s="1"/>
  <c r="Q120" i="4" s="1"/>
  <c r="Q121" i="4" s="1"/>
  <c r="Q122" i="4" s="1"/>
  <c r="Q123" i="4" s="1"/>
  <c r="Q124" i="4" s="1"/>
  <c r="Q125" i="4" s="1"/>
  <c r="Q126" i="4" s="1"/>
  <c r="Q127" i="4" s="1"/>
  <c r="Q128" i="4" s="1"/>
  <c r="Q129" i="4" s="1"/>
  <c r="Q130" i="4" s="1"/>
  <c r="Q131" i="4" s="1"/>
  <c r="Q132" i="4" s="1"/>
  <c r="B7" i="3"/>
  <c r="G7" i="3" s="1"/>
  <c r="R153" i="4"/>
  <c r="R154" i="4" s="1"/>
  <c r="R155" i="4" s="1"/>
  <c r="R156" i="4" s="1"/>
  <c r="R157" i="4" s="1"/>
  <c r="R158" i="4" s="1"/>
  <c r="R159" i="4" s="1"/>
  <c r="R160" i="4" s="1"/>
  <c r="R161" i="4" s="1"/>
  <c r="R162" i="4" s="1"/>
  <c r="R163" i="4" s="1"/>
  <c r="R164" i="4" s="1"/>
  <c r="R165" i="4" s="1"/>
  <c r="R166" i="4" s="1"/>
  <c r="R167" i="4" s="1"/>
  <c r="R168" i="4" s="1"/>
  <c r="R169" i="4" s="1"/>
  <c r="R170" i="4" s="1"/>
  <c r="R171" i="4" s="1"/>
  <c r="R172" i="4" s="1"/>
  <c r="R173" i="4" s="1"/>
  <c r="R174" i="4" s="1"/>
  <c r="R175" i="4" s="1"/>
  <c r="C9" i="3"/>
  <c r="H9" i="3" s="1"/>
  <c r="S115" i="4"/>
  <c r="S116" i="4" s="1"/>
  <c r="S117" i="4" s="1"/>
  <c r="S118" i="4" s="1"/>
  <c r="S119" i="4" s="1"/>
  <c r="S120" i="4" s="1"/>
  <c r="S121" i="4" s="1"/>
  <c r="S122" i="4" s="1"/>
  <c r="S123" i="4" s="1"/>
  <c r="S124" i="4" s="1"/>
  <c r="S125" i="4" s="1"/>
  <c r="S126" i="4" s="1"/>
  <c r="S127" i="4" s="1"/>
  <c r="S128" i="4" s="1"/>
  <c r="S129" i="4" s="1"/>
  <c r="S130" i="4" s="1"/>
  <c r="S131" i="4" s="1"/>
  <c r="S132" i="4" s="1"/>
  <c r="D7" i="3"/>
  <c r="I7" i="3" s="1"/>
  <c r="U94" i="4"/>
  <c r="U95" i="4" s="1"/>
  <c r="U96" i="4" s="1"/>
  <c r="U97" i="4" s="1"/>
  <c r="U98" i="4" s="1"/>
  <c r="U99" i="4" s="1"/>
  <c r="U100" i="4" s="1"/>
  <c r="U101" i="4" s="1"/>
  <c r="U102" i="4" s="1"/>
  <c r="U103" i="4" s="1"/>
  <c r="U104" i="4" s="1"/>
  <c r="U105" i="4" s="1"/>
  <c r="U106" i="4" s="1"/>
  <c r="U107" i="4" s="1"/>
  <c r="U108" i="4" s="1"/>
  <c r="U109" i="4" s="1"/>
  <c r="U110" i="4" s="1"/>
  <c r="U111" i="4" s="1"/>
  <c r="U112" i="4" s="1"/>
  <c r="U113" i="4" s="1"/>
  <c r="U114" i="4" s="1"/>
  <c r="E6" i="3"/>
  <c r="J6" i="3" s="1"/>
  <c r="U115" i="4" l="1"/>
  <c r="U116" i="4" s="1"/>
  <c r="U117" i="4" s="1"/>
  <c r="U118" i="4" s="1"/>
  <c r="U119" i="4" s="1"/>
  <c r="U120" i="4" s="1"/>
  <c r="U121" i="4" s="1"/>
  <c r="U122" i="4" s="1"/>
  <c r="U123" i="4" s="1"/>
  <c r="U124" i="4" s="1"/>
  <c r="U125" i="4" s="1"/>
  <c r="U126" i="4" s="1"/>
  <c r="U127" i="4" s="1"/>
  <c r="U128" i="4" s="1"/>
  <c r="U129" i="4" s="1"/>
  <c r="U130" i="4" s="1"/>
  <c r="U131" i="4" s="1"/>
  <c r="U132" i="4" s="1"/>
  <c r="E7" i="3"/>
  <c r="J7" i="3" s="1"/>
  <c r="R176" i="4"/>
  <c r="R177" i="4" s="1"/>
  <c r="R178" i="4" s="1"/>
  <c r="R179" i="4" s="1"/>
  <c r="R180" i="4" s="1"/>
  <c r="R181" i="4" s="1"/>
  <c r="R182" i="4" s="1"/>
  <c r="R183" i="4" s="1"/>
  <c r="R184" i="4" s="1"/>
  <c r="R185" i="4" s="1"/>
  <c r="R186" i="4" s="1"/>
  <c r="R187" i="4" s="1"/>
  <c r="R188" i="4" s="1"/>
  <c r="R189" i="4" s="1"/>
  <c r="R190" i="4" s="1"/>
  <c r="R191" i="4" s="1"/>
  <c r="R192" i="4" s="1"/>
  <c r="R193" i="4" s="1"/>
  <c r="R194" i="4" s="1"/>
  <c r="R195" i="4" s="1"/>
  <c r="C10" i="3"/>
  <c r="S133" i="4"/>
  <c r="S134" i="4" s="1"/>
  <c r="S135" i="4" s="1"/>
  <c r="S136" i="4" s="1"/>
  <c r="S137" i="4" s="1"/>
  <c r="S138" i="4" s="1"/>
  <c r="S139" i="4" s="1"/>
  <c r="S140" i="4" s="1"/>
  <c r="S141" i="4" s="1"/>
  <c r="S142" i="4" s="1"/>
  <c r="S143" i="4" s="1"/>
  <c r="S144" i="4" s="1"/>
  <c r="S145" i="4" s="1"/>
  <c r="S146" i="4" s="1"/>
  <c r="S147" i="4" s="1"/>
  <c r="S148" i="4" s="1"/>
  <c r="S149" i="4" s="1"/>
  <c r="S150" i="4" s="1"/>
  <c r="S151" i="4" s="1"/>
  <c r="S152" i="4" s="1"/>
  <c r="D8" i="3"/>
  <c r="I8" i="3" s="1"/>
  <c r="Q133" i="4"/>
  <c r="Q134" i="4" s="1"/>
  <c r="Q135" i="4" s="1"/>
  <c r="Q136" i="4" s="1"/>
  <c r="Q137" i="4" s="1"/>
  <c r="Q138" i="4" s="1"/>
  <c r="Q139" i="4" s="1"/>
  <c r="Q140" i="4" s="1"/>
  <c r="Q141" i="4" s="1"/>
  <c r="Q142" i="4" s="1"/>
  <c r="Q143" i="4" s="1"/>
  <c r="Q144" i="4" s="1"/>
  <c r="Q145" i="4" s="1"/>
  <c r="Q146" i="4" s="1"/>
  <c r="Q147" i="4" s="1"/>
  <c r="Q148" i="4" s="1"/>
  <c r="Q149" i="4" s="1"/>
  <c r="Q150" i="4" s="1"/>
  <c r="Q151" i="4" s="1"/>
  <c r="Q152" i="4" s="1"/>
  <c r="B8" i="3"/>
  <c r="G8" i="3" s="1"/>
  <c r="H33" i="3" l="1"/>
  <c r="H10" i="3"/>
  <c r="Q153" i="4"/>
  <c r="Q154" i="4" s="1"/>
  <c r="Q155" i="4" s="1"/>
  <c r="Q156" i="4" s="1"/>
  <c r="Q157" i="4" s="1"/>
  <c r="Q158" i="4" s="1"/>
  <c r="Q159" i="4" s="1"/>
  <c r="Q160" i="4" s="1"/>
  <c r="Q161" i="4" s="1"/>
  <c r="Q162" i="4" s="1"/>
  <c r="Q163" i="4" s="1"/>
  <c r="Q164" i="4" s="1"/>
  <c r="Q165" i="4" s="1"/>
  <c r="Q166" i="4" s="1"/>
  <c r="Q167" i="4" s="1"/>
  <c r="Q168" i="4" s="1"/>
  <c r="Q169" i="4" s="1"/>
  <c r="Q170" i="4" s="1"/>
  <c r="Q171" i="4" s="1"/>
  <c r="Q172" i="4" s="1"/>
  <c r="Q173" i="4" s="1"/>
  <c r="Q174" i="4" s="1"/>
  <c r="Q175" i="4" s="1"/>
  <c r="B9" i="3"/>
  <c r="G9" i="3" s="1"/>
  <c r="R196" i="4"/>
  <c r="R197" i="4" s="1"/>
  <c r="R198" i="4" s="1"/>
  <c r="R199" i="4" s="1"/>
  <c r="R200" i="4" s="1"/>
  <c r="R201" i="4" s="1"/>
  <c r="R202" i="4" s="1"/>
  <c r="R203" i="4" s="1"/>
  <c r="R204" i="4" s="1"/>
  <c r="R205" i="4" s="1"/>
  <c r="R206" i="4" s="1"/>
  <c r="R207" i="4" s="1"/>
  <c r="R208" i="4" s="1"/>
  <c r="R209" i="4" s="1"/>
  <c r="R210" i="4" s="1"/>
  <c r="C11" i="3"/>
  <c r="H11" i="3" s="1"/>
  <c r="S153" i="4"/>
  <c r="S154" i="4" s="1"/>
  <c r="S155" i="4" s="1"/>
  <c r="S156" i="4" s="1"/>
  <c r="S157" i="4" s="1"/>
  <c r="S158" i="4" s="1"/>
  <c r="S159" i="4" s="1"/>
  <c r="S160" i="4" s="1"/>
  <c r="S161" i="4" s="1"/>
  <c r="S162" i="4" s="1"/>
  <c r="S163" i="4" s="1"/>
  <c r="S164" i="4" s="1"/>
  <c r="S165" i="4" s="1"/>
  <c r="S166" i="4" s="1"/>
  <c r="S167" i="4" s="1"/>
  <c r="S168" i="4" s="1"/>
  <c r="S169" i="4" s="1"/>
  <c r="S170" i="4" s="1"/>
  <c r="S171" i="4" s="1"/>
  <c r="S172" i="4" s="1"/>
  <c r="S173" i="4" s="1"/>
  <c r="S174" i="4" s="1"/>
  <c r="S175" i="4" s="1"/>
  <c r="D9" i="3"/>
  <c r="I9" i="3" s="1"/>
  <c r="U133" i="4"/>
  <c r="U134" i="4" s="1"/>
  <c r="U135" i="4" s="1"/>
  <c r="U136" i="4" s="1"/>
  <c r="U137" i="4" s="1"/>
  <c r="U138" i="4" s="1"/>
  <c r="U139" i="4" s="1"/>
  <c r="U140" i="4" s="1"/>
  <c r="U141" i="4" s="1"/>
  <c r="U142" i="4" s="1"/>
  <c r="U143" i="4" s="1"/>
  <c r="U144" i="4" s="1"/>
  <c r="U145" i="4" s="1"/>
  <c r="U146" i="4" s="1"/>
  <c r="U147" i="4" s="1"/>
  <c r="U148" i="4" s="1"/>
  <c r="U149" i="4" s="1"/>
  <c r="U150" i="4" s="1"/>
  <c r="U151" i="4" s="1"/>
  <c r="U152" i="4" s="1"/>
  <c r="E8" i="3"/>
  <c r="J8" i="3" s="1"/>
  <c r="S176" i="4" l="1"/>
  <c r="S177" i="4" s="1"/>
  <c r="S178" i="4" s="1"/>
  <c r="S179" i="4" s="1"/>
  <c r="S180" i="4" s="1"/>
  <c r="S181" i="4" s="1"/>
  <c r="S182" i="4" s="1"/>
  <c r="S183" i="4" s="1"/>
  <c r="S184" i="4" s="1"/>
  <c r="S185" i="4" s="1"/>
  <c r="S186" i="4" s="1"/>
  <c r="S187" i="4" s="1"/>
  <c r="S188" i="4" s="1"/>
  <c r="S189" i="4" s="1"/>
  <c r="S190" i="4" s="1"/>
  <c r="S191" i="4" s="1"/>
  <c r="S192" i="4" s="1"/>
  <c r="S193" i="4" s="1"/>
  <c r="S194" i="4" s="1"/>
  <c r="S195" i="4" s="1"/>
  <c r="D10" i="3"/>
  <c r="Q176" i="4"/>
  <c r="Q177" i="4" s="1"/>
  <c r="Q178" i="4" s="1"/>
  <c r="Q179" i="4" s="1"/>
  <c r="Q180" i="4" s="1"/>
  <c r="Q181" i="4" s="1"/>
  <c r="Q182" i="4" s="1"/>
  <c r="Q183" i="4" s="1"/>
  <c r="Q184" i="4" s="1"/>
  <c r="Q185" i="4" s="1"/>
  <c r="Q186" i="4" s="1"/>
  <c r="Q187" i="4" s="1"/>
  <c r="Q188" i="4" s="1"/>
  <c r="Q189" i="4" s="1"/>
  <c r="Q190" i="4" s="1"/>
  <c r="Q191" i="4" s="1"/>
  <c r="Q192" i="4" s="1"/>
  <c r="Q193" i="4" s="1"/>
  <c r="Q194" i="4" s="1"/>
  <c r="Q195" i="4" s="1"/>
  <c r="B10" i="3"/>
  <c r="U153" i="4"/>
  <c r="U154" i="4" s="1"/>
  <c r="U155" i="4" s="1"/>
  <c r="U156" i="4" s="1"/>
  <c r="U157" i="4" s="1"/>
  <c r="U158" i="4" s="1"/>
  <c r="U159" i="4" s="1"/>
  <c r="U160" i="4" s="1"/>
  <c r="U161" i="4" s="1"/>
  <c r="U162" i="4" s="1"/>
  <c r="U163" i="4" s="1"/>
  <c r="U164" i="4" s="1"/>
  <c r="U165" i="4" s="1"/>
  <c r="U166" i="4" s="1"/>
  <c r="U167" i="4" s="1"/>
  <c r="U168" i="4" s="1"/>
  <c r="U169" i="4" s="1"/>
  <c r="U170" i="4" s="1"/>
  <c r="U171" i="4" s="1"/>
  <c r="U172" i="4" s="1"/>
  <c r="U173" i="4" s="1"/>
  <c r="U174" i="4" s="1"/>
  <c r="U175" i="4" s="1"/>
  <c r="E9" i="3"/>
  <c r="J9" i="3" s="1"/>
  <c r="R211" i="4"/>
  <c r="R212" i="4" s="1"/>
  <c r="R213" i="4" s="1"/>
  <c r="R214" i="4" s="1"/>
  <c r="R215" i="4" s="1"/>
  <c r="R216" i="4" s="1"/>
  <c r="R217" i="4" s="1"/>
  <c r="R218" i="4" s="1"/>
  <c r="R219" i="4" s="1"/>
  <c r="R220" i="4" s="1"/>
  <c r="R221" i="4" s="1"/>
  <c r="R222" i="4" s="1"/>
  <c r="R223" i="4" s="1"/>
  <c r="R224" i="4" s="1"/>
  <c r="R225" i="4" s="1"/>
  <c r="R226" i="4" s="1"/>
  <c r="R227" i="4" s="1"/>
  <c r="R228" i="4" s="1"/>
  <c r="R229" i="4" s="1"/>
  <c r="R230" i="4" s="1"/>
  <c r="R231" i="4" s="1"/>
  <c r="R232" i="4" s="1"/>
  <c r="C12" i="3"/>
  <c r="H12" i="3" s="1"/>
  <c r="G10" i="3" l="1"/>
  <c r="G33" i="3"/>
  <c r="R233" i="4"/>
  <c r="R234" i="4" s="1"/>
  <c r="R235" i="4" s="1"/>
  <c r="R236" i="4" s="1"/>
  <c r="R237" i="4" s="1"/>
  <c r="R238" i="4" s="1"/>
  <c r="R239" i="4" s="1"/>
  <c r="R240" i="4" s="1"/>
  <c r="R241" i="4" s="1"/>
  <c r="R242" i="4" s="1"/>
  <c r="R243" i="4" s="1"/>
  <c r="R244" i="4" s="1"/>
  <c r="R245" i="4" s="1"/>
  <c r="R246" i="4" s="1"/>
  <c r="R247" i="4" s="1"/>
  <c r="R248" i="4" s="1"/>
  <c r="R249" i="4" s="1"/>
  <c r="R250" i="4" s="1"/>
  <c r="R251" i="4" s="1"/>
  <c r="R252" i="4" s="1"/>
  <c r="R253" i="4" s="1"/>
  <c r="C13" i="3"/>
  <c r="H13" i="3" s="1"/>
  <c r="Q196" i="4"/>
  <c r="Q197" i="4" s="1"/>
  <c r="Q198" i="4" s="1"/>
  <c r="Q199" i="4" s="1"/>
  <c r="Q200" i="4" s="1"/>
  <c r="Q201" i="4" s="1"/>
  <c r="Q202" i="4" s="1"/>
  <c r="Q203" i="4" s="1"/>
  <c r="Q204" i="4" s="1"/>
  <c r="Q205" i="4" s="1"/>
  <c r="Q206" i="4" s="1"/>
  <c r="Q207" i="4" s="1"/>
  <c r="Q208" i="4" s="1"/>
  <c r="Q209" i="4" s="1"/>
  <c r="Q210" i="4" s="1"/>
  <c r="B11" i="3"/>
  <c r="G11" i="3" s="1"/>
  <c r="I33" i="3"/>
  <c r="I10" i="3"/>
  <c r="U176" i="4"/>
  <c r="U177" i="4" s="1"/>
  <c r="U178" i="4" s="1"/>
  <c r="U179" i="4" s="1"/>
  <c r="U180" i="4" s="1"/>
  <c r="U181" i="4" s="1"/>
  <c r="U182" i="4" s="1"/>
  <c r="U183" i="4" s="1"/>
  <c r="U184" i="4" s="1"/>
  <c r="U185" i="4" s="1"/>
  <c r="U186" i="4" s="1"/>
  <c r="U187" i="4" s="1"/>
  <c r="U188" i="4" s="1"/>
  <c r="U189" i="4" s="1"/>
  <c r="U190" i="4" s="1"/>
  <c r="U191" i="4" s="1"/>
  <c r="U192" i="4" s="1"/>
  <c r="U193" i="4" s="1"/>
  <c r="U194" i="4" s="1"/>
  <c r="U195" i="4" s="1"/>
  <c r="E10" i="3"/>
  <c r="S196" i="4"/>
  <c r="S197" i="4" s="1"/>
  <c r="S198" i="4" s="1"/>
  <c r="S199" i="4" s="1"/>
  <c r="S200" i="4" s="1"/>
  <c r="S201" i="4" s="1"/>
  <c r="S202" i="4" s="1"/>
  <c r="S203" i="4" s="1"/>
  <c r="S204" i="4" s="1"/>
  <c r="S205" i="4" s="1"/>
  <c r="S206" i="4" s="1"/>
  <c r="S207" i="4" s="1"/>
  <c r="S208" i="4" s="1"/>
  <c r="S209" i="4" s="1"/>
  <c r="S210" i="4" s="1"/>
  <c r="D11" i="3"/>
  <c r="I11" i="3" s="1"/>
  <c r="S211" i="4" l="1"/>
  <c r="S212" i="4" s="1"/>
  <c r="S213" i="4" s="1"/>
  <c r="S214" i="4" s="1"/>
  <c r="S215" i="4" s="1"/>
  <c r="S216" i="4" s="1"/>
  <c r="S217" i="4" s="1"/>
  <c r="S218" i="4" s="1"/>
  <c r="S219" i="4" s="1"/>
  <c r="S220" i="4" s="1"/>
  <c r="S221" i="4" s="1"/>
  <c r="S222" i="4" s="1"/>
  <c r="S223" i="4" s="1"/>
  <c r="S224" i="4" s="1"/>
  <c r="S225" i="4" s="1"/>
  <c r="S226" i="4" s="1"/>
  <c r="S227" i="4" s="1"/>
  <c r="S228" i="4" s="1"/>
  <c r="S229" i="4" s="1"/>
  <c r="S230" i="4" s="1"/>
  <c r="S231" i="4" s="1"/>
  <c r="S232" i="4" s="1"/>
  <c r="D12" i="3"/>
  <c r="I12" i="3" s="1"/>
  <c r="R254" i="4"/>
  <c r="R255" i="4" s="1"/>
  <c r="R256" i="4" s="1"/>
  <c r="R257" i="4" s="1"/>
  <c r="R258" i="4" s="1"/>
  <c r="R259" i="4" s="1"/>
  <c r="R260" i="4" s="1"/>
  <c r="R261" i="4" s="1"/>
  <c r="R262" i="4" s="1"/>
  <c r="R263" i="4" s="1"/>
  <c r="R264" i="4" s="1"/>
  <c r="R265" i="4" s="1"/>
  <c r="R266" i="4" s="1"/>
  <c r="R267" i="4" s="1"/>
  <c r="R268" i="4" s="1"/>
  <c r="R269" i="4" s="1"/>
  <c r="R270" i="4" s="1"/>
  <c r="R271" i="4" s="1"/>
  <c r="R272" i="4" s="1"/>
  <c r="R273" i="4" s="1"/>
  <c r="C14" i="3"/>
  <c r="H14" i="3" s="1"/>
  <c r="J10" i="3"/>
  <c r="J33" i="3"/>
  <c r="U196" i="4"/>
  <c r="U197" i="4" s="1"/>
  <c r="U198" i="4" s="1"/>
  <c r="U199" i="4" s="1"/>
  <c r="U200" i="4" s="1"/>
  <c r="U201" i="4" s="1"/>
  <c r="U202" i="4" s="1"/>
  <c r="U203" i="4" s="1"/>
  <c r="U204" i="4" s="1"/>
  <c r="U205" i="4" s="1"/>
  <c r="U206" i="4" s="1"/>
  <c r="U207" i="4" s="1"/>
  <c r="U208" i="4" s="1"/>
  <c r="U209" i="4" s="1"/>
  <c r="U210" i="4" s="1"/>
  <c r="E11" i="3"/>
  <c r="J11" i="3" s="1"/>
  <c r="Q211" i="4"/>
  <c r="Q212" i="4" s="1"/>
  <c r="Q213" i="4" s="1"/>
  <c r="Q214" i="4" s="1"/>
  <c r="Q215" i="4" s="1"/>
  <c r="Q216" i="4" s="1"/>
  <c r="Q217" i="4" s="1"/>
  <c r="Q218" i="4" s="1"/>
  <c r="Q219" i="4" s="1"/>
  <c r="Q220" i="4" s="1"/>
  <c r="Q221" i="4" s="1"/>
  <c r="Q222" i="4" s="1"/>
  <c r="Q223" i="4" s="1"/>
  <c r="Q224" i="4" s="1"/>
  <c r="Q225" i="4" s="1"/>
  <c r="Q226" i="4" s="1"/>
  <c r="Q227" i="4" s="1"/>
  <c r="Q228" i="4" s="1"/>
  <c r="Q229" i="4" s="1"/>
  <c r="Q230" i="4" s="1"/>
  <c r="Q231" i="4" s="1"/>
  <c r="Q232" i="4" s="1"/>
  <c r="B12" i="3"/>
  <c r="G12" i="3" s="1"/>
  <c r="U211" i="4" l="1"/>
  <c r="U212" i="4" s="1"/>
  <c r="U213" i="4" s="1"/>
  <c r="U214" i="4" s="1"/>
  <c r="U215" i="4" s="1"/>
  <c r="U216" i="4" s="1"/>
  <c r="U217" i="4" s="1"/>
  <c r="U218" i="4" s="1"/>
  <c r="U219" i="4" s="1"/>
  <c r="U220" i="4" s="1"/>
  <c r="U221" i="4" s="1"/>
  <c r="U222" i="4" s="1"/>
  <c r="U223" i="4" s="1"/>
  <c r="U224" i="4" s="1"/>
  <c r="U225" i="4" s="1"/>
  <c r="U226" i="4" s="1"/>
  <c r="U227" i="4" s="1"/>
  <c r="U228" i="4" s="1"/>
  <c r="U229" i="4" s="1"/>
  <c r="U230" i="4" s="1"/>
  <c r="U231" i="4" s="1"/>
  <c r="U232" i="4" s="1"/>
  <c r="E12" i="3"/>
  <c r="J12" i="3" s="1"/>
  <c r="R274" i="4"/>
  <c r="R275" i="4" s="1"/>
  <c r="R276" i="4" s="1"/>
  <c r="R277" i="4" s="1"/>
  <c r="R278" i="4" s="1"/>
  <c r="R279" i="4" s="1"/>
  <c r="R280" i="4" s="1"/>
  <c r="R281" i="4" s="1"/>
  <c r="R282" i="4" s="1"/>
  <c r="R283" i="4" s="1"/>
  <c r="R284" i="4" s="1"/>
  <c r="R285" i="4" s="1"/>
  <c r="R286" i="4" s="1"/>
  <c r="R287" i="4" s="1"/>
  <c r="R288" i="4" s="1"/>
  <c r="R289" i="4" s="1"/>
  <c r="R290" i="4" s="1"/>
  <c r="R291" i="4" s="1"/>
  <c r="R292" i="4" s="1"/>
  <c r="R293" i="4" s="1"/>
  <c r="R294" i="4" s="1"/>
  <c r="C15" i="3"/>
  <c r="H15" i="3" s="1"/>
  <c r="Q233" i="4"/>
  <c r="Q234" i="4" s="1"/>
  <c r="Q235" i="4" s="1"/>
  <c r="Q236" i="4" s="1"/>
  <c r="Q237" i="4" s="1"/>
  <c r="Q238" i="4" s="1"/>
  <c r="Q239" i="4" s="1"/>
  <c r="Q240" i="4" s="1"/>
  <c r="Q241" i="4" s="1"/>
  <c r="Q242" i="4" s="1"/>
  <c r="Q243" i="4" s="1"/>
  <c r="Q244" i="4" s="1"/>
  <c r="Q245" i="4" s="1"/>
  <c r="Q246" i="4" s="1"/>
  <c r="Q247" i="4" s="1"/>
  <c r="Q248" i="4" s="1"/>
  <c r="Q249" i="4" s="1"/>
  <c r="Q250" i="4" s="1"/>
  <c r="Q251" i="4" s="1"/>
  <c r="Q252" i="4" s="1"/>
  <c r="Q253" i="4" s="1"/>
  <c r="B13" i="3"/>
  <c r="G13" i="3" s="1"/>
  <c r="S233" i="4"/>
  <c r="S234" i="4" s="1"/>
  <c r="S235" i="4" s="1"/>
  <c r="S236" i="4" s="1"/>
  <c r="S237" i="4" s="1"/>
  <c r="S238" i="4" s="1"/>
  <c r="S239" i="4" s="1"/>
  <c r="S240" i="4" s="1"/>
  <c r="S241" i="4" s="1"/>
  <c r="S242" i="4" s="1"/>
  <c r="S243" i="4" s="1"/>
  <c r="S244" i="4" s="1"/>
  <c r="S245" i="4" s="1"/>
  <c r="S246" i="4" s="1"/>
  <c r="S247" i="4" s="1"/>
  <c r="S248" i="4" s="1"/>
  <c r="S249" i="4" s="1"/>
  <c r="S250" i="4" s="1"/>
  <c r="S251" i="4" s="1"/>
  <c r="S252" i="4" s="1"/>
  <c r="S253" i="4" s="1"/>
  <c r="D13" i="3"/>
  <c r="I13" i="3" s="1"/>
  <c r="S254" i="4" l="1"/>
  <c r="S255" i="4" s="1"/>
  <c r="S256" i="4" s="1"/>
  <c r="S257" i="4" s="1"/>
  <c r="S258" i="4" s="1"/>
  <c r="S259" i="4" s="1"/>
  <c r="S260" i="4" s="1"/>
  <c r="S261" i="4" s="1"/>
  <c r="S262" i="4" s="1"/>
  <c r="S263" i="4" s="1"/>
  <c r="S264" i="4" s="1"/>
  <c r="S265" i="4" s="1"/>
  <c r="S266" i="4" s="1"/>
  <c r="S267" i="4" s="1"/>
  <c r="S268" i="4" s="1"/>
  <c r="S269" i="4" s="1"/>
  <c r="S270" i="4" s="1"/>
  <c r="S271" i="4" s="1"/>
  <c r="S272" i="4" s="1"/>
  <c r="S273" i="4" s="1"/>
  <c r="D14" i="3"/>
  <c r="I14" i="3" s="1"/>
  <c r="R295" i="4"/>
  <c r="R296" i="4" s="1"/>
  <c r="R297" i="4" s="1"/>
  <c r="R298" i="4" s="1"/>
  <c r="R299" i="4" s="1"/>
  <c r="R300" i="4" s="1"/>
  <c r="R301" i="4" s="1"/>
  <c r="R302" i="4" s="1"/>
  <c r="R303" i="4" s="1"/>
  <c r="R304" i="4" s="1"/>
  <c r="R305" i="4" s="1"/>
  <c r="R306" i="4" s="1"/>
  <c r="R307" i="4" s="1"/>
  <c r="R308" i="4" s="1"/>
  <c r="R309" i="4" s="1"/>
  <c r="R310" i="4" s="1"/>
  <c r="R311" i="4" s="1"/>
  <c r="R312" i="4" s="1"/>
  <c r="R313" i="4" s="1"/>
  <c r="R314" i="4" s="1"/>
  <c r="R315" i="4" s="1"/>
  <c r="R316" i="4" s="1"/>
  <c r="R317" i="4" s="1"/>
  <c r="C16" i="3"/>
  <c r="H16" i="3" s="1"/>
  <c r="Q254" i="4"/>
  <c r="Q255" i="4" s="1"/>
  <c r="Q256" i="4" s="1"/>
  <c r="Q257" i="4" s="1"/>
  <c r="Q258" i="4" s="1"/>
  <c r="Q259" i="4" s="1"/>
  <c r="Q260" i="4" s="1"/>
  <c r="Q261" i="4" s="1"/>
  <c r="Q262" i="4" s="1"/>
  <c r="Q263" i="4" s="1"/>
  <c r="Q264" i="4" s="1"/>
  <c r="Q265" i="4" s="1"/>
  <c r="Q266" i="4" s="1"/>
  <c r="Q267" i="4" s="1"/>
  <c r="Q268" i="4" s="1"/>
  <c r="Q269" i="4" s="1"/>
  <c r="Q270" i="4" s="1"/>
  <c r="Q271" i="4" s="1"/>
  <c r="Q272" i="4" s="1"/>
  <c r="Q273" i="4" s="1"/>
  <c r="B14" i="3"/>
  <c r="G14" i="3" s="1"/>
  <c r="U233" i="4"/>
  <c r="U234" i="4" s="1"/>
  <c r="U235" i="4" s="1"/>
  <c r="U236" i="4" s="1"/>
  <c r="U237" i="4" s="1"/>
  <c r="U238" i="4" s="1"/>
  <c r="U239" i="4" s="1"/>
  <c r="U240" i="4" s="1"/>
  <c r="U241" i="4" s="1"/>
  <c r="U242" i="4" s="1"/>
  <c r="U243" i="4" s="1"/>
  <c r="U244" i="4" s="1"/>
  <c r="U245" i="4" s="1"/>
  <c r="U246" i="4" s="1"/>
  <c r="U247" i="4" s="1"/>
  <c r="U248" i="4" s="1"/>
  <c r="U249" i="4" s="1"/>
  <c r="U250" i="4" s="1"/>
  <c r="U251" i="4" s="1"/>
  <c r="U252" i="4" s="1"/>
  <c r="U253" i="4" s="1"/>
  <c r="E13" i="3"/>
  <c r="J13" i="3" s="1"/>
  <c r="U254" i="4" l="1"/>
  <c r="U255" i="4" s="1"/>
  <c r="U256" i="4" s="1"/>
  <c r="U257" i="4" s="1"/>
  <c r="U258" i="4" s="1"/>
  <c r="U259" i="4" s="1"/>
  <c r="U260" i="4" s="1"/>
  <c r="U261" i="4" s="1"/>
  <c r="U262" i="4" s="1"/>
  <c r="U263" i="4" s="1"/>
  <c r="U264" i="4" s="1"/>
  <c r="U265" i="4" s="1"/>
  <c r="U266" i="4" s="1"/>
  <c r="U267" i="4" s="1"/>
  <c r="U268" i="4" s="1"/>
  <c r="U269" i="4" s="1"/>
  <c r="U270" i="4" s="1"/>
  <c r="U271" i="4" s="1"/>
  <c r="U272" i="4" s="1"/>
  <c r="U273" i="4" s="1"/>
  <c r="E14" i="3"/>
  <c r="J14" i="3" s="1"/>
  <c r="R318" i="4"/>
  <c r="R319" i="4" s="1"/>
  <c r="R320" i="4" s="1"/>
  <c r="R321" i="4" s="1"/>
  <c r="R322" i="4" s="1"/>
  <c r="R323" i="4" s="1"/>
  <c r="R324" i="4" s="1"/>
  <c r="R325" i="4" s="1"/>
  <c r="R326" i="4" s="1"/>
  <c r="R327" i="4" s="1"/>
  <c r="R328" i="4" s="1"/>
  <c r="R329" i="4" s="1"/>
  <c r="R330" i="4" s="1"/>
  <c r="R331" i="4" s="1"/>
  <c r="R332" i="4" s="1"/>
  <c r="R333" i="4" s="1"/>
  <c r="R334" i="4" s="1"/>
  <c r="R335" i="4" s="1"/>
  <c r="R336" i="4" s="1"/>
  <c r="R337" i="4" s="1"/>
  <c r="R338" i="4" s="1"/>
  <c r="C17" i="3"/>
  <c r="H17" i="3" s="1"/>
  <c r="Q274" i="4"/>
  <c r="Q275" i="4" s="1"/>
  <c r="Q276" i="4" s="1"/>
  <c r="Q277" i="4" s="1"/>
  <c r="Q278" i="4" s="1"/>
  <c r="Q279" i="4" s="1"/>
  <c r="Q280" i="4" s="1"/>
  <c r="Q281" i="4" s="1"/>
  <c r="Q282" i="4" s="1"/>
  <c r="Q283" i="4" s="1"/>
  <c r="Q284" i="4" s="1"/>
  <c r="Q285" i="4" s="1"/>
  <c r="Q286" i="4" s="1"/>
  <c r="Q287" i="4" s="1"/>
  <c r="Q288" i="4" s="1"/>
  <c r="Q289" i="4" s="1"/>
  <c r="Q290" i="4" s="1"/>
  <c r="Q291" i="4" s="1"/>
  <c r="Q292" i="4" s="1"/>
  <c r="Q293" i="4" s="1"/>
  <c r="Q294" i="4" s="1"/>
  <c r="B15" i="3"/>
  <c r="S274" i="4"/>
  <c r="S275" i="4" s="1"/>
  <c r="S276" i="4" s="1"/>
  <c r="S277" i="4" s="1"/>
  <c r="S278" i="4" s="1"/>
  <c r="S279" i="4" s="1"/>
  <c r="S280" i="4" s="1"/>
  <c r="S281" i="4" s="1"/>
  <c r="S282" i="4" s="1"/>
  <c r="S283" i="4" s="1"/>
  <c r="S284" i="4" s="1"/>
  <c r="S285" i="4" s="1"/>
  <c r="S286" i="4" s="1"/>
  <c r="S287" i="4" s="1"/>
  <c r="S288" i="4" s="1"/>
  <c r="S289" i="4" s="1"/>
  <c r="S290" i="4" s="1"/>
  <c r="S291" i="4" s="1"/>
  <c r="S292" i="4" s="1"/>
  <c r="S293" i="4" s="1"/>
  <c r="S294" i="4" s="1"/>
  <c r="D15" i="3"/>
  <c r="I15" i="3" s="1"/>
  <c r="S295" i="4" l="1"/>
  <c r="S296" i="4" s="1"/>
  <c r="S297" i="4" s="1"/>
  <c r="S298" i="4" s="1"/>
  <c r="S299" i="4" s="1"/>
  <c r="S300" i="4" s="1"/>
  <c r="S301" i="4" s="1"/>
  <c r="S302" i="4" s="1"/>
  <c r="S303" i="4" s="1"/>
  <c r="S304" i="4" s="1"/>
  <c r="S305" i="4" s="1"/>
  <c r="S306" i="4" s="1"/>
  <c r="S307" i="4" s="1"/>
  <c r="S308" i="4" s="1"/>
  <c r="S309" i="4" s="1"/>
  <c r="S310" i="4" s="1"/>
  <c r="S311" i="4" s="1"/>
  <c r="S312" i="4" s="1"/>
  <c r="S313" i="4" s="1"/>
  <c r="S314" i="4" s="1"/>
  <c r="S315" i="4" s="1"/>
  <c r="S316" i="4" s="1"/>
  <c r="S317" i="4" s="1"/>
  <c r="D16" i="3"/>
  <c r="I16" i="3" s="1"/>
  <c r="R339" i="4"/>
  <c r="R340" i="4" s="1"/>
  <c r="R341" i="4" s="1"/>
  <c r="R342" i="4" s="1"/>
  <c r="R343" i="4" s="1"/>
  <c r="R344" i="4" s="1"/>
  <c r="R345" i="4" s="1"/>
  <c r="R346" i="4" s="1"/>
  <c r="R347" i="4" s="1"/>
  <c r="R348" i="4" s="1"/>
  <c r="R349" i="4" s="1"/>
  <c r="R350" i="4" s="1"/>
  <c r="R351" i="4" s="1"/>
  <c r="R352" i="4" s="1"/>
  <c r="R353" i="4" s="1"/>
  <c r="R354" i="4" s="1"/>
  <c r="R355" i="4" s="1"/>
  <c r="R356" i="4" s="1"/>
  <c r="R357" i="4" s="1"/>
  <c r="R358" i="4" s="1"/>
  <c r="C18" i="3"/>
  <c r="H18" i="3" s="1"/>
  <c r="G15" i="3"/>
  <c r="Q295" i="4"/>
  <c r="Q296" i="4" s="1"/>
  <c r="Q297" i="4" s="1"/>
  <c r="Q298" i="4" s="1"/>
  <c r="Q299" i="4" s="1"/>
  <c r="Q300" i="4" s="1"/>
  <c r="Q301" i="4" s="1"/>
  <c r="Q302" i="4" s="1"/>
  <c r="Q303" i="4" s="1"/>
  <c r="Q304" i="4" s="1"/>
  <c r="Q305" i="4" s="1"/>
  <c r="Q306" i="4" s="1"/>
  <c r="Q307" i="4" s="1"/>
  <c r="Q308" i="4" s="1"/>
  <c r="Q309" i="4" s="1"/>
  <c r="Q310" i="4" s="1"/>
  <c r="Q311" i="4" s="1"/>
  <c r="Q312" i="4" s="1"/>
  <c r="Q313" i="4" s="1"/>
  <c r="Q314" i="4" s="1"/>
  <c r="Q315" i="4" s="1"/>
  <c r="Q316" i="4" s="1"/>
  <c r="Q317" i="4" s="1"/>
  <c r="B16" i="3"/>
  <c r="U274" i="4"/>
  <c r="U275" i="4" s="1"/>
  <c r="U276" i="4" s="1"/>
  <c r="U277" i="4" s="1"/>
  <c r="U278" i="4" s="1"/>
  <c r="U279" i="4" s="1"/>
  <c r="U280" i="4" s="1"/>
  <c r="U281" i="4" s="1"/>
  <c r="U282" i="4" s="1"/>
  <c r="U283" i="4" s="1"/>
  <c r="U284" i="4" s="1"/>
  <c r="U285" i="4" s="1"/>
  <c r="U286" i="4" s="1"/>
  <c r="U287" i="4" s="1"/>
  <c r="U288" i="4" s="1"/>
  <c r="U289" i="4" s="1"/>
  <c r="U290" i="4" s="1"/>
  <c r="U291" i="4" s="1"/>
  <c r="U292" i="4" s="1"/>
  <c r="U293" i="4" s="1"/>
  <c r="U294" i="4" s="1"/>
  <c r="E15" i="3"/>
  <c r="J15" i="3" s="1"/>
  <c r="Q318" i="4" l="1"/>
  <c r="Q319" i="4" s="1"/>
  <c r="Q320" i="4" s="1"/>
  <c r="Q321" i="4" s="1"/>
  <c r="Q322" i="4" s="1"/>
  <c r="Q323" i="4" s="1"/>
  <c r="Q324" i="4" s="1"/>
  <c r="Q325" i="4" s="1"/>
  <c r="Q326" i="4" s="1"/>
  <c r="Q327" i="4" s="1"/>
  <c r="Q328" i="4" s="1"/>
  <c r="Q329" i="4" s="1"/>
  <c r="Q330" i="4" s="1"/>
  <c r="Q331" i="4" s="1"/>
  <c r="Q332" i="4" s="1"/>
  <c r="Q333" i="4" s="1"/>
  <c r="Q334" i="4" s="1"/>
  <c r="Q335" i="4" s="1"/>
  <c r="Q336" i="4" s="1"/>
  <c r="Q337" i="4" s="1"/>
  <c r="Q338" i="4" s="1"/>
  <c r="B17" i="3"/>
  <c r="G17" i="3" s="1"/>
  <c r="R359" i="4"/>
  <c r="R360" i="4" s="1"/>
  <c r="R361" i="4" s="1"/>
  <c r="R362" i="4" s="1"/>
  <c r="R363" i="4" s="1"/>
  <c r="R364" i="4" s="1"/>
  <c r="R365" i="4" s="1"/>
  <c r="R366" i="4" s="1"/>
  <c r="R367" i="4" s="1"/>
  <c r="R368" i="4" s="1"/>
  <c r="R369" i="4" s="1"/>
  <c r="R370" i="4" s="1"/>
  <c r="R371" i="4" s="1"/>
  <c r="R372" i="4" s="1"/>
  <c r="R373" i="4" s="1"/>
  <c r="R374" i="4" s="1"/>
  <c r="R375" i="4" s="1"/>
  <c r="C19" i="3"/>
  <c r="H19" i="3" s="1"/>
  <c r="U295" i="4"/>
  <c r="U296" i="4" s="1"/>
  <c r="U297" i="4" s="1"/>
  <c r="U298" i="4" s="1"/>
  <c r="U299" i="4" s="1"/>
  <c r="U300" i="4" s="1"/>
  <c r="U301" i="4" s="1"/>
  <c r="U302" i="4" s="1"/>
  <c r="U303" i="4" s="1"/>
  <c r="U304" i="4" s="1"/>
  <c r="U305" i="4" s="1"/>
  <c r="U306" i="4" s="1"/>
  <c r="U307" i="4" s="1"/>
  <c r="U308" i="4" s="1"/>
  <c r="U309" i="4" s="1"/>
  <c r="U310" i="4" s="1"/>
  <c r="U311" i="4" s="1"/>
  <c r="U312" i="4" s="1"/>
  <c r="U313" i="4" s="1"/>
  <c r="U314" i="4" s="1"/>
  <c r="U315" i="4" s="1"/>
  <c r="U316" i="4" s="1"/>
  <c r="U317" i="4" s="1"/>
  <c r="E16" i="3"/>
  <c r="J16" i="3" s="1"/>
  <c r="G16" i="3"/>
  <c r="S318" i="4"/>
  <c r="S319" i="4" s="1"/>
  <c r="S320" i="4" s="1"/>
  <c r="S321" i="4" s="1"/>
  <c r="S322" i="4" s="1"/>
  <c r="S323" i="4" s="1"/>
  <c r="S324" i="4" s="1"/>
  <c r="S325" i="4" s="1"/>
  <c r="S326" i="4" s="1"/>
  <c r="S327" i="4" s="1"/>
  <c r="S328" i="4" s="1"/>
  <c r="S329" i="4" s="1"/>
  <c r="S330" i="4" s="1"/>
  <c r="S331" i="4" s="1"/>
  <c r="S332" i="4" s="1"/>
  <c r="S333" i="4" s="1"/>
  <c r="S334" i="4" s="1"/>
  <c r="S335" i="4" s="1"/>
  <c r="S336" i="4" s="1"/>
  <c r="S337" i="4" s="1"/>
  <c r="S338" i="4" s="1"/>
  <c r="D17" i="3"/>
  <c r="I17" i="3" s="1"/>
  <c r="R376" i="4" l="1"/>
  <c r="R377" i="4" s="1"/>
  <c r="R378" i="4" s="1"/>
  <c r="R379" i="4" s="1"/>
  <c r="R380" i="4" s="1"/>
  <c r="R381" i="4" s="1"/>
  <c r="R382" i="4" s="1"/>
  <c r="R383" i="4" s="1"/>
  <c r="R384" i="4" s="1"/>
  <c r="R385" i="4" s="1"/>
  <c r="R386" i="4" s="1"/>
  <c r="R387" i="4" s="1"/>
  <c r="R388" i="4" s="1"/>
  <c r="R389" i="4" s="1"/>
  <c r="R390" i="4" s="1"/>
  <c r="R391" i="4" s="1"/>
  <c r="R392" i="4" s="1"/>
  <c r="R393" i="4" s="1"/>
  <c r="R394" i="4" s="1"/>
  <c r="R395" i="4" s="1"/>
  <c r="R396" i="4" s="1"/>
  <c r="C20" i="3"/>
  <c r="H20" i="3" s="1"/>
  <c r="U318" i="4"/>
  <c r="U319" i="4" s="1"/>
  <c r="U320" i="4" s="1"/>
  <c r="U321" i="4" s="1"/>
  <c r="U322" i="4" s="1"/>
  <c r="U323" i="4" s="1"/>
  <c r="U324" i="4" s="1"/>
  <c r="U325" i="4" s="1"/>
  <c r="U326" i="4" s="1"/>
  <c r="U327" i="4" s="1"/>
  <c r="U328" i="4" s="1"/>
  <c r="U329" i="4" s="1"/>
  <c r="U330" i="4" s="1"/>
  <c r="U331" i="4" s="1"/>
  <c r="U332" i="4" s="1"/>
  <c r="U333" i="4" s="1"/>
  <c r="U334" i="4" s="1"/>
  <c r="U335" i="4" s="1"/>
  <c r="U336" i="4" s="1"/>
  <c r="U337" i="4" s="1"/>
  <c r="U338" i="4" s="1"/>
  <c r="E17" i="3"/>
  <c r="J17" i="3" s="1"/>
  <c r="Q339" i="4"/>
  <c r="Q340" i="4" s="1"/>
  <c r="Q341" i="4" s="1"/>
  <c r="Q342" i="4" s="1"/>
  <c r="Q343" i="4" s="1"/>
  <c r="Q344" i="4" s="1"/>
  <c r="Q345" i="4" s="1"/>
  <c r="Q346" i="4" s="1"/>
  <c r="Q347" i="4" s="1"/>
  <c r="Q348" i="4" s="1"/>
  <c r="Q349" i="4" s="1"/>
  <c r="Q350" i="4" s="1"/>
  <c r="Q351" i="4" s="1"/>
  <c r="Q352" i="4" s="1"/>
  <c r="Q353" i="4" s="1"/>
  <c r="Q354" i="4" s="1"/>
  <c r="Q355" i="4" s="1"/>
  <c r="Q356" i="4" s="1"/>
  <c r="Q357" i="4" s="1"/>
  <c r="Q358" i="4" s="1"/>
  <c r="B18" i="3"/>
  <c r="G18" i="3" s="1"/>
  <c r="S339" i="4"/>
  <c r="S340" i="4" s="1"/>
  <c r="S341" i="4" s="1"/>
  <c r="S342" i="4" s="1"/>
  <c r="S343" i="4" s="1"/>
  <c r="S344" i="4" s="1"/>
  <c r="S345" i="4" s="1"/>
  <c r="S346" i="4" s="1"/>
  <c r="S347" i="4" s="1"/>
  <c r="S348" i="4" s="1"/>
  <c r="S349" i="4" s="1"/>
  <c r="S350" i="4" s="1"/>
  <c r="S351" i="4" s="1"/>
  <c r="S352" i="4" s="1"/>
  <c r="S353" i="4" s="1"/>
  <c r="S354" i="4" s="1"/>
  <c r="S355" i="4" s="1"/>
  <c r="S356" i="4" s="1"/>
  <c r="S357" i="4" s="1"/>
  <c r="S358" i="4" s="1"/>
  <c r="D18" i="3"/>
  <c r="I18" i="3" s="1"/>
  <c r="S359" i="4" l="1"/>
  <c r="S360" i="4" s="1"/>
  <c r="S361" i="4" s="1"/>
  <c r="S362" i="4" s="1"/>
  <c r="S363" i="4" s="1"/>
  <c r="S364" i="4" s="1"/>
  <c r="S365" i="4" s="1"/>
  <c r="S366" i="4" s="1"/>
  <c r="S367" i="4" s="1"/>
  <c r="S368" i="4" s="1"/>
  <c r="S369" i="4" s="1"/>
  <c r="S370" i="4" s="1"/>
  <c r="S371" i="4" s="1"/>
  <c r="S372" i="4" s="1"/>
  <c r="S373" i="4" s="1"/>
  <c r="S374" i="4" s="1"/>
  <c r="S375" i="4" s="1"/>
  <c r="D19" i="3"/>
  <c r="I19" i="3" s="1"/>
  <c r="U339" i="4"/>
  <c r="U340" i="4" s="1"/>
  <c r="U341" i="4" s="1"/>
  <c r="U342" i="4" s="1"/>
  <c r="U343" i="4" s="1"/>
  <c r="U344" i="4" s="1"/>
  <c r="U345" i="4" s="1"/>
  <c r="U346" i="4" s="1"/>
  <c r="U347" i="4" s="1"/>
  <c r="U348" i="4" s="1"/>
  <c r="U349" i="4" s="1"/>
  <c r="U350" i="4" s="1"/>
  <c r="U351" i="4" s="1"/>
  <c r="U352" i="4" s="1"/>
  <c r="U353" i="4" s="1"/>
  <c r="U354" i="4" s="1"/>
  <c r="U355" i="4" s="1"/>
  <c r="U356" i="4" s="1"/>
  <c r="U357" i="4" s="1"/>
  <c r="U358" i="4" s="1"/>
  <c r="E18" i="3"/>
  <c r="J18" i="3" s="1"/>
  <c r="Q359" i="4"/>
  <c r="Q360" i="4" s="1"/>
  <c r="Q361" i="4" s="1"/>
  <c r="Q362" i="4" s="1"/>
  <c r="Q363" i="4" s="1"/>
  <c r="Q364" i="4" s="1"/>
  <c r="Q365" i="4" s="1"/>
  <c r="Q366" i="4" s="1"/>
  <c r="Q367" i="4" s="1"/>
  <c r="Q368" i="4" s="1"/>
  <c r="Q369" i="4" s="1"/>
  <c r="Q370" i="4" s="1"/>
  <c r="Q371" i="4" s="1"/>
  <c r="Q372" i="4" s="1"/>
  <c r="Q373" i="4" s="1"/>
  <c r="Q374" i="4" s="1"/>
  <c r="Q375" i="4" s="1"/>
  <c r="B19" i="3"/>
  <c r="G19" i="3" s="1"/>
  <c r="R397" i="4"/>
  <c r="R398" i="4" s="1"/>
  <c r="R399" i="4" s="1"/>
  <c r="R400" i="4" s="1"/>
  <c r="R401" i="4" s="1"/>
  <c r="R402" i="4" s="1"/>
  <c r="R403" i="4" s="1"/>
  <c r="R404" i="4" s="1"/>
  <c r="R405" i="4" s="1"/>
  <c r="R406" i="4" s="1"/>
  <c r="R407" i="4" s="1"/>
  <c r="R408" i="4" s="1"/>
  <c r="R409" i="4" s="1"/>
  <c r="R410" i="4" s="1"/>
  <c r="R411" i="4" s="1"/>
  <c r="R412" i="4" s="1"/>
  <c r="R413" i="4" s="1"/>
  <c r="R414" i="4" s="1"/>
  <c r="R415" i="4" s="1"/>
  <c r="R416" i="4" s="1"/>
  <c r="R417" i="4" s="1"/>
  <c r="R418" i="4" s="1"/>
  <c r="R419" i="4" s="1"/>
  <c r="C21" i="3"/>
  <c r="H21" i="3" s="1"/>
  <c r="Q376" i="4" l="1"/>
  <c r="Q377" i="4" s="1"/>
  <c r="Q378" i="4" s="1"/>
  <c r="Q379" i="4" s="1"/>
  <c r="Q380" i="4" s="1"/>
  <c r="Q381" i="4" s="1"/>
  <c r="Q382" i="4" s="1"/>
  <c r="Q383" i="4" s="1"/>
  <c r="Q384" i="4" s="1"/>
  <c r="Q385" i="4" s="1"/>
  <c r="Q386" i="4" s="1"/>
  <c r="Q387" i="4" s="1"/>
  <c r="Q388" i="4" s="1"/>
  <c r="Q389" i="4" s="1"/>
  <c r="Q390" i="4" s="1"/>
  <c r="Q391" i="4" s="1"/>
  <c r="Q392" i="4" s="1"/>
  <c r="Q393" i="4" s="1"/>
  <c r="Q394" i="4" s="1"/>
  <c r="Q395" i="4" s="1"/>
  <c r="Q396" i="4" s="1"/>
  <c r="B20" i="3"/>
  <c r="G20" i="3" s="1"/>
  <c r="R420" i="4"/>
  <c r="R421" i="4" s="1"/>
  <c r="R422" i="4" s="1"/>
  <c r="R423" i="4" s="1"/>
  <c r="R424" i="4" s="1"/>
  <c r="R425" i="4" s="1"/>
  <c r="R426" i="4" s="1"/>
  <c r="R427" i="4" s="1"/>
  <c r="R428" i="4" s="1"/>
  <c r="R429" i="4" s="1"/>
  <c r="R430" i="4" s="1"/>
  <c r="R431" i="4" s="1"/>
  <c r="R432" i="4" s="1"/>
  <c r="R433" i="4" s="1"/>
  <c r="R434" i="4" s="1"/>
  <c r="R435" i="4" s="1"/>
  <c r="R436" i="4" s="1"/>
  <c r="R437" i="4" s="1"/>
  <c r="R438" i="4" s="1"/>
  <c r="R439" i="4" s="1"/>
  <c r="C22" i="3"/>
  <c r="U359" i="4"/>
  <c r="U360" i="4" s="1"/>
  <c r="U361" i="4" s="1"/>
  <c r="U362" i="4" s="1"/>
  <c r="U363" i="4" s="1"/>
  <c r="U364" i="4" s="1"/>
  <c r="U365" i="4" s="1"/>
  <c r="U366" i="4" s="1"/>
  <c r="U367" i="4" s="1"/>
  <c r="U368" i="4" s="1"/>
  <c r="U369" i="4" s="1"/>
  <c r="U370" i="4" s="1"/>
  <c r="U371" i="4" s="1"/>
  <c r="U372" i="4" s="1"/>
  <c r="U373" i="4" s="1"/>
  <c r="U374" i="4" s="1"/>
  <c r="U375" i="4" s="1"/>
  <c r="E19" i="3"/>
  <c r="J19" i="3" s="1"/>
  <c r="S376" i="4"/>
  <c r="S377" i="4" s="1"/>
  <c r="S378" i="4" s="1"/>
  <c r="S379" i="4" s="1"/>
  <c r="S380" i="4" s="1"/>
  <c r="S381" i="4" s="1"/>
  <c r="S382" i="4" s="1"/>
  <c r="S383" i="4" s="1"/>
  <c r="S384" i="4" s="1"/>
  <c r="S385" i="4" s="1"/>
  <c r="S386" i="4" s="1"/>
  <c r="S387" i="4" s="1"/>
  <c r="S388" i="4" s="1"/>
  <c r="S389" i="4" s="1"/>
  <c r="S390" i="4" s="1"/>
  <c r="S391" i="4" s="1"/>
  <c r="S392" i="4" s="1"/>
  <c r="S393" i="4" s="1"/>
  <c r="S394" i="4" s="1"/>
  <c r="S395" i="4" s="1"/>
  <c r="S396" i="4" s="1"/>
  <c r="D20" i="3"/>
  <c r="I20" i="3" s="1"/>
  <c r="H34" i="3" l="1"/>
  <c r="H22" i="3"/>
  <c r="S397" i="4"/>
  <c r="S398" i="4" s="1"/>
  <c r="S399" i="4" s="1"/>
  <c r="S400" i="4" s="1"/>
  <c r="S401" i="4" s="1"/>
  <c r="S402" i="4" s="1"/>
  <c r="S403" i="4" s="1"/>
  <c r="S404" i="4" s="1"/>
  <c r="S405" i="4" s="1"/>
  <c r="S406" i="4" s="1"/>
  <c r="S407" i="4" s="1"/>
  <c r="S408" i="4" s="1"/>
  <c r="S409" i="4" s="1"/>
  <c r="S410" i="4" s="1"/>
  <c r="S411" i="4" s="1"/>
  <c r="S412" i="4" s="1"/>
  <c r="S413" i="4" s="1"/>
  <c r="S414" i="4" s="1"/>
  <c r="S415" i="4" s="1"/>
  <c r="S416" i="4" s="1"/>
  <c r="S417" i="4" s="1"/>
  <c r="S418" i="4" s="1"/>
  <c r="S419" i="4" s="1"/>
  <c r="D21" i="3"/>
  <c r="I21" i="3" s="1"/>
  <c r="R440" i="4"/>
  <c r="R441" i="4" s="1"/>
  <c r="R442" i="4" s="1"/>
  <c r="R443" i="4" s="1"/>
  <c r="R444" i="4" s="1"/>
  <c r="R445" i="4" s="1"/>
  <c r="R446" i="4" s="1"/>
  <c r="R447" i="4" s="1"/>
  <c r="R448" i="4" s="1"/>
  <c r="R449" i="4" s="1"/>
  <c r="R450" i="4" s="1"/>
  <c r="R451" i="4" s="1"/>
  <c r="R452" i="4" s="1"/>
  <c r="R453" i="4" s="1"/>
  <c r="R454" i="4" s="1"/>
  <c r="R455" i="4" s="1"/>
  <c r="C23" i="3"/>
  <c r="H23" i="3" s="1"/>
  <c r="U376" i="4"/>
  <c r="U377" i="4" s="1"/>
  <c r="U378" i="4" s="1"/>
  <c r="U379" i="4" s="1"/>
  <c r="U380" i="4" s="1"/>
  <c r="U381" i="4" s="1"/>
  <c r="U382" i="4" s="1"/>
  <c r="U383" i="4" s="1"/>
  <c r="U384" i="4" s="1"/>
  <c r="U385" i="4" s="1"/>
  <c r="U386" i="4" s="1"/>
  <c r="U387" i="4" s="1"/>
  <c r="U388" i="4" s="1"/>
  <c r="U389" i="4" s="1"/>
  <c r="U390" i="4" s="1"/>
  <c r="U391" i="4" s="1"/>
  <c r="U392" i="4" s="1"/>
  <c r="U393" i="4" s="1"/>
  <c r="U394" i="4" s="1"/>
  <c r="U395" i="4" s="1"/>
  <c r="U396" i="4" s="1"/>
  <c r="E20" i="3"/>
  <c r="J20" i="3" s="1"/>
  <c r="Q397" i="4"/>
  <c r="Q398" i="4" s="1"/>
  <c r="Q399" i="4" s="1"/>
  <c r="Q400" i="4" s="1"/>
  <c r="Q401" i="4" s="1"/>
  <c r="Q402" i="4" s="1"/>
  <c r="Q403" i="4" s="1"/>
  <c r="Q404" i="4" s="1"/>
  <c r="Q405" i="4" s="1"/>
  <c r="Q406" i="4" s="1"/>
  <c r="Q407" i="4" s="1"/>
  <c r="Q408" i="4" s="1"/>
  <c r="Q409" i="4" s="1"/>
  <c r="Q410" i="4" s="1"/>
  <c r="Q411" i="4" s="1"/>
  <c r="Q412" i="4" s="1"/>
  <c r="Q413" i="4" s="1"/>
  <c r="Q414" i="4" s="1"/>
  <c r="Q415" i="4" s="1"/>
  <c r="Q416" i="4" s="1"/>
  <c r="Q417" i="4" s="1"/>
  <c r="Q418" i="4" s="1"/>
  <c r="Q419" i="4" s="1"/>
  <c r="B21" i="3"/>
  <c r="G21" i="3" s="1"/>
  <c r="U397" i="4" l="1"/>
  <c r="U398" i="4" s="1"/>
  <c r="U399" i="4" s="1"/>
  <c r="U400" i="4" s="1"/>
  <c r="U401" i="4" s="1"/>
  <c r="U402" i="4" s="1"/>
  <c r="U403" i="4" s="1"/>
  <c r="U404" i="4" s="1"/>
  <c r="U405" i="4" s="1"/>
  <c r="U406" i="4" s="1"/>
  <c r="U407" i="4" s="1"/>
  <c r="U408" i="4" s="1"/>
  <c r="U409" i="4" s="1"/>
  <c r="U410" i="4" s="1"/>
  <c r="U411" i="4" s="1"/>
  <c r="U412" i="4" s="1"/>
  <c r="U413" i="4" s="1"/>
  <c r="U414" i="4" s="1"/>
  <c r="U415" i="4" s="1"/>
  <c r="U416" i="4" s="1"/>
  <c r="U417" i="4" s="1"/>
  <c r="U418" i="4" s="1"/>
  <c r="U419" i="4" s="1"/>
  <c r="E21" i="3"/>
  <c r="J21" i="3" s="1"/>
  <c r="S420" i="4"/>
  <c r="S421" i="4" s="1"/>
  <c r="S422" i="4" s="1"/>
  <c r="S423" i="4" s="1"/>
  <c r="S424" i="4" s="1"/>
  <c r="S425" i="4" s="1"/>
  <c r="S426" i="4" s="1"/>
  <c r="S427" i="4" s="1"/>
  <c r="S428" i="4" s="1"/>
  <c r="S429" i="4" s="1"/>
  <c r="S430" i="4" s="1"/>
  <c r="S431" i="4" s="1"/>
  <c r="S432" i="4" s="1"/>
  <c r="S433" i="4" s="1"/>
  <c r="S434" i="4" s="1"/>
  <c r="S435" i="4" s="1"/>
  <c r="S436" i="4" s="1"/>
  <c r="S437" i="4" s="1"/>
  <c r="S438" i="4" s="1"/>
  <c r="S439" i="4" s="1"/>
  <c r="D22" i="3"/>
  <c r="Q420" i="4"/>
  <c r="Q421" i="4" s="1"/>
  <c r="Q422" i="4" s="1"/>
  <c r="Q423" i="4" s="1"/>
  <c r="Q424" i="4" s="1"/>
  <c r="Q425" i="4" s="1"/>
  <c r="Q426" i="4" s="1"/>
  <c r="Q427" i="4" s="1"/>
  <c r="Q428" i="4" s="1"/>
  <c r="Q429" i="4" s="1"/>
  <c r="Q430" i="4" s="1"/>
  <c r="Q431" i="4" s="1"/>
  <c r="Q432" i="4" s="1"/>
  <c r="Q433" i="4" s="1"/>
  <c r="Q434" i="4" s="1"/>
  <c r="Q435" i="4" s="1"/>
  <c r="Q436" i="4" s="1"/>
  <c r="Q437" i="4" s="1"/>
  <c r="Q438" i="4" s="1"/>
  <c r="Q439" i="4" s="1"/>
  <c r="B22" i="3"/>
  <c r="R456" i="4"/>
  <c r="R457" i="4" s="1"/>
  <c r="R458" i="4" s="1"/>
  <c r="R459" i="4" s="1"/>
  <c r="R460" i="4" s="1"/>
  <c r="R461" i="4" s="1"/>
  <c r="R462" i="4" s="1"/>
  <c r="R463" i="4" s="1"/>
  <c r="R464" i="4" s="1"/>
  <c r="R465" i="4" s="1"/>
  <c r="R466" i="4" s="1"/>
  <c r="R467" i="4" s="1"/>
  <c r="R468" i="4" s="1"/>
  <c r="R469" i="4" s="1"/>
  <c r="R470" i="4" s="1"/>
  <c r="R471" i="4" s="1"/>
  <c r="R472" i="4" s="1"/>
  <c r="R473" i="4" s="1"/>
  <c r="R474" i="4" s="1"/>
  <c r="R475" i="4" s="1"/>
  <c r="R476" i="4" s="1"/>
  <c r="R477" i="4" s="1"/>
  <c r="R478" i="4" s="1"/>
  <c r="C24" i="3"/>
  <c r="H24" i="3" s="1"/>
  <c r="I34" i="3" l="1"/>
  <c r="I22" i="3"/>
  <c r="R479" i="4"/>
  <c r="R480" i="4" s="1"/>
  <c r="R481" i="4" s="1"/>
  <c r="R482" i="4" s="1"/>
  <c r="R483" i="4" s="1"/>
  <c r="R484" i="4" s="1"/>
  <c r="R485" i="4" s="1"/>
  <c r="R486" i="4" s="1"/>
  <c r="R487" i="4" s="1"/>
  <c r="R488" i="4" s="1"/>
  <c r="R489" i="4" s="1"/>
  <c r="R490" i="4" s="1"/>
  <c r="R491" i="4" s="1"/>
  <c r="R492" i="4" s="1"/>
  <c r="R493" i="4" s="1"/>
  <c r="R494" i="4" s="1"/>
  <c r="R495" i="4" s="1"/>
  <c r="R496" i="4" s="1"/>
  <c r="R497" i="4" s="1"/>
  <c r="R498" i="4" s="1"/>
  <c r="C25" i="3"/>
  <c r="H25" i="3" s="1"/>
  <c r="S440" i="4"/>
  <c r="S441" i="4" s="1"/>
  <c r="S442" i="4" s="1"/>
  <c r="S443" i="4" s="1"/>
  <c r="S444" i="4" s="1"/>
  <c r="S445" i="4" s="1"/>
  <c r="S446" i="4" s="1"/>
  <c r="S447" i="4" s="1"/>
  <c r="S448" i="4" s="1"/>
  <c r="S449" i="4" s="1"/>
  <c r="S450" i="4" s="1"/>
  <c r="S451" i="4" s="1"/>
  <c r="S452" i="4" s="1"/>
  <c r="S453" i="4" s="1"/>
  <c r="S454" i="4" s="1"/>
  <c r="S455" i="4" s="1"/>
  <c r="D23" i="3"/>
  <c r="I23" i="3" s="1"/>
  <c r="G22" i="3"/>
  <c r="G34" i="3"/>
  <c r="Q440" i="4"/>
  <c r="Q441" i="4" s="1"/>
  <c r="Q442" i="4" s="1"/>
  <c r="Q443" i="4" s="1"/>
  <c r="Q444" i="4" s="1"/>
  <c r="Q445" i="4" s="1"/>
  <c r="Q446" i="4" s="1"/>
  <c r="Q447" i="4" s="1"/>
  <c r="Q448" i="4" s="1"/>
  <c r="Q449" i="4" s="1"/>
  <c r="Q450" i="4" s="1"/>
  <c r="Q451" i="4" s="1"/>
  <c r="Q452" i="4" s="1"/>
  <c r="Q453" i="4" s="1"/>
  <c r="Q454" i="4" s="1"/>
  <c r="Q455" i="4" s="1"/>
  <c r="B23" i="3"/>
  <c r="G23" i="3" s="1"/>
  <c r="U420" i="4"/>
  <c r="U421" i="4" s="1"/>
  <c r="U422" i="4" s="1"/>
  <c r="U423" i="4" s="1"/>
  <c r="U424" i="4" s="1"/>
  <c r="U425" i="4" s="1"/>
  <c r="U426" i="4" s="1"/>
  <c r="U427" i="4" s="1"/>
  <c r="U428" i="4" s="1"/>
  <c r="U429" i="4" s="1"/>
  <c r="U430" i="4" s="1"/>
  <c r="U431" i="4" s="1"/>
  <c r="U432" i="4" s="1"/>
  <c r="U433" i="4" s="1"/>
  <c r="U434" i="4" s="1"/>
  <c r="U435" i="4" s="1"/>
  <c r="U436" i="4" s="1"/>
  <c r="U437" i="4" s="1"/>
  <c r="U438" i="4" s="1"/>
  <c r="U439" i="4" s="1"/>
  <c r="E22" i="3"/>
  <c r="J22" i="3" l="1"/>
  <c r="J34" i="3"/>
  <c r="U440" i="4"/>
  <c r="U441" i="4" s="1"/>
  <c r="U442" i="4" s="1"/>
  <c r="U443" i="4" s="1"/>
  <c r="U444" i="4" s="1"/>
  <c r="U445" i="4" s="1"/>
  <c r="U446" i="4" s="1"/>
  <c r="U447" i="4" s="1"/>
  <c r="U448" i="4" s="1"/>
  <c r="U449" i="4" s="1"/>
  <c r="U450" i="4" s="1"/>
  <c r="U451" i="4" s="1"/>
  <c r="U452" i="4" s="1"/>
  <c r="U453" i="4" s="1"/>
  <c r="U454" i="4" s="1"/>
  <c r="U455" i="4" s="1"/>
  <c r="E23" i="3"/>
  <c r="J23" i="3" s="1"/>
  <c r="R499" i="4"/>
  <c r="R500" i="4" s="1"/>
  <c r="R501" i="4" s="1"/>
  <c r="R502" i="4" s="1"/>
  <c r="R503" i="4" s="1"/>
  <c r="R504" i="4" s="1"/>
  <c r="R505" i="4" s="1"/>
  <c r="R506" i="4" s="1"/>
  <c r="R507" i="4" s="1"/>
  <c r="R508" i="4" s="1"/>
  <c r="R509" i="4" s="1"/>
  <c r="R510" i="4" s="1"/>
  <c r="R511" i="4" s="1"/>
  <c r="R512" i="4" s="1"/>
  <c r="R513" i="4" s="1"/>
  <c r="R514" i="4" s="1"/>
  <c r="R515" i="4" s="1"/>
  <c r="R516" i="4" s="1"/>
  <c r="R517" i="4" s="1"/>
  <c r="R518" i="4" s="1"/>
  <c r="R519" i="4" s="1"/>
  <c r="C26" i="3"/>
  <c r="H26" i="3" s="1"/>
  <c r="Q456" i="4"/>
  <c r="Q457" i="4" s="1"/>
  <c r="Q458" i="4" s="1"/>
  <c r="Q459" i="4" s="1"/>
  <c r="Q460" i="4" s="1"/>
  <c r="Q461" i="4" s="1"/>
  <c r="Q462" i="4" s="1"/>
  <c r="Q463" i="4" s="1"/>
  <c r="Q464" i="4" s="1"/>
  <c r="Q465" i="4" s="1"/>
  <c r="Q466" i="4" s="1"/>
  <c r="Q467" i="4" s="1"/>
  <c r="Q468" i="4" s="1"/>
  <c r="Q469" i="4" s="1"/>
  <c r="Q470" i="4" s="1"/>
  <c r="Q471" i="4" s="1"/>
  <c r="Q472" i="4" s="1"/>
  <c r="Q473" i="4" s="1"/>
  <c r="Q474" i="4" s="1"/>
  <c r="Q475" i="4" s="1"/>
  <c r="Q476" i="4" s="1"/>
  <c r="Q477" i="4" s="1"/>
  <c r="Q478" i="4" s="1"/>
  <c r="B24" i="3"/>
  <c r="G24" i="3" s="1"/>
  <c r="S456" i="4"/>
  <c r="S457" i="4" s="1"/>
  <c r="S458" i="4" s="1"/>
  <c r="S459" i="4" s="1"/>
  <c r="S460" i="4" s="1"/>
  <c r="S461" i="4" s="1"/>
  <c r="S462" i="4" s="1"/>
  <c r="S463" i="4" s="1"/>
  <c r="S464" i="4" s="1"/>
  <c r="S465" i="4" s="1"/>
  <c r="S466" i="4" s="1"/>
  <c r="S467" i="4" s="1"/>
  <c r="S468" i="4" s="1"/>
  <c r="S469" i="4" s="1"/>
  <c r="S470" i="4" s="1"/>
  <c r="S471" i="4" s="1"/>
  <c r="S472" i="4" s="1"/>
  <c r="S473" i="4" s="1"/>
  <c r="S474" i="4" s="1"/>
  <c r="S475" i="4" s="1"/>
  <c r="S476" i="4" s="1"/>
  <c r="S477" i="4" s="1"/>
  <c r="S478" i="4" s="1"/>
  <c r="D24" i="3"/>
  <c r="I24" i="3" s="1"/>
  <c r="Q479" i="4" l="1"/>
  <c r="Q480" i="4" s="1"/>
  <c r="Q481" i="4" s="1"/>
  <c r="Q482" i="4" s="1"/>
  <c r="Q483" i="4" s="1"/>
  <c r="Q484" i="4" s="1"/>
  <c r="Q485" i="4" s="1"/>
  <c r="Q486" i="4" s="1"/>
  <c r="Q487" i="4" s="1"/>
  <c r="Q488" i="4" s="1"/>
  <c r="Q489" i="4" s="1"/>
  <c r="Q490" i="4" s="1"/>
  <c r="Q491" i="4" s="1"/>
  <c r="Q492" i="4" s="1"/>
  <c r="Q493" i="4" s="1"/>
  <c r="Q494" i="4" s="1"/>
  <c r="Q495" i="4" s="1"/>
  <c r="Q496" i="4" s="1"/>
  <c r="Q497" i="4" s="1"/>
  <c r="Q498" i="4" s="1"/>
  <c r="B25" i="3"/>
  <c r="G25" i="3" s="1"/>
  <c r="U456" i="4"/>
  <c r="U457" i="4" s="1"/>
  <c r="U458" i="4" s="1"/>
  <c r="U459" i="4" s="1"/>
  <c r="U460" i="4" s="1"/>
  <c r="U461" i="4" s="1"/>
  <c r="U462" i="4" s="1"/>
  <c r="U463" i="4" s="1"/>
  <c r="U464" i="4" s="1"/>
  <c r="U465" i="4" s="1"/>
  <c r="U466" i="4" s="1"/>
  <c r="U467" i="4" s="1"/>
  <c r="U468" i="4" s="1"/>
  <c r="U469" i="4" s="1"/>
  <c r="U470" i="4" s="1"/>
  <c r="U471" i="4" s="1"/>
  <c r="U472" i="4" s="1"/>
  <c r="U473" i="4" s="1"/>
  <c r="U474" i="4" s="1"/>
  <c r="U475" i="4" s="1"/>
  <c r="U476" i="4" s="1"/>
  <c r="U477" i="4" s="1"/>
  <c r="U478" i="4" s="1"/>
  <c r="E24" i="3"/>
  <c r="J24" i="3" s="1"/>
  <c r="S479" i="4"/>
  <c r="S480" i="4" s="1"/>
  <c r="S481" i="4" s="1"/>
  <c r="S482" i="4" s="1"/>
  <c r="S483" i="4" s="1"/>
  <c r="S484" i="4" s="1"/>
  <c r="S485" i="4" s="1"/>
  <c r="S486" i="4" s="1"/>
  <c r="S487" i="4" s="1"/>
  <c r="S488" i="4" s="1"/>
  <c r="S489" i="4" s="1"/>
  <c r="S490" i="4" s="1"/>
  <c r="S491" i="4" s="1"/>
  <c r="S492" i="4" s="1"/>
  <c r="S493" i="4" s="1"/>
  <c r="S494" i="4" s="1"/>
  <c r="S495" i="4" s="1"/>
  <c r="S496" i="4" s="1"/>
  <c r="S497" i="4" s="1"/>
  <c r="S498" i="4" s="1"/>
  <c r="D25" i="3"/>
  <c r="I25" i="3" s="1"/>
  <c r="R520" i="4"/>
  <c r="R521" i="4" s="1"/>
  <c r="R522" i="4" s="1"/>
  <c r="R523" i="4" s="1"/>
  <c r="R524" i="4" s="1"/>
  <c r="R525" i="4" s="1"/>
  <c r="R526" i="4" s="1"/>
  <c r="R527" i="4" s="1"/>
  <c r="R528" i="4" s="1"/>
  <c r="R529" i="4" s="1"/>
  <c r="R530" i="4" s="1"/>
  <c r="R531" i="4" s="1"/>
  <c r="R532" i="4" s="1"/>
  <c r="R533" i="4" s="1"/>
  <c r="R534" i="4" s="1"/>
  <c r="R535" i="4" s="1"/>
  <c r="R536" i="4" s="1"/>
  <c r="R537" i="4" s="1"/>
  <c r="R538" i="4" s="1"/>
  <c r="R539" i="4" s="1"/>
  <c r="C27" i="3"/>
  <c r="H27" i="3" s="1"/>
  <c r="R540" i="4" l="1"/>
  <c r="R541" i="4" s="1"/>
  <c r="R542" i="4" s="1"/>
  <c r="R543" i="4" s="1"/>
  <c r="R544" i="4" s="1"/>
  <c r="R545" i="4" s="1"/>
  <c r="R546" i="4" s="1"/>
  <c r="R547" i="4" s="1"/>
  <c r="R548" i="4" s="1"/>
  <c r="R549" i="4" s="1"/>
  <c r="R550" i="4" s="1"/>
  <c r="R551" i="4" s="1"/>
  <c r="R552" i="4" s="1"/>
  <c r="R553" i="4" s="1"/>
  <c r="R554" i="4" s="1"/>
  <c r="R555" i="4" s="1"/>
  <c r="R556" i="4" s="1"/>
  <c r="R557" i="4" s="1"/>
  <c r="R558" i="4" s="1"/>
  <c r="R559" i="4" s="1"/>
  <c r="R560" i="4" s="1"/>
  <c r="C28" i="3"/>
  <c r="H28" i="3" s="1"/>
  <c r="U479" i="4"/>
  <c r="U480" i="4" s="1"/>
  <c r="U481" i="4" s="1"/>
  <c r="U482" i="4" s="1"/>
  <c r="U483" i="4" s="1"/>
  <c r="U484" i="4" s="1"/>
  <c r="U485" i="4" s="1"/>
  <c r="U486" i="4" s="1"/>
  <c r="U487" i="4" s="1"/>
  <c r="U488" i="4" s="1"/>
  <c r="U489" i="4" s="1"/>
  <c r="U490" i="4" s="1"/>
  <c r="U491" i="4" s="1"/>
  <c r="U492" i="4" s="1"/>
  <c r="U493" i="4" s="1"/>
  <c r="U494" i="4" s="1"/>
  <c r="U495" i="4" s="1"/>
  <c r="U496" i="4" s="1"/>
  <c r="U497" i="4" s="1"/>
  <c r="U498" i="4" s="1"/>
  <c r="E25" i="3"/>
  <c r="J25" i="3" s="1"/>
  <c r="S499" i="4"/>
  <c r="S500" i="4" s="1"/>
  <c r="S501" i="4" s="1"/>
  <c r="S502" i="4" s="1"/>
  <c r="S503" i="4" s="1"/>
  <c r="S504" i="4" s="1"/>
  <c r="S505" i="4" s="1"/>
  <c r="S506" i="4" s="1"/>
  <c r="S507" i="4" s="1"/>
  <c r="S508" i="4" s="1"/>
  <c r="S509" i="4" s="1"/>
  <c r="S510" i="4" s="1"/>
  <c r="S511" i="4" s="1"/>
  <c r="S512" i="4" s="1"/>
  <c r="S513" i="4" s="1"/>
  <c r="S514" i="4" s="1"/>
  <c r="S515" i="4" s="1"/>
  <c r="S516" i="4" s="1"/>
  <c r="S517" i="4" s="1"/>
  <c r="S518" i="4" s="1"/>
  <c r="S519" i="4" s="1"/>
  <c r="D26" i="3"/>
  <c r="I26" i="3" s="1"/>
  <c r="Q499" i="4"/>
  <c r="Q500" i="4" s="1"/>
  <c r="Q501" i="4" s="1"/>
  <c r="Q502" i="4" s="1"/>
  <c r="Q503" i="4" s="1"/>
  <c r="Q504" i="4" s="1"/>
  <c r="Q505" i="4" s="1"/>
  <c r="Q506" i="4" s="1"/>
  <c r="Q507" i="4" s="1"/>
  <c r="Q508" i="4" s="1"/>
  <c r="Q509" i="4" s="1"/>
  <c r="Q510" i="4" s="1"/>
  <c r="Q511" i="4" s="1"/>
  <c r="Q512" i="4" s="1"/>
  <c r="Q513" i="4" s="1"/>
  <c r="Q514" i="4" s="1"/>
  <c r="Q515" i="4" s="1"/>
  <c r="Q516" i="4" s="1"/>
  <c r="Q517" i="4" s="1"/>
  <c r="Q518" i="4" s="1"/>
  <c r="Q519" i="4" s="1"/>
  <c r="B26" i="3"/>
  <c r="G26" i="3" s="1"/>
  <c r="Q520" i="4" l="1"/>
  <c r="Q521" i="4" s="1"/>
  <c r="Q522" i="4" s="1"/>
  <c r="Q523" i="4" s="1"/>
  <c r="Q524" i="4" s="1"/>
  <c r="Q525" i="4" s="1"/>
  <c r="Q526" i="4" s="1"/>
  <c r="Q527" i="4" s="1"/>
  <c r="Q528" i="4" s="1"/>
  <c r="Q529" i="4" s="1"/>
  <c r="Q530" i="4" s="1"/>
  <c r="Q531" i="4" s="1"/>
  <c r="Q532" i="4" s="1"/>
  <c r="Q533" i="4" s="1"/>
  <c r="Q534" i="4" s="1"/>
  <c r="Q535" i="4" s="1"/>
  <c r="Q536" i="4" s="1"/>
  <c r="Q537" i="4" s="1"/>
  <c r="Q538" i="4" s="1"/>
  <c r="Q539" i="4" s="1"/>
  <c r="B27" i="3"/>
  <c r="G27" i="3" s="1"/>
  <c r="U499" i="4"/>
  <c r="U500" i="4" s="1"/>
  <c r="U501" i="4" s="1"/>
  <c r="U502" i="4" s="1"/>
  <c r="U503" i="4" s="1"/>
  <c r="U504" i="4" s="1"/>
  <c r="U505" i="4" s="1"/>
  <c r="U506" i="4" s="1"/>
  <c r="U507" i="4" s="1"/>
  <c r="U508" i="4" s="1"/>
  <c r="U509" i="4" s="1"/>
  <c r="U510" i="4" s="1"/>
  <c r="U511" i="4" s="1"/>
  <c r="U512" i="4" s="1"/>
  <c r="U513" i="4" s="1"/>
  <c r="U514" i="4" s="1"/>
  <c r="U515" i="4" s="1"/>
  <c r="U516" i="4" s="1"/>
  <c r="U517" i="4" s="1"/>
  <c r="U518" i="4" s="1"/>
  <c r="U519" i="4" s="1"/>
  <c r="E26" i="3"/>
  <c r="J26" i="3" s="1"/>
  <c r="S520" i="4"/>
  <c r="S521" i="4" s="1"/>
  <c r="S522" i="4" s="1"/>
  <c r="S523" i="4" s="1"/>
  <c r="S524" i="4" s="1"/>
  <c r="S525" i="4" s="1"/>
  <c r="S526" i="4" s="1"/>
  <c r="S527" i="4" s="1"/>
  <c r="S528" i="4" s="1"/>
  <c r="S529" i="4" s="1"/>
  <c r="S530" i="4" s="1"/>
  <c r="S531" i="4" s="1"/>
  <c r="S532" i="4" s="1"/>
  <c r="S533" i="4" s="1"/>
  <c r="S534" i="4" s="1"/>
  <c r="S535" i="4" s="1"/>
  <c r="S536" i="4" s="1"/>
  <c r="S537" i="4" s="1"/>
  <c r="S538" i="4" s="1"/>
  <c r="S539" i="4" s="1"/>
  <c r="D27" i="3"/>
  <c r="I27" i="3" s="1"/>
  <c r="R561" i="4"/>
  <c r="R562" i="4" s="1"/>
  <c r="R563" i="4" s="1"/>
  <c r="R564" i="4" s="1"/>
  <c r="R565" i="4" s="1"/>
  <c r="R566" i="4" s="1"/>
  <c r="R567" i="4" s="1"/>
  <c r="R568" i="4" s="1"/>
  <c r="R569" i="4" s="1"/>
  <c r="R570" i="4" s="1"/>
  <c r="R571" i="4" s="1"/>
  <c r="R572" i="4" s="1"/>
  <c r="R573" i="4" s="1"/>
  <c r="R574" i="4" s="1"/>
  <c r="R575" i="4" s="1"/>
  <c r="R576" i="4" s="1"/>
  <c r="R577" i="4" s="1"/>
  <c r="R578" i="4" s="1"/>
  <c r="R579" i="4" s="1"/>
  <c r="R580" i="4" s="1"/>
  <c r="R581" i="4" s="1"/>
  <c r="R582" i="4" s="1"/>
  <c r="R583" i="4" s="1"/>
  <c r="C29" i="3"/>
  <c r="H29" i="3" s="1"/>
  <c r="R584" i="4" l="1"/>
  <c r="R585" i="4" s="1"/>
  <c r="R586" i="4" s="1"/>
  <c r="R587" i="4" s="1"/>
  <c r="R588" i="4" s="1"/>
  <c r="R589" i="4" s="1"/>
  <c r="R590" i="4" s="1"/>
  <c r="R591" i="4" s="1"/>
  <c r="R592" i="4" s="1"/>
  <c r="R593" i="4" s="1"/>
  <c r="R594" i="4" s="1"/>
  <c r="R595" i="4" s="1"/>
  <c r="R596" i="4" s="1"/>
  <c r="R597" i="4" s="1"/>
  <c r="R598" i="4" s="1"/>
  <c r="R599" i="4" s="1"/>
  <c r="R600" i="4" s="1"/>
  <c r="R601" i="4" s="1"/>
  <c r="R602" i="4" s="1"/>
  <c r="R603" i="4" s="1"/>
  <c r="C30" i="3"/>
  <c r="H30" i="3" s="1"/>
  <c r="U520" i="4"/>
  <c r="U521" i="4" s="1"/>
  <c r="U522" i="4" s="1"/>
  <c r="U523" i="4" s="1"/>
  <c r="U524" i="4" s="1"/>
  <c r="U525" i="4" s="1"/>
  <c r="U526" i="4" s="1"/>
  <c r="U527" i="4" s="1"/>
  <c r="U528" i="4" s="1"/>
  <c r="U529" i="4" s="1"/>
  <c r="U530" i="4" s="1"/>
  <c r="U531" i="4" s="1"/>
  <c r="U532" i="4" s="1"/>
  <c r="U533" i="4" s="1"/>
  <c r="U534" i="4" s="1"/>
  <c r="U535" i="4" s="1"/>
  <c r="U536" i="4" s="1"/>
  <c r="U537" i="4" s="1"/>
  <c r="U538" i="4" s="1"/>
  <c r="U539" i="4" s="1"/>
  <c r="E27" i="3"/>
  <c r="J27" i="3" s="1"/>
  <c r="S540" i="4"/>
  <c r="S541" i="4" s="1"/>
  <c r="S542" i="4" s="1"/>
  <c r="S543" i="4" s="1"/>
  <c r="S544" i="4" s="1"/>
  <c r="S545" i="4" s="1"/>
  <c r="S546" i="4" s="1"/>
  <c r="S547" i="4" s="1"/>
  <c r="S548" i="4" s="1"/>
  <c r="S549" i="4" s="1"/>
  <c r="S550" i="4" s="1"/>
  <c r="S551" i="4" s="1"/>
  <c r="S552" i="4" s="1"/>
  <c r="S553" i="4" s="1"/>
  <c r="S554" i="4" s="1"/>
  <c r="S555" i="4" s="1"/>
  <c r="S556" i="4" s="1"/>
  <c r="S557" i="4" s="1"/>
  <c r="S558" i="4" s="1"/>
  <c r="S559" i="4" s="1"/>
  <c r="S560" i="4" s="1"/>
  <c r="D28" i="3"/>
  <c r="I28" i="3" s="1"/>
  <c r="Q540" i="4"/>
  <c r="Q541" i="4" s="1"/>
  <c r="Q542" i="4" s="1"/>
  <c r="Q543" i="4" s="1"/>
  <c r="Q544" i="4" s="1"/>
  <c r="Q545" i="4" s="1"/>
  <c r="Q546" i="4" s="1"/>
  <c r="Q547" i="4" s="1"/>
  <c r="Q548" i="4" s="1"/>
  <c r="Q549" i="4" s="1"/>
  <c r="Q550" i="4" s="1"/>
  <c r="Q551" i="4" s="1"/>
  <c r="Q552" i="4" s="1"/>
  <c r="Q553" i="4" s="1"/>
  <c r="Q554" i="4" s="1"/>
  <c r="Q555" i="4" s="1"/>
  <c r="Q556" i="4" s="1"/>
  <c r="Q557" i="4" s="1"/>
  <c r="Q558" i="4" s="1"/>
  <c r="Q559" i="4" s="1"/>
  <c r="Q560" i="4" s="1"/>
  <c r="B28" i="3"/>
  <c r="G28" i="3" l="1"/>
  <c r="Q561" i="4"/>
  <c r="Q562" i="4" s="1"/>
  <c r="Q563" i="4" s="1"/>
  <c r="Q564" i="4" s="1"/>
  <c r="Q565" i="4" s="1"/>
  <c r="Q566" i="4" s="1"/>
  <c r="Q567" i="4" s="1"/>
  <c r="Q568" i="4" s="1"/>
  <c r="Q569" i="4" s="1"/>
  <c r="Q570" i="4" s="1"/>
  <c r="Q571" i="4" s="1"/>
  <c r="Q572" i="4" s="1"/>
  <c r="Q573" i="4" s="1"/>
  <c r="Q574" i="4" s="1"/>
  <c r="Q575" i="4" s="1"/>
  <c r="Q576" i="4" s="1"/>
  <c r="Q577" i="4" s="1"/>
  <c r="Q578" i="4" s="1"/>
  <c r="Q579" i="4" s="1"/>
  <c r="Q580" i="4" s="1"/>
  <c r="Q581" i="4" s="1"/>
  <c r="Q582" i="4" s="1"/>
  <c r="Q583" i="4" s="1"/>
  <c r="B29" i="3"/>
  <c r="G29" i="3" s="1"/>
  <c r="U540" i="4"/>
  <c r="U541" i="4" s="1"/>
  <c r="U542" i="4" s="1"/>
  <c r="U543" i="4" s="1"/>
  <c r="U544" i="4" s="1"/>
  <c r="U545" i="4" s="1"/>
  <c r="U546" i="4" s="1"/>
  <c r="U547" i="4" s="1"/>
  <c r="U548" i="4" s="1"/>
  <c r="U549" i="4" s="1"/>
  <c r="U550" i="4" s="1"/>
  <c r="U551" i="4" s="1"/>
  <c r="U552" i="4" s="1"/>
  <c r="U553" i="4" s="1"/>
  <c r="U554" i="4" s="1"/>
  <c r="U555" i="4" s="1"/>
  <c r="U556" i="4" s="1"/>
  <c r="U557" i="4" s="1"/>
  <c r="U558" i="4" s="1"/>
  <c r="U559" i="4" s="1"/>
  <c r="U560" i="4" s="1"/>
  <c r="E28" i="3"/>
  <c r="J28" i="3" s="1"/>
  <c r="S561" i="4"/>
  <c r="S562" i="4" s="1"/>
  <c r="S563" i="4" s="1"/>
  <c r="S564" i="4" s="1"/>
  <c r="S565" i="4" s="1"/>
  <c r="S566" i="4" s="1"/>
  <c r="S567" i="4" s="1"/>
  <c r="S568" i="4" s="1"/>
  <c r="S569" i="4" s="1"/>
  <c r="S570" i="4" s="1"/>
  <c r="S571" i="4" s="1"/>
  <c r="S572" i="4" s="1"/>
  <c r="S573" i="4" s="1"/>
  <c r="S574" i="4" s="1"/>
  <c r="S575" i="4" s="1"/>
  <c r="S576" i="4" s="1"/>
  <c r="S577" i="4" s="1"/>
  <c r="S578" i="4" s="1"/>
  <c r="S579" i="4" s="1"/>
  <c r="S580" i="4" s="1"/>
  <c r="S581" i="4" s="1"/>
  <c r="S582" i="4" s="1"/>
  <c r="S583" i="4" s="1"/>
  <c r="D29" i="3"/>
  <c r="I29" i="3" s="1"/>
  <c r="R604" i="4"/>
  <c r="R605" i="4" s="1"/>
  <c r="R606" i="4" s="1"/>
  <c r="R607" i="4" s="1"/>
  <c r="R608" i="4" s="1"/>
  <c r="R609" i="4" s="1"/>
  <c r="R610" i="4" s="1"/>
  <c r="R611" i="4" s="1"/>
  <c r="R612" i="4" s="1"/>
  <c r="R613" i="4" s="1"/>
  <c r="R614" i="4" s="1"/>
  <c r="R615" i="4" s="1"/>
  <c r="R616" i="4" s="1"/>
  <c r="R617" i="4" s="1"/>
  <c r="R618" i="4" s="1"/>
  <c r="C32" i="3" s="1"/>
  <c r="C31" i="3"/>
  <c r="H31" i="3" s="1"/>
  <c r="S584" i="4" l="1"/>
  <c r="S585" i="4" s="1"/>
  <c r="S586" i="4" s="1"/>
  <c r="S587" i="4" s="1"/>
  <c r="S588" i="4" s="1"/>
  <c r="S589" i="4" s="1"/>
  <c r="S590" i="4" s="1"/>
  <c r="S591" i="4" s="1"/>
  <c r="S592" i="4" s="1"/>
  <c r="S593" i="4" s="1"/>
  <c r="S594" i="4" s="1"/>
  <c r="S595" i="4" s="1"/>
  <c r="S596" i="4" s="1"/>
  <c r="S597" i="4" s="1"/>
  <c r="S598" i="4" s="1"/>
  <c r="S599" i="4" s="1"/>
  <c r="S600" i="4" s="1"/>
  <c r="S601" i="4" s="1"/>
  <c r="S602" i="4" s="1"/>
  <c r="S603" i="4" s="1"/>
  <c r="D30" i="3"/>
  <c r="I30" i="3" s="1"/>
  <c r="Q584" i="4"/>
  <c r="Q585" i="4" s="1"/>
  <c r="Q586" i="4" s="1"/>
  <c r="Q587" i="4" s="1"/>
  <c r="Q588" i="4" s="1"/>
  <c r="Q589" i="4" s="1"/>
  <c r="Q590" i="4" s="1"/>
  <c r="Q591" i="4" s="1"/>
  <c r="Q592" i="4" s="1"/>
  <c r="Q593" i="4" s="1"/>
  <c r="Q594" i="4" s="1"/>
  <c r="Q595" i="4" s="1"/>
  <c r="Q596" i="4" s="1"/>
  <c r="Q597" i="4" s="1"/>
  <c r="Q598" i="4" s="1"/>
  <c r="Q599" i="4" s="1"/>
  <c r="Q600" i="4" s="1"/>
  <c r="Q601" i="4" s="1"/>
  <c r="Q602" i="4" s="1"/>
  <c r="Q603" i="4" s="1"/>
  <c r="B30" i="3"/>
  <c r="G30" i="3" s="1"/>
  <c r="H35" i="3"/>
  <c r="H36" i="3"/>
  <c r="H37" i="3" s="1"/>
  <c r="H32" i="3"/>
  <c r="U561" i="4"/>
  <c r="U562" i="4" s="1"/>
  <c r="U563" i="4" s="1"/>
  <c r="U564" i="4" s="1"/>
  <c r="U565" i="4" s="1"/>
  <c r="U566" i="4" s="1"/>
  <c r="U567" i="4" s="1"/>
  <c r="U568" i="4" s="1"/>
  <c r="U569" i="4" s="1"/>
  <c r="U570" i="4" s="1"/>
  <c r="U571" i="4" s="1"/>
  <c r="U572" i="4" s="1"/>
  <c r="U573" i="4" s="1"/>
  <c r="U574" i="4" s="1"/>
  <c r="U575" i="4" s="1"/>
  <c r="U576" i="4" s="1"/>
  <c r="U577" i="4" s="1"/>
  <c r="U578" i="4" s="1"/>
  <c r="U579" i="4" s="1"/>
  <c r="U580" i="4" s="1"/>
  <c r="U581" i="4" s="1"/>
  <c r="U582" i="4" s="1"/>
  <c r="U583" i="4" s="1"/>
  <c r="E29" i="3"/>
  <c r="J29" i="3" s="1"/>
  <c r="U584" i="4" l="1"/>
  <c r="U585" i="4" s="1"/>
  <c r="U586" i="4" s="1"/>
  <c r="U587" i="4" s="1"/>
  <c r="U588" i="4" s="1"/>
  <c r="U589" i="4" s="1"/>
  <c r="U590" i="4" s="1"/>
  <c r="U591" i="4" s="1"/>
  <c r="U592" i="4" s="1"/>
  <c r="U593" i="4" s="1"/>
  <c r="U594" i="4" s="1"/>
  <c r="U595" i="4" s="1"/>
  <c r="U596" i="4" s="1"/>
  <c r="U597" i="4" s="1"/>
  <c r="U598" i="4" s="1"/>
  <c r="U599" i="4" s="1"/>
  <c r="U600" i="4" s="1"/>
  <c r="U601" i="4" s="1"/>
  <c r="U602" i="4" s="1"/>
  <c r="U603" i="4" s="1"/>
  <c r="E30" i="3"/>
  <c r="J30" i="3" s="1"/>
  <c r="Q604" i="4"/>
  <c r="Q605" i="4" s="1"/>
  <c r="Q606" i="4" s="1"/>
  <c r="Q607" i="4" s="1"/>
  <c r="Q608" i="4" s="1"/>
  <c r="Q609" i="4" s="1"/>
  <c r="Q610" i="4" s="1"/>
  <c r="Q611" i="4" s="1"/>
  <c r="Q612" i="4" s="1"/>
  <c r="Q613" i="4" s="1"/>
  <c r="Q614" i="4" s="1"/>
  <c r="Q615" i="4" s="1"/>
  <c r="Q616" i="4" s="1"/>
  <c r="Q617" i="4" s="1"/>
  <c r="Q618" i="4" s="1"/>
  <c r="B32" i="3" s="1"/>
  <c r="B31" i="3"/>
  <c r="G31" i="3" s="1"/>
  <c r="S604" i="4"/>
  <c r="S605" i="4" s="1"/>
  <c r="S606" i="4" s="1"/>
  <c r="S607" i="4" s="1"/>
  <c r="S608" i="4" s="1"/>
  <c r="S609" i="4" s="1"/>
  <c r="S610" i="4" s="1"/>
  <c r="S611" i="4" s="1"/>
  <c r="S612" i="4" s="1"/>
  <c r="S613" i="4" s="1"/>
  <c r="S614" i="4" s="1"/>
  <c r="S615" i="4" s="1"/>
  <c r="S616" i="4" s="1"/>
  <c r="S617" i="4" s="1"/>
  <c r="S618" i="4" s="1"/>
  <c r="D32" i="3" s="1"/>
  <c r="D31" i="3"/>
  <c r="I31" i="3" s="1"/>
  <c r="G35" i="3" l="1"/>
  <c r="G32" i="3"/>
  <c r="G36" i="3"/>
  <c r="G37" i="3" s="1"/>
  <c r="I35" i="3"/>
  <c r="I36" i="3"/>
  <c r="I37" i="3" s="1"/>
  <c r="I32" i="3"/>
  <c r="U604" i="4"/>
  <c r="U605" i="4" s="1"/>
  <c r="U606" i="4" s="1"/>
  <c r="U607" i="4" s="1"/>
  <c r="U608" i="4" s="1"/>
  <c r="U609" i="4" s="1"/>
  <c r="U610" i="4" s="1"/>
  <c r="U611" i="4" s="1"/>
  <c r="U612" i="4" s="1"/>
  <c r="U613" i="4" s="1"/>
  <c r="U614" i="4" s="1"/>
  <c r="U615" i="4" s="1"/>
  <c r="U616" i="4" s="1"/>
  <c r="U617" i="4" s="1"/>
  <c r="U618" i="4" s="1"/>
  <c r="E32" i="3" s="1"/>
  <c r="E31" i="3"/>
  <c r="J31" i="3" s="1"/>
  <c r="J35" i="3" l="1"/>
  <c r="J32" i="3"/>
  <c r="J36" i="3"/>
  <c r="J37" i="3" s="1"/>
</calcChain>
</file>

<file path=xl/sharedStrings.xml><?xml version="1.0" encoding="utf-8"?>
<sst xmlns="http://schemas.openxmlformats.org/spreadsheetml/2006/main" count="1867" uniqueCount="27">
  <si>
    <t>基金代码</t>
    <phoneticPr fontId="18" type="noConversion"/>
  </si>
  <si>
    <t>基金名称</t>
    <phoneticPr fontId="18" type="noConversion"/>
  </si>
  <si>
    <t>军工分级</t>
    <phoneticPr fontId="18" type="noConversion"/>
  </si>
  <si>
    <t>军工A</t>
    <phoneticPr fontId="18" type="noConversion"/>
  </si>
  <si>
    <t>军工B</t>
    <phoneticPr fontId="18" type="noConversion"/>
  </si>
  <si>
    <t>合并成本</t>
    <phoneticPr fontId="18" type="noConversion"/>
  </si>
  <si>
    <t>溢价</t>
    <phoneticPr fontId="18" type="noConversion"/>
  </si>
  <si>
    <t>场内买卖佣金</t>
    <phoneticPr fontId="18" type="noConversion"/>
  </si>
  <si>
    <t>申购佣金</t>
    <phoneticPr fontId="18" type="noConversion"/>
  </si>
  <si>
    <t>赎回佣金</t>
    <phoneticPr fontId="18" type="noConversion"/>
  </si>
  <si>
    <t/>
  </si>
  <si>
    <t>净值</t>
    <phoneticPr fontId="18" type="noConversion"/>
  </si>
  <si>
    <t>市价</t>
    <phoneticPr fontId="18" type="noConversion"/>
  </si>
  <si>
    <t>分红或者上下折价</t>
    <phoneticPr fontId="18" type="noConversion"/>
  </si>
  <si>
    <t>每天收益率</t>
    <phoneticPr fontId="18" type="noConversion"/>
  </si>
  <si>
    <t>溢价/折价</t>
    <phoneticPr fontId="18" type="noConversion"/>
  </si>
  <si>
    <t>套利收益</t>
    <phoneticPr fontId="18" type="noConversion"/>
  </si>
  <si>
    <t>母基金日增幅</t>
    <phoneticPr fontId="18" type="noConversion"/>
  </si>
  <si>
    <t>分级AB增幅</t>
    <phoneticPr fontId="18" type="noConversion"/>
  </si>
  <si>
    <t>套利收益率</t>
    <phoneticPr fontId="18" type="noConversion"/>
  </si>
  <si>
    <t>母基金收益率</t>
    <phoneticPr fontId="18" type="noConversion"/>
  </si>
  <si>
    <t>AB收益率</t>
    <phoneticPr fontId="18" type="noConversion"/>
  </si>
  <si>
    <t>总收益率</t>
    <phoneticPr fontId="18" type="noConversion"/>
  </si>
  <si>
    <t>14年</t>
    <phoneticPr fontId="18" type="noConversion"/>
  </si>
  <si>
    <t>15年</t>
    <phoneticPr fontId="18" type="noConversion"/>
  </si>
  <si>
    <t>16年</t>
    <phoneticPr fontId="18" type="noConversion"/>
  </si>
  <si>
    <t>年化收益率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</si>
</sst>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0_ "/>
    <numFmt numFmtId="177" formatCode="0.0000_ "/>
    <numFmt numFmtId="178" formatCode="yyyy&quot;年&quot;m&quot;月&quot;;@"/>
  </numFmts>
  <fonts count="19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10" fontId="0" fillId="0" borderId="0" xfId="0" applyNumberFormat="1">
      <alignment vertical="center"/>
    </xf>
    <xf numFmtId="177" fontId="0" fillId="0" borderId="0" xfId="0" applyNumberFormat="1">
      <alignment vertical="center"/>
    </xf>
    <xf numFmtId="2" fontId="0" fillId="0" borderId="0" xfId="0" applyNumberFormat="1">
      <alignment vertical="center"/>
    </xf>
    <xf numFmtId="0" fontId="0" fillId="0" borderId="10" xfId="0" applyBorder="1">
      <alignment vertical="center"/>
    </xf>
    <xf numFmtId="178" fontId="0" fillId="0" borderId="10" xfId="0" applyNumberFormat="1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0" xfId="0" applyAlignment="1">
      <alignment horizontal="center" vertical="center"/>
    </xf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百分比" xfId="1" builtinId="5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8"/>
  <sheetViews>
    <sheetView workbookViewId="0">
      <pane xSplit="1" ySplit="3" topLeftCell="B151" activePane="bottomRight" state="frozen"/>
      <selection pane="topRight" activeCell="B1" sqref="B1"/>
      <selection pane="bottomLeft" activeCell="A3" sqref="A3"/>
      <selection pane="bottomRight" activeCell="L160" sqref="L160"/>
    </sheetView>
  </sheetViews>
  <sheetFormatPr defaultRowHeight="13.5" x14ac:dyDescent="0.15"/>
  <cols>
    <col min="1" max="1" width="13.125"/>
    <col min="17" max="17" width="11.125" customWidth="1"/>
    <col min="20" max="20" width="8.25" customWidth="1"/>
  </cols>
  <sheetData>
    <row r="1" spans="1:21" x14ac:dyDescent="0.15">
      <c r="B1" t="s">
        <v>11</v>
      </c>
      <c r="C1" t="s">
        <v>12</v>
      </c>
      <c r="D1" t="s">
        <v>12</v>
      </c>
      <c r="E1" s="10" t="s">
        <v>13</v>
      </c>
      <c r="F1" s="10"/>
      <c r="G1" s="10"/>
      <c r="H1" s="10" t="s">
        <v>14</v>
      </c>
      <c r="I1" s="10"/>
      <c r="J1" s="10"/>
    </row>
    <row r="2" spans="1:21" x14ac:dyDescent="0.15">
      <c r="A2" t="s">
        <v>0</v>
      </c>
      <c r="B2">
        <v>161024</v>
      </c>
      <c r="C2">
        <v>150181</v>
      </c>
      <c r="D2">
        <v>150182</v>
      </c>
      <c r="E2">
        <v>161024</v>
      </c>
      <c r="F2">
        <v>150181</v>
      </c>
      <c r="G2">
        <v>150182</v>
      </c>
      <c r="H2">
        <v>161024</v>
      </c>
      <c r="I2">
        <v>150181</v>
      </c>
      <c r="J2">
        <v>150182</v>
      </c>
    </row>
    <row r="3" spans="1:21" x14ac:dyDescent="0.15">
      <c r="A3" t="s">
        <v>1</v>
      </c>
      <c r="B3" t="s">
        <v>2</v>
      </c>
      <c r="C3" t="s">
        <v>3</v>
      </c>
      <c r="D3" t="s">
        <v>4</v>
      </c>
      <c r="E3" t="s">
        <v>2</v>
      </c>
      <c r="F3" t="s">
        <v>3</v>
      </c>
      <c r="G3" t="s">
        <v>4</v>
      </c>
      <c r="H3" t="s">
        <v>2</v>
      </c>
      <c r="I3" t="s">
        <v>3</v>
      </c>
      <c r="J3" t="s">
        <v>4</v>
      </c>
      <c r="K3" t="s">
        <v>5</v>
      </c>
      <c r="L3" t="s">
        <v>6</v>
      </c>
      <c r="M3" t="s">
        <v>15</v>
      </c>
      <c r="N3" t="s">
        <v>16</v>
      </c>
      <c r="O3" t="s">
        <v>17</v>
      </c>
      <c r="P3" t="s">
        <v>18</v>
      </c>
    </row>
    <row r="4" spans="1:21" x14ac:dyDescent="0.15">
      <c r="A4" s="1">
        <v>41752</v>
      </c>
      <c r="B4" s="2">
        <v>1.0069999999999999</v>
      </c>
      <c r="C4" s="2">
        <v>0.90300000000000002</v>
      </c>
      <c r="D4" s="2">
        <v>1.073</v>
      </c>
      <c r="E4" s="2" t="s">
        <v>10</v>
      </c>
      <c r="F4" s="2" t="s">
        <v>10</v>
      </c>
      <c r="G4" s="2" t="s">
        <v>10</v>
      </c>
      <c r="H4" s="2"/>
      <c r="I4" s="2"/>
      <c r="J4" s="2"/>
      <c r="K4" s="2">
        <f>(C4+D4)/2</f>
        <v>0.98799999999999999</v>
      </c>
      <c r="L4" s="3">
        <f>K4/B4-1</f>
        <v>-1.8867924528301772E-2</v>
      </c>
      <c r="M4" t="str">
        <f>IF(L4&gt;参数!B$3+参数!B$2,"溢",IF(L4&lt;-参数!B$2-参数!B$4,"折",""))</f>
        <v>折</v>
      </c>
      <c r="N4" s="3"/>
      <c r="Q4" s="5">
        <v>1</v>
      </c>
      <c r="R4" s="5">
        <v>1</v>
      </c>
      <c r="S4" s="5">
        <v>1</v>
      </c>
      <c r="U4" s="5">
        <v>1</v>
      </c>
    </row>
    <row r="5" spans="1:21" x14ac:dyDescent="0.15">
      <c r="A5" s="1">
        <v>41753</v>
      </c>
      <c r="B5" s="2">
        <v>0.995</v>
      </c>
      <c r="C5" s="2">
        <v>0.88400000000000001</v>
      </c>
      <c r="D5" s="2">
        <v>1.099</v>
      </c>
      <c r="E5" s="2" t="s">
        <v>10</v>
      </c>
      <c r="F5" s="2" t="s">
        <v>10</v>
      </c>
      <c r="G5" s="2" t="s">
        <v>10</v>
      </c>
      <c r="H5" s="3">
        <f>(B5+IFERROR(E5+0,0))/B4-1</f>
        <v>-1.1916583912611634E-2</v>
      </c>
      <c r="I5" s="3">
        <f t="shared" ref="I5:J5" si="0">(C5+IFERROR(F5+0,0))/C4-1</f>
        <v>-2.1040974529346612E-2</v>
      </c>
      <c r="J5" s="3">
        <f t="shared" si="0"/>
        <v>2.4231127679403608E-2</v>
      </c>
      <c r="K5" s="2">
        <f t="shared" ref="K5:K68" si="1">(C5+D5)/2</f>
        <v>0.99150000000000005</v>
      </c>
      <c r="L5" s="3">
        <f t="shared" ref="L5:L68" si="2">K5/B5-1</f>
        <v>-3.5175879396984744E-3</v>
      </c>
      <c r="M5" t="str">
        <f>IF(L5&gt;参数!B$3+参数!B$2,"溢",IF(L5&lt;-参数!B$2-参数!B$4,"折",""))</f>
        <v/>
      </c>
      <c r="N5" s="3" t="str">
        <f>IF(M5="折",-L5-参数!B$2-参数!B$4,IF(M5="溢",L5-参数!B$2-参数!B$3,""))</f>
        <v/>
      </c>
      <c r="O5" s="4">
        <f>H5</f>
        <v>-1.1916583912611634E-2</v>
      </c>
      <c r="P5" s="3">
        <f>(C5*I5+D5*J5)/(C5+D5)</f>
        <v>4.0493130790328598E-3</v>
      </c>
      <c r="Q5" s="5">
        <f>IFERROR(Q4*(1+N5),Q4)</f>
        <v>1</v>
      </c>
      <c r="R5" s="5">
        <f t="shared" ref="R5:S5" si="3">IFERROR(R4*(1+O5),R4)</f>
        <v>0.98808341608738837</v>
      </c>
      <c r="S5" s="5">
        <f t="shared" si="3"/>
        <v>1.0040493130790329</v>
      </c>
      <c r="T5" s="3">
        <f>(IFERROR(N5+0,0)+IFERROR(O5+0,0)+IFERROR(P5+0,0))/3</f>
        <v>-2.6224236111929249E-3</v>
      </c>
      <c r="U5" s="5">
        <f>IFERROR(U4*(1+T5),U4)</f>
        <v>0.99737757638880709</v>
      </c>
    </row>
    <row r="6" spans="1:21" x14ac:dyDescent="0.15">
      <c r="A6" s="1">
        <v>41754</v>
      </c>
      <c r="B6" s="2">
        <v>0.97299999999999998</v>
      </c>
      <c r="C6" s="2">
        <v>0.879</v>
      </c>
      <c r="D6" s="2">
        <v>1.0589999999999999</v>
      </c>
      <c r="E6" s="2" t="s">
        <v>10</v>
      </c>
      <c r="F6" s="2" t="s">
        <v>10</v>
      </c>
      <c r="G6" s="2" t="s">
        <v>10</v>
      </c>
      <c r="H6" s="3">
        <f t="shared" ref="H6:H69" si="4">(B6+IFERROR(E6+0,0))/B5-1</f>
        <v>-2.2110552763819125E-2</v>
      </c>
      <c r="I6" s="3">
        <f t="shared" ref="I6:I69" si="5">(C6+IFERROR(F6+0,0))/C5-1</f>
        <v>-5.6561085972850478E-3</v>
      </c>
      <c r="J6" s="3">
        <f t="shared" ref="J6:J69" si="6">(D6+IFERROR(G6+0,0))/D5-1</f>
        <v>-3.6396724294813554E-2</v>
      </c>
      <c r="K6" s="2">
        <f t="shared" si="1"/>
        <v>0.96899999999999997</v>
      </c>
      <c r="L6" s="3">
        <f t="shared" si="2"/>
        <v>-4.1109969167523186E-3</v>
      </c>
      <c r="M6" t="str">
        <f>IF(L6&gt;参数!B$3+参数!B$2,"溢",IF(L6&lt;-参数!B$2-参数!B$4,"折",""))</f>
        <v/>
      </c>
      <c r="N6" s="3" t="str">
        <f>IF(M6="折",-L6-参数!B$2-参数!B$4,IF(M6="溢",L6-参数!B$2-参数!B$3,""))</f>
        <v/>
      </c>
      <c r="O6" s="4">
        <f t="shared" ref="O6:O69" si="7">H6</f>
        <v>-2.2110552763819125E-2</v>
      </c>
      <c r="P6" s="3">
        <f t="shared" ref="P6:P69" si="8">(C6*I6+D6*J6)/(C6+D6)</f>
        <v>-2.2453999218380344E-2</v>
      </c>
      <c r="Q6" s="5">
        <f t="shared" ref="Q6:Q69" si="9">IFERROR(Q5*(1+N6),Q5)</f>
        <v>1</v>
      </c>
      <c r="R6" s="5">
        <f t="shared" ref="R6:R69" si="10">IFERROR(R5*(1+O6),R5)</f>
        <v>0.96623634558093352</v>
      </c>
      <c r="S6" s="5">
        <f t="shared" ref="S6:S69" si="11">IFERROR(S5*(1+P6),S5)</f>
        <v>0.98150439058794103</v>
      </c>
      <c r="T6" s="3">
        <f t="shared" ref="T6:T69" si="12">(IFERROR(N6+0,0)+IFERROR(O6+0,0)+IFERROR(P6+0,0))/3</f>
        <v>-1.4854850660733157E-2</v>
      </c>
      <c r="U6" s="5">
        <f t="shared" ref="U6:U69" si="13">IFERROR(U5*(1+T6),U5)</f>
        <v>0.98256168143918743</v>
      </c>
    </row>
    <row r="7" spans="1:21" x14ac:dyDescent="0.15">
      <c r="A7" s="1">
        <v>41757</v>
      </c>
      <c r="B7" s="2">
        <v>0.94199999999999995</v>
      </c>
      <c r="C7" s="2">
        <v>0.872</v>
      </c>
      <c r="D7" s="2">
        <v>0.999</v>
      </c>
      <c r="E7" s="2" t="s">
        <v>10</v>
      </c>
      <c r="F7" s="2" t="s">
        <v>10</v>
      </c>
      <c r="G7" s="2" t="s">
        <v>10</v>
      </c>
      <c r="H7" s="3">
        <f t="shared" si="4"/>
        <v>-3.1860226104830414E-2</v>
      </c>
      <c r="I7" s="3">
        <f t="shared" si="5"/>
        <v>-7.9635949943117623E-3</v>
      </c>
      <c r="J7" s="3">
        <f t="shared" si="6"/>
        <v>-5.6657223796033995E-2</v>
      </c>
      <c r="K7" s="2">
        <f t="shared" si="1"/>
        <v>0.9355</v>
      </c>
      <c r="L7" s="3">
        <f t="shared" si="2"/>
        <v>-6.900212314224996E-3</v>
      </c>
      <c r="M7" t="str">
        <f>IF(L7&gt;参数!B$3+参数!B$2,"溢",IF(L7&lt;-参数!B$2-参数!B$4,"折",""))</f>
        <v>折</v>
      </c>
      <c r="N7" s="3">
        <f>IF(M7="折",-L7-参数!B$2-参数!B$4,IF(M7="溢",L7-参数!B$2-参数!B$3,""))</f>
        <v>1.8002123142249957E-3</v>
      </c>
      <c r="O7" s="4">
        <f t="shared" si="7"/>
        <v>-3.1860226104830414E-2</v>
      </c>
      <c r="P7" s="3">
        <f t="shared" si="8"/>
        <v>-3.3963025872409312E-2</v>
      </c>
      <c r="Q7" s="5">
        <f t="shared" si="9"/>
        <v>1.0018002123142249</v>
      </c>
      <c r="R7" s="5">
        <f t="shared" si="10"/>
        <v>0.93545183714001989</v>
      </c>
      <c r="S7" s="5">
        <f t="shared" si="11"/>
        <v>0.94816953157651951</v>
      </c>
      <c r="T7" s="3">
        <f t="shared" si="12"/>
        <v>-2.1341013221004911E-2</v>
      </c>
      <c r="U7" s="5">
        <f t="shared" si="13"/>
        <v>0.96159281960514087</v>
      </c>
    </row>
    <row r="8" spans="1:21" x14ac:dyDescent="0.15">
      <c r="A8" s="1">
        <v>41758</v>
      </c>
      <c r="B8" s="2">
        <v>0.95</v>
      </c>
      <c r="C8" s="2">
        <v>0.872</v>
      </c>
      <c r="D8" s="2">
        <v>1.014</v>
      </c>
      <c r="E8" s="2" t="s">
        <v>10</v>
      </c>
      <c r="F8" s="2" t="s">
        <v>10</v>
      </c>
      <c r="G8" s="2" t="s">
        <v>10</v>
      </c>
      <c r="H8" s="3">
        <f t="shared" si="4"/>
        <v>8.4925690021231404E-3</v>
      </c>
      <c r="I8" s="3">
        <f t="shared" si="5"/>
        <v>0</v>
      </c>
      <c r="J8" s="3">
        <f t="shared" si="6"/>
        <v>1.501501501501501E-2</v>
      </c>
      <c r="K8" s="2">
        <f t="shared" si="1"/>
        <v>0.94300000000000006</v>
      </c>
      <c r="L8" s="3">
        <f t="shared" si="2"/>
        <v>-7.3684210526314686E-3</v>
      </c>
      <c r="M8" t="str">
        <f>IF(L8&gt;参数!B$3+参数!B$2,"溢",IF(L8&lt;-参数!B$2-参数!B$4,"折",""))</f>
        <v>折</v>
      </c>
      <c r="N8" s="3">
        <f>IF(M8="折",-L8-参数!B$2-参数!B$4,IF(M8="溢",L8-参数!B$2-参数!B$3,""))</f>
        <v>2.2684210526314683E-3</v>
      </c>
      <c r="O8" s="4">
        <f t="shared" si="7"/>
        <v>8.4925690021231404E-3</v>
      </c>
      <c r="P8" s="3">
        <f t="shared" si="8"/>
        <v>8.0727599285393536E-3</v>
      </c>
      <c r="Q8" s="5">
        <f t="shared" si="9"/>
        <v>1.004072717006369</v>
      </c>
      <c r="R8" s="5">
        <f t="shared" si="10"/>
        <v>0.94339622641509435</v>
      </c>
      <c r="S8" s="5">
        <f t="shared" si="11"/>
        <v>0.95582387657649226</v>
      </c>
      <c r="T8" s="3">
        <f t="shared" si="12"/>
        <v>6.2779166610979877E-3</v>
      </c>
      <c r="U8" s="5">
        <f t="shared" si="13"/>
        <v>0.96762961918853219</v>
      </c>
    </row>
    <row r="9" spans="1:21" x14ac:dyDescent="0.15">
      <c r="A9" s="1">
        <v>41759</v>
      </c>
      <c r="B9" s="2">
        <v>0.95599999999999996</v>
      </c>
      <c r="C9" s="2">
        <v>0.88</v>
      </c>
      <c r="D9" s="2">
        <v>1.0169999999999999</v>
      </c>
      <c r="E9" s="2" t="s">
        <v>10</v>
      </c>
      <c r="F9" s="2" t="s">
        <v>10</v>
      </c>
      <c r="G9" s="2" t="s">
        <v>10</v>
      </c>
      <c r="H9" s="3">
        <f t="shared" si="4"/>
        <v>6.3157894736842746E-3</v>
      </c>
      <c r="I9" s="3">
        <f t="shared" si="5"/>
        <v>9.1743119266054496E-3</v>
      </c>
      <c r="J9" s="3">
        <f t="shared" si="6"/>
        <v>2.9585798816567088E-3</v>
      </c>
      <c r="K9" s="2">
        <f t="shared" si="1"/>
        <v>0.9484999999999999</v>
      </c>
      <c r="L9" s="3">
        <f t="shared" si="2"/>
        <v>-7.8451882845188559E-3</v>
      </c>
      <c r="M9" t="str">
        <f>IF(L9&gt;参数!B$3+参数!B$2,"溢",IF(L9&lt;-参数!B$2-参数!B$4,"折",""))</f>
        <v>折</v>
      </c>
      <c r="N9" s="3">
        <f>IF(M9="折",-L9-参数!B$2-参数!B$4,IF(M9="溢",L9-参数!B$2-参数!B$3,""))</f>
        <v>2.7451882845188555E-3</v>
      </c>
      <c r="O9" s="4">
        <f t="shared" si="7"/>
        <v>6.3157894736842746E-3</v>
      </c>
      <c r="P9" s="3">
        <f t="shared" si="8"/>
        <v>5.8419980153176961E-3</v>
      </c>
      <c r="Q9" s="5">
        <f t="shared" si="9"/>
        <v>1.0068290856658999</v>
      </c>
      <c r="R9" s="5">
        <f t="shared" si="10"/>
        <v>0.94935451837140028</v>
      </c>
      <c r="S9" s="5">
        <f t="shared" si="11"/>
        <v>0.96140779776644536</v>
      </c>
      <c r="T9" s="3">
        <f t="shared" si="12"/>
        <v>4.967658591173609E-3</v>
      </c>
      <c r="U9" s="5">
        <f t="shared" si="13"/>
        <v>0.97243647277936807</v>
      </c>
    </row>
    <row r="10" spans="1:21" x14ac:dyDescent="0.15">
      <c r="A10" s="1">
        <v>41764</v>
      </c>
      <c r="B10" s="2">
        <v>0.96399999999999997</v>
      </c>
      <c r="C10" s="2">
        <v>0.878</v>
      </c>
      <c r="D10" s="2">
        <v>1.038</v>
      </c>
      <c r="E10" s="2" t="s">
        <v>10</v>
      </c>
      <c r="F10" s="2" t="s">
        <v>10</v>
      </c>
      <c r="G10" s="2" t="s">
        <v>10</v>
      </c>
      <c r="H10" s="3">
        <f t="shared" si="4"/>
        <v>8.3682008368199945E-3</v>
      </c>
      <c r="I10" s="3">
        <f t="shared" si="5"/>
        <v>-2.2727272727273151E-3</v>
      </c>
      <c r="J10" s="3">
        <f t="shared" si="6"/>
        <v>2.0648967551622599E-2</v>
      </c>
      <c r="K10" s="2">
        <f t="shared" si="1"/>
        <v>0.95799999999999996</v>
      </c>
      <c r="L10" s="3">
        <f t="shared" si="2"/>
        <v>-6.2240663900414717E-3</v>
      </c>
      <c r="M10" t="str">
        <f>IF(L10&gt;参数!B$3+参数!B$2,"溢",IF(L10&lt;-参数!B$2-参数!B$4,"折",""))</f>
        <v>折</v>
      </c>
      <c r="N10" s="3">
        <f>IF(M10="折",-L10-参数!B$2-参数!B$4,IF(M10="溢",L10-参数!B$2-参数!B$3,""))</f>
        <v>1.1240663900414713E-3</v>
      </c>
      <c r="O10" s="4">
        <f t="shared" si="7"/>
        <v>8.3682008368199945E-3</v>
      </c>
      <c r="P10" s="3">
        <f t="shared" si="8"/>
        <v>1.0145184641508183E-2</v>
      </c>
      <c r="Q10" s="5">
        <f t="shared" si="9"/>
        <v>1.0079608284016131</v>
      </c>
      <c r="R10" s="5">
        <f t="shared" si="10"/>
        <v>0.95729890764647463</v>
      </c>
      <c r="S10" s="5">
        <f t="shared" si="11"/>
        <v>0.97116145739057169</v>
      </c>
      <c r="T10" s="3">
        <f t="shared" si="12"/>
        <v>6.5458172894565488E-3</v>
      </c>
      <c r="U10" s="5">
        <f t="shared" si="13"/>
        <v>0.97880186425578541</v>
      </c>
    </row>
    <row r="11" spans="1:21" x14ac:dyDescent="0.15">
      <c r="A11" s="1">
        <v>41765</v>
      </c>
      <c r="B11" s="2">
        <v>0.97199999999999998</v>
      </c>
      <c r="C11" s="2">
        <v>0.879</v>
      </c>
      <c r="D11" s="2">
        <v>1.052</v>
      </c>
      <c r="E11" s="2" t="s">
        <v>10</v>
      </c>
      <c r="F11" s="2" t="s">
        <v>10</v>
      </c>
      <c r="G11" s="2" t="s">
        <v>10</v>
      </c>
      <c r="H11" s="3">
        <f t="shared" si="4"/>
        <v>8.2987551867219622E-3</v>
      </c>
      <c r="I11" s="3">
        <f t="shared" si="5"/>
        <v>1.138952164009055E-3</v>
      </c>
      <c r="J11" s="3">
        <f t="shared" si="6"/>
        <v>1.3487475915221481E-2</v>
      </c>
      <c r="K11" s="2">
        <f t="shared" si="1"/>
        <v>0.96550000000000002</v>
      </c>
      <c r="L11" s="3">
        <f t="shared" si="2"/>
        <v>-6.6872427983538651E-3</v>
      </c>
      <c r="M11" t="str">
        <f>IF(L11&gt;参数!B$3+参数!B$2,"溢",IF(L11&lt;-参数!B$2-参数!B$4,"折",""))</f>
        <v>折</v>
      </c>
      <c r="N11" s="3">
        <f>IF(M11="折",-L11-参数!B$2-参数!B$4,IF(M11="溢",L11-参数!B$2-参数!B$3,""))</f>
        <v>1.5872427983538648E-3</v>
      </c>
      <c r="O11" s="4">
        <f t="shared" si="7"/>
        <v>8.2987551867219622E-3</v>
      </c>
      <c r="P11" s="3">
        <f t="shared" si="8"/>
        <v>7.8663716286778654E-3</v>
      </c>
      <c r="Q11" s="5">
        <f t="shared" si="9"/>
        <v>1.0095607069675163</v>
      </c>
      <c r="R11" s="5">
        <f t="shared" si="10"/>
        <v>0.96524329692154909</v>
      </c>
      <c r="S11" s="5">
        <f t="shared" si="11"/>
        <v>0.97880097432585422</v>
      </c>
      <c r="T11" s="3">
        <f t="shared" si="12"/>
        <v>5.9174565379178966E-3</v>
      </c>
      <c r="U11" s="5">
        <f t="shared" si="13"/>
        <v>0.984593881746752</v>
      </c>
    </row>
    <row r="12" spans="1:21" x14ac:dyDescent="0.15">
      <c r="A12" s="1">
        <v>41766</v>
      </c>
      <c r="B12" s="2">
        <v>0.96099999999999997</v>
      </c>
      <c r="C12" s="2">
        <v>0.88</v>
      </c>
      <c r="D12" s="2">
        <v>1.0369999999999999</v>
      </c>
      <c r="E12" s="2" t="s">
        <v>10</v>
      </c>
      <c r="F12" s="2" t="s">
        <v>10</v>
      </c>
      <c r="G12" s="2" t="s">
        <v>10</v>
      </c>
      <c r="H12" s="3">
        <f t="shared" si="4"/>
        <v>-1.1316872427983515E-2</v>
      </c>
      <c r="I12" s="3">
        <f t="shared" si="5"/>
        <v>1.1376564277587597E-3</v>
      </c>
      <c r="J12" s="3">
        <f t="shared" si="6"/>
        <v>-1.4258555133079942E-2</v>
      </c>
      <c r="K12" s="2">
        <f t="shared" si="1"/>
        <v>0.95849999999999991</v>
      </c>
      <c r="L12" s="3">
        <f t="shared" si="2"/>
        <v>-2.601456815816916E-3</v>
      </c>
      <c r="M12" t="str">
        <f>IF(L12&gt;参数!B$3+参数!B$2,"溢",IF(L12&lt;-参数!B$2-参数!B$4,"折",""))</f>
        <v/>
      </c>
      <c r="N12" s="3" t="str">
        <f>IF(M12="折",-L12-参数!B$2-参数!B$4,IF(M12="溢",L12-参数!B$2-参数!B$3,""))</f>
        <v/>
      </c>
      <c r="O12" s="4">
        <f t="shared" si="7"/>
        <v>-1.1316872427983515E-2</v>
      </c>
      <c r="P12" s="3">
        <f t="shared" si="8"/>
        <v>-7.1909149799562816E-3</v>
      </c>
      <c r="Q12" s="5">
        <f t="shared" si="9"/>
        <v>1.0095607069675163</v>
      </c>
      <c r="R12" s="5">
        <f t="shared" si="10"/>
        <v>0.95431976166832166</v>
      </c>
      <c r="S12" s="5">
        <f t="shared" si="11"/>
        <v>0.97176249973717865</v>
      </c>
      <c r="T12" s="3">
        <f t="shared" si="12"/>
        <v>-6.1692624693132662E-3</v>
      </c>
      <c r="U12" s="5">
        <f t="shared" si="13"/>
        <v>0.97851966366457632</v>
      </c>
    </row>
    <row r="13" spans="1:21" x14ac:dyDescent="0.15">
      <c r="A13" s="1">
        <v>41767</v>
      </c>
      <c r="B13" s="2">
        <v>0.96199999999999997</v>
      </c>
      <c r="C13" s="2">
        <v>0.878</v>
      </c>
      <c r="D13" s="2">
        <v>1.042</v>
      </c>
      <c r="E13" s="2" t="s">
        <v>10</v>
      </c>
      <c r="F13" s="2" t="s">
        <v>10</v>
      </c>
      <c r="G13" s="2" t="s">
        <v>10</v>
      </c>
      <c r="H13" s="3">
        <f t="shared" si="4"/>
        <v>1.0405827263266776E-3</v>
      </c>
      <c r="I13" s="3">
        <f t="shared" si="5"/>
        <v>-2.2727272727273151E-3</v>
      </c>
      <c r="J13" s="3">
        <f t="shared" si="6"/>
        <v>4.8216007714563247E-3</v>
      </c>
      <c r="K13" s="2">
        <f t="shared" si="1"/>
        <v>0.96</v>
      </c>
      <c r="L13" s="3">
        <f t="shared" si="2"/>
        <v>-2.0790020790021346E-3</v>
      </c>
      <c r="M13" t="str">
        <f>IF(L13&gt;参数!B$3+参数!B$2,"溢",IF(L13&lt;-参数!B$2-参数!B$4,"折",""))</f>
        <v/>
      </c>
      <c r="N13" s="3" t="str">
        <f>IF(M13="折",-L13-参数!B$2-参数!B$4,IF(M13="溢",L13-参数!B$2-参数!B$3,""))</f>
        <v/>
      </c>
      <c r="O13" s="4">
        <f t="shared" si="7"/>
        <v>1.0405827263266776E-3</v>
      </c>
      <c r="P13" s="3">
        <f t="shared" si="8"/>
        <v>1.5774236762515147E-3</v>
      </c>
      <c r="Q13" s="5">
        <f t="shared" si="9"/>
        <v>1.0095607069675163</v>
      </c>
      <c r="R13" s="5">
        <f t="shared" si="10"/>
        <v>0.95531281032770587</v>
      </c>
      <c r="S13" s="5">
        <f t="shared" si="11"/>
        <v>0.97329538091195744</v>
      </c>
      <c r="T13" s="3">
        <f t="shared" si="12"/>
        <v>8.7266880085939741E-4</v>
      </c>
      <c r="U13" s="5">
        <f t="shared" si="13"/>
        <v>0.97937358724608381</v>
      </c>
    </row>
    <row r="14" spans="1:21" x14ac:dyDescent="0.15">
      <c r="A14" s="1">
        <v>41768</v>
      </c>
      <c r="B14" s="2">
        <v>0.95099999999999996</v>
      </c>
      <c r="C14" s="2">
        <v>0.874</v>
      </c>
      <c r="D14" s="2">
        <v>1.018</v>
      </c>
      <c r="E14" s="2" t="s">
        <v>10</v>
      </c>
      <c r="F14" s="2" t="s">
        <v>10</v>
      </c>
      <c r="G14" s="2" t="s">
        <v>10</v>
      </c>
      <c r="H14" s="3">
        <f t="shared" si="4"/>
        <v>-1.1434511434511463E-2</v>
      </c>
      <c r="I14" s="3">
        <f t="shared" si="5"/>
        <v>-4.5558086560364419E-3</v>
      </c>
      <c r="J14" s="3">
        <f t="shared" si="6"/>
        <v>-2.303262955854124E-2</v>
      </c>
      <c r="K14" s="2">
        <f t="shared" si="1"/>
        <v>0.94599999999999995</v>
      </c>
      <c r="L14" s="3">
        <f t="shared" si="2"/>
        <v>-5.2576235541534899E-3</v>
      </c>
      <c r="M14" t="str">
        <f>IF(L14&gt;参数!B$3+参数!B$2,"溢",IF(L14&lt;-参数!B$2-参数!B$4,"折",""))</f>
        <v>折</v>
      </c>
      <c r="N14" s="3">
        <f>IF(M14="折",-L14-参数!B$2-参数!B$4,IF(M14="溢",L14-参数!B$2-参数!B$3,""))</f>
        <v>1.5762355415348955E-4</v>
      </c>
      <c r="O14" s="4">
        <f t="shared" si="7"/>
        <v>-1.1434511434511463E-2</v>
      </c>
      <c r="P14" s="3">
        <f t="shared" si="8"/>
        <v>-1.4497353940787968E-2</v>
      </c>
      <c r="Q14" s="5">
        <f t="shared" si="9"/>
        <v>1.0097198375142822</v>
      </c>
      <c r="R14" s="5">
        <f t="shared" si="10"/>
        <v>0.94438927507447845</v>
      </c>
      <c r="S14" s="5">
        <f t="shared" si="11"/>
        <v>0.95918517328594277</v>
      </c>
      <c r="T14" s="3">
        <f t="shared" si="12"/>
        <v>-8.5914139403819798E-3</v>
      </c>
      <c r="U14" s="5">
        <f t="shared" si="13"/>
        <v>0.97095938335577592</v>
      </c>
    </row>
    <row r="15" spans="1:21" x14ac:dyDescent="0.15">
      <c r="A15" s="1">
        <v>41771</v>
      </c>
      <c r="B15" s="2">
        <v>0.97199999999999998</v>
      </c>
      <c r="C15" s="2">
        <v>0.877</v>
      </c>
      <c r="D15" s="2">
        <v>1.0509999999999999</v>
      </c>
      <c r="E15" s="2" t="s">
        <v>10</v>
      </c>
      <c r="F15" s="2" t="s">
        <v>10</v>
      </c>
      <c r="G15" s="2" t="s">
        <v>10</v>
      </c>
      <c r="H15" s="3">
        <f t="shared" si="4"/>
        <v>2.208201892744488E-2</v>
      </c>
      <c r="I15" s="3">
        <f t="shared" si="5"/>
        <v>3.4324942791761348E-3</v>
      </c>
      <c r="J15" s="3">
        <f t="shared" si="6"/>
        <v>3.2416502946954751E-2</v>
      </c>
      <c r="K15" s="2">
        <f t="shared" si="1"/>
        <v>0.96399999999999997</v>
      </c>
      <c r="L15" s="3">
        <f t="shared" si="2"/>
        <v>-8.2304526748970819E-3</v>
      </c>
      <c r="M15" t="str">
        <f>IF(L15&gt;参数!B$3+参数!B$2,"溢",IF(L15&lt;-参数!B$2-参数!B$4,"折",""))</f>
        <v>折</v>
      </c>
      <c r="N15" s="3">
        <f>IF(M15="折",-L15-参数!B$2-参数!B$4,IF(M15="溢",L15-参数!B$2-参数!B$3,""))</f>
        <v>3.1304526748970824E-3</v>
      </c>
      <c r="O15" s="4">
        <f t="shared" si="7"/>
        <v>2.208201892744488E-2</v>
      </c>
      <c r="P15" s="3">
        <f t="shared" si="8"/>
        <v>1.9232386970999438E-2</v>
      </c>
      <c r="Q15" s="5">
        <f t="shared" si="9"/>
        <v>1.0128807176805252</v>
      </c>
      <c r="R15" s="5">
        <f t="shared" si="10"/>
        <v>0.96524329692154909</v>
      </c>
      <c r="S15" s="5">
        <f t="shared" si="11"/>
        <v>0.9776325937154231</v>
      </c>
      <c r="T15" s="3">
        <f t="shared" si="12"/>
        <v>1.4814952857780466E-2</v>
      </c>
      <c r="U15" s="5">
        <f t="shared" si="13"/>
        <v>0.98534410084701141</v>
      </c>
    </row>
    <row r="16" spans="1:21" x14ac:dyDescent="0.15">
      <c r="A16" s="1">
        <v>41772</v>
      </c>
      <c r="B16" s="2">
        <v>0.97699999999999998</v>
      </c>
      <c r="C16" s="2">
        <v>0.877</v>
      </c>
      <c r="D16" s="2">
        <v>1.075</v>
      </c>
      <c r="E16" s="2" t="s">
        <v>10</v>
      </c>
      <c r="F16" s="2" t="s">
        <v>10</v>
      </c>
      <c r="G16" s="2" t="s">
        <v>10</v>
      </c>
      <c r="H16" s="3">
        <f t="shared" si="4"/>
        <v>5.1440329218106484E-3</v>
      </c>
      <c r="I16" s="3">
        <f t="shared" si="5"/>
        <v>0</v>
      </c>
      <c r="J16" s="3">
        <f t="shared" si="6"/>
        <v>2.2835394862036118E-2</v>
      </c>
      <c r="K16" s="2">
        <f t="shared" si="1"/>
        <v>0.97599999999999998</v>
      </c>
      <c r="L16" s="3">
        <f t="shared" si="2"/>
        <v>-1.0235414534288667E-3</v>
      </c>
      <c r="M16" t="str">
        <f>IF(L16&gt;参数!B$3+参数!B$2,"溢",IF(L16&lt;-参数!B$2-参数!B$4,"折",""))</f>
        <v/>
      </c>
      <c r="N16" s="3" t="str">
        <f>IF(M16="折",-L16-参数!B$2-参数!B$4,IF(M16="溢",L16-参数!B$2-参数!B$3,""))</f>
        <v/>
      </c>
      <c r="O16" s="4">
        <f t="shared" si="7"/>
        <v>5.1440329218106484E-3</v>
      </c>
      <c r="P16" s="3">
        <f t="shared" si="8"/>
        <v>1.2575845018795506E-2</v>
      </c>
      <c r="Q16" s="5">
        <f t="shared" si="9"/>
        <v>1.0128807176805252</v>
      </c>
      <c r="R16" s="5">
        <f t="shared" si="10"/>
        <v>0.97020854021847058</v>
      </c>
      <c r="S16" s="5">
        <f t="shared" si="11"/>
        <v>0.98992714969931139</v>
      </c>
      <c r="T16" s="3">
        <f t="shared" si="12"/>
        <v>5.906625980202051E-3</v>
      </c>
      <c r="U16" s="5">
        <f t="shared" si="13"/>
        <v>0.99116415991251328</v>
      </c>
    </row>
    <row r="17" spans="1:21" x14ac:dyDescent="0.15">
      <c r="A17" s="1">
        <v>41773</v>
      </c>
      <c r="B17" s="2">
        <v>0.97299999999999998</v>
      </c>
      <c r="C17" s="2">
        <v>0.873</v>
      </c>
      <c r="D17" s="2">
        <v>1.0649999999999999</v>
      </c>
      <c r="E17" s="2" t="s">
        <v>10</v>
      </c>
      <c r="F17" s="2" t="s">
        <v>10</v>
      </c>
      <c r="G17" s="2" t="s">
        <v>10</v>
      </c>
      <c r="H17" s="3">
        <f t="shared" si="4"/>
        <v>-4.0941658137154668E-3</v>
      </c>
      <c r="I17" s="3">
        <f t="shared" si="5"/>
        <v>-4.5610034207526073E-3</v>
      </c>
      <c r="J17" s="3">
        <f t="shared" si="6"/>
        <v>-9.302325581395321E-3</v>
      </c>
      <c r="K17" s="2">
        <f t="shared" si="1"/>
        <v>0.96899999999999997</v>
      </c>
      <c r="L17" s="3">
        <f t="shared" si="2"/>
        <v>-4.1109969167523186E-3</v>
      </c>
      <c r="M17" t="str">
        <f>IF(L17&gt;参数!B$3+参数!B$2,"溢",IF(L17&lt;-参数!B$2-参数!B$4,"折",""))</f>
        <v/>
      </c>
      <c r="N17" s="3" t="str">
        <f>IF(M17="折",-L17-参数!B$2-参数!B$4,IF(M17="溢",L17-参数!B$2-参数!B$3,""))</f>
        <v/>
      </c>
      <c r="O17" s="4">
        <f t="shared" si="7"/>
        <v>-4.0941658137154668E-3</v>
      </c>
      <c r="P17" s="3">
        <f t="shared" si="8"/>
        <v>-7.1665287567095164E-3</v>
      </c>
      <c r="Q17" s="5">
        <f t="shared" si="9"/>
        <v>1.0128807176805252</v>
      </c>
      <c r="R17" s="5">
        <f t="shared" si="10"/>
        <v>0.9662363455809333</v>
      </c>
      <c r="S17" s="5">
        <f t="shared" si="11"/>
        <v>0.98283280831394382</v>
      </c>
      <c r="T17" s="3">
        <f t="shared" si="12"/>
        <v>-3.7535648568083279E-3</v>
      </c>
      <c r="U17" s="5">
        <f t="shared" si="13"/>
        <v>0.98744376095453767</v>
      </c>
    </row>
    <row r="18" spans="1:21" x14ac:dyDescent="0.15">
      <c r="A18" s="1">
        <v>41774</v>
      </c>
      <c r="B18" s="2">
        <v>0.96699999999999997</v>
      </c>
      <c r="C18" s="2">
        <v>0.86699999999999999</v>
      </c>
      <c r="D18" s="2">
        <v>1.0649999999999999</v>
      </c>
      <c r="E18" s="2" t="s">
        <v>10</v>
      </c>
      <c r="F18" s="2" t="s">
        <v>10</v>
      </c>
      <c r="G18" s="2" t="s">
        <v>10</v>
      </c>
      <c r="H18" s="3">
        <f t="shared" si="4"/>
        <v>-6.1664953751284779E-3</v>
      </c>
      <c r="I18" s="3">
        <f t="shared" si="5"/>
        <v>-6.8728522336769515E-3</v>
      </c>
      <c r="J18" s="3">
        <f t="shared" si="6"/>
        <v>0</v>
      </c>
      <c r="K18" s="2">
        <f t="shared" si="1"/>
        <v>0.96599999999999997</v>
      </c>
      <c r="L18" s="3">
        <f t="shared" si="2"/>
        <v>-1.0341261633919352E-3</v>
      </c>
      <c r="M18" t="str">
        <f>IF(L18&gt;参数!B$3+参数!B$2,"溢",IF(L18&lt;-参数!B$2-参数!B$4,"折",""))</f>
        <v/>
      </c>
      <c r="N18" s="3" t="str">
        <f>IF(M18="折",-L18-参数!B$2-参数!B$4,IF(M18="溢",L18-参数!B$2-参数!B$3,""))</f>
        <v/>
      </c>
      <c r="O18" s="4">
        <f t="shared" si="7"/>
        <v>-6.1664953751284779E-3</v>
      </c>
      <c r="P18" s="3">
        <f t="shared" si="8"/>
        <v>-3.08424580051652E-3</v>
      </c>
      <c r="Q18" s="5">
        <f t="shared" si="9"/>
        <v>1.0128807176805252</v>
      </c>
      <c r="R18" s="5">
        <f t="shared" si="10"/>
        <v>0.96027805362462748</v>
      </c>
      <c r="S18" s="5">
        <f t="shared" si="11"/>
        <v>0.97980151035229168</v>
      </c>
      <c r="T18" s="3">
        <f t="shared" si="12"/>
        <v>-3.0835803918816663E-3</v>
      </c>
      <c r="U18" s="5">
        <f t="shared" si="13"/>
        <v>0.98439889873517239</v>
      </c>
    </row>
    <row r="19" spans="1:21" x14ac:dyDescent="0.15">
      <c r="A19" s="1">
        <v>41775</v>
      </c>
      <c r="B19" s="2">
        <v>0.96599999999999997</v>
      </c>
      <c r="C19" s="2">
        <v>0.86399999999999999</v>
      </c>
      <c r="D19" s="2">
        <v>1.081</v>
      </c>
      <c r="E19" s="2" t="s">
        <v>10</v>
      </c>
      <c r="F19" s="2" t="s">
        <v>10</v>
      </c>
      <c r="G19" s="2" t="s">
        <v>10</v>
      </c>
      <c r="H19" s="3">
        <f t="shared" si="4"/>
        <v>-1.0341261633919352E-3</v>
      </c>
      <c r="I19" s="3">
        <f t="shared" si="5"/>
        <v>-3.4602076124568004E-3</v>
      </c>
      <c r="J19" s="3">
        <f t="shared" si="6"/>
        <v>1.5023474178403662E-2</v>
      </c>
      <c r="K19" s="2">
        <f t="shared" si="1"/>
        <v>0.97249999999999992</v>
      </c>
      <c r="L19" s="3">
        <f t="shared" si="2"/>
        <v>6.7287784679088691E-3</v>
      </c>
      <c r="M19" t="str">
        <f>IF(L19&gt;参数!B$3+参数!B$2,"溢",IF(L19&lt;-参数!B$2-参数!B$4,"折",""))</f>
        <v>溢</v>
      </c>
      <c r="N19" s="3">
        <f>IF(M19="折",-L19-参数!B$2-参数!B$4,IF(M19="溢",L19-参数!B$2-参数!B$3,""))</f>
        <v>6.6287784679088689E-3</v>
      </c>
      <c r="O19" s="4">
        <f t="shared" si="7"/>
        <v>-1.0341261633919352E-3</v>
      </c>
      <c r="P19" s="3">
        <f t="shared" si="8"/>
        <v>6.812728128376187E-3</v>
      </c>
      <c r="Q19" s="5">
        <f t="shared" si="9"/>
        <v>1.0195948795724461</v>
      </c>
      <c r="R19" s="5">
        <f t="shared" si="10"/>
        <v>0.95928500496524316</v>
      </c>
      <c r="S19" s="5">
        <f t="shared" si="11"/>
        <v>0.98647663166209409</v>
      </c>
      <c r="T19" s="3">
        <f t="shared" si="12"/>
        <v>4.1357934776310402E-3</v>
      </c>
      <c r="U19" s="5">
        <f t="shared" si="13"/>
        <v>0.98847016927994835</v>
      </c>
    </row>
    <row r="20" spans="1:21" x14ac:dyDescent="0.15">
      <c r="A20" s="1">
        <v>41778</v>
      </c>
      <c r="B20" s="2">
        <v>0.95799999999999996</v>
      </c>
      <c r="C20" s="2">
        <v>0.86399999999999999</v>
      </c>
      <c r="D20" s="2">
        <v>1.0840000000000001</v>
      </c>
      <c r="E20" s="2" t="s">
        <v>10</v>
      </c>
      <c r="F20" s="2" t="s">
        <v>10</v>
      </c>
      <c r="G20" s="2" t="s">
        <v>10</v>
      </c>
      <c r="H20" s="3">
        <f t="shared" si="4"/>
        <v>-8.281573498964856E-3</v>
      </c>
      <c r="I20" s="3">
        <f t="shared" si="5"/>
        <v>0</v>
      </c>
      <c r="J20" s="3">
        <f t="shared" si="6"/>
        <v>2.7752081406107187E-3</v>
      </c>
      <c r="K20" s="2">
        <f t="shared" si="1"/>
        <v>0.97399999999999998</v>
      </c>
      <c r="L20" s="3">
        <f t="shared" si="2"/>
        <v>1.6701461377870652E-2</v>
      </c>
      <c r="M20" t="str">
        <f>IF(L20&gt;参数!B$3+参数!B$2,"溢",IF(L20&lt;-参数!B$2-参数!B$4,"折",""))</f>
        <v>溢</v>
      </c>
      <c r="N20" s="3">
        <f>IF(M20="折",-L20-参数!B$2-参数!B$4,IF(M20="溢",L20-参数!B$2-参数!B$3,""))</f>
        <v>1.6601461377870653E-2</v>
      </c>
      <c r="O20" s="4">
        <f t="shared" si="7"/>
        <v>-8.281573498964856E-3</v>
      </c>
      <c r="P20" s="3">
        <f t="shared" si="8"/>
        <v>1.5443150022700306E-3</v>
      </c>
      <c r="Q20" s="5">
        <f t="shared" si="9"/>
        <v>1.0365216445867427</v>
      </c>
      <c r="R20" s="5">
        <f t="shared" si="10"/>
        <v>0.95134061569016859</v>
      </c>
      <c r="S20" s="5">
        <f t="shared" si="11"/>
        <v>0.9880000623237587</v>
      </c>
      <c r="T20" s="3">
        <f t="shared" si="12"/>
        <v>3.288067627058609E-3</v>
      </c>
      <c r="U20" s="5">
        <f t="shared" si="13"/>
        <v>0.99172032604387084</v>
      </c>
    </row>
    <row r="21" spans="1:21" x14ac:dyDescent="0.15">
      <c r="A21" s="1">
        <v>41779</v>
      </c>
      <c r="B21" s="2">
        <v>0.95799999999999996</v>
      </c>
      <c r="C21" s="2">
        <v>0.86399999999999999</v>
      </c>
      <c r="D21" s="2">
        <v>1.0740000000000001</v>
      </c>
      <c r="E21" s="2" t="s">
        <v>10</v>
      </c>
      <c r="F21" s="2" t="s">
        <v>10</v>
      </c>
      <c r="G21" s="2" t="s">
        <v>10</v>
      </c>
      <c r="H21" s="3">
        <f t="shared" si="4"/>
        <v>0</v>
      </c>
      <c r="I21" s="3">
        <f t="shared" si="5"/>
        <v>0</v>
      </c>
      <c r="J21" s="3">
        <f t="shared" si="6"/>
        <v>-9.2250922509224953E-3</v>
      </c>
      <c r="K21" s="2">
        <f t="shared" si="1"/>
        <v>0.96900000000000008</v>
      </c>
      <c r="L21" s="3">
        <f t="shared" si="2"/>
        <v>1.1482254697286143E-2</v>
      </c>
      <c r="M21" t="str">
        <f>IF(L21&gt;参数!B$3+参数!B$2,"溢",IF(L21&lt;-参数!B$2-参数!B$4,"折",""))</f>
        <v>溢</v>
      </c>
      <c r="N21" s="3">
        <f>IF(M21="折",-L21-参数!B$2-参数!B$4,IF(M21="溢",L21-参数!B$2-参数!B$3,""))</f>
        <v>1.1382254697286143E-2</v>
      </c>
      <c r="O21" s="4">
        <f t="shared" si="7"/>
        <v>0</v>
      </c>
      <c r="P21" s="3">
        <f t="shared" si="8"/>
        <v>-5.1123576251242307E-3</v>
      </c>
      <c r="Q21" s="5">
        <f t="shared" si="9"/>
        <v>1.0483195979446789</v>
      </c>
      <c r="R21" s="5">
        <f t="shared" si="10"/>
        <v>0.95134061569016859</v>
      </c>
      <c r="S21" s="5">
        <f t="shared" si="11"/>
        <v>0.98294905267151467</v>
      </c>
      <c r="T21" s="3">
        <f t="shared" si="12"/>
        <v>2.0899656907206374E-3</v>
      </c>
      <c r="U21" s="5">
        <f t="shared" si="13"/>
        <v>0.99379298750009293</v>
      </c>
    </row>
    <row r="22" spans="1:21" x14ac:dyDescent="0.15">
      <c r="A22" s="1">
        <v>41780</v>
      </c>
      <c r="B22" s="2">
        <v>0.96599999999999997</v>
      </c>
      <c r="C22" s="2">
        <v>0.86899999999999999</v>
      </c>
      <c r="D22" s="2">
        <v>1.073</v>
      </c>
      <c r="E22" s="2" t="s">
        <v>10</v>
      </c>
      <c r="F22" s="2" t="s">
        <v>10</v>
      </c>
      <c r="G22" s="2" t="s">
        <v>10</v>
      </c>
      <c r="H22" s="3">
        <f t="shared" si="4"/>
        <v>8.3507306889352151E-3</v>
      </c>
      <c r="I22" s="3">
        <f t="shared" si="5"/>
        <v>5.7870370370369795E-3</v>
      </c>
      <c r="J22" s="3">
        <f t="shared" si="6"/>
        <v>-9.3109869646190724E-4</v>
      </c>
      <c r="K22" s="2">
        <f t="shared" si="1"/>
        <v>0.97099999999999997</v>
      </c>
      <c r="L22" s="3">
        <f t="shared" si="2"/>
        <v>5.1759834368529933E-3</v>
      </c>
      <c r="M22" t="str">
        <f>IF(L22&gt;参数!B$3+参数!B$2,"溢",IF(L22&lt;-参数!B$2-参数!B$4,"折",""))</f>
        <v>溢</v>
      </c>
      <c r="N22" s="3">
        <f>IF(M22="折",-L22-参数!B$2-参数!B$4,IF(M22="溢",L22-参数!B$2-参数!B$3,""))</f>
        <v>5.0759834368529931E-3</v>
      </c>
      <c r="O22" s="4">
        <f t="shared" si="7"/>
        <v>8.3507306889352151E-3</v>
      </c>
      <c r="P22" s="3">
        <f t="shared" si="8"/>
        <v>2.0751113717206531E-3</v>
      </c>
      <c r="Q22" s="5">
        <f t="shared" si="9"/>
        <v>1.0536408508603745</v>
      </c>
      <c r="R22" s="5">
        <f t="shared" si="10"/>
        <v>0.95928500496524305</v>
      </c>
      <c r="S22" s="5">
        <f t="shared" si="11"/>
        <v>0.9849887814285353</v>
      </c>
      <c r="T22" s="3">
        <f t="shared" si="12"/>
        <v>5.1672751658362872E-3</v>
      </c>
      <c r="U22" s="5">
        <f t="shared" si="13"/>
        <v>0.99892818932438443</v>
      </c>
    </row>
    <row r="23" spans="1:21" x14ac:dyDescent="0.15">
      <c r="A23" s="1">
        <v>41781</v>
      </c>
      <c r="B23" s="2">
        <v>0.96599999999999997</v>
      </c>
      <c r="C23" s="2">
        <v>0.86699999999999999</v>
      </c>
      <c r="D23" s="2">
        <v>1.07</v>
      </c>
      <c r="E23" s="2" t="s">
        <v>10</v>
      </c>
      <c r="F23" s="2" t="s">
        <v>10</v>
      </c>
      <c r="G23" s="2" t="s">
        <v>10</v>
      </c>
      <c r="H23" s="3">
        <f t="shared" si="4"/>
        <v>0</v>
      </c>
      <c r="I23" s="3">
        <f t="shared" si="5"/>
        <v>-2.3014959723820505E-3</v>
      </c>
      <c r="J23" s="3">
        <f t="shared" si="6"/>
        <v>-2.7958993476233651E-3</v>
      </c>
      <c r="K23" s="2">
        <f t="shared" si="1"/>
        <v>0.96850000000000003</v>
      </c>
      <c r="L23" s="3">
        <f t="shared" si="2"/>
        <v>2.5879917184266077E-3</v>
      </c>
      <c r="M23" t="str">
        <f>IF(L23&gt;参数!B$3+参数!B$2,"溢",IF(L23&lt;-参数!B$2-参数!B$4,"折",""))</f>
        <v>溢</v>
      </c>
      <c r="N23" s="3">
        <f>IF(M23="折",-L23-参数!B$2-参数!B$4,IF(M23="溢",L23-参数!B$2-参数!B$3,""))</f>
        <v>2.4879917184266079E-3</v>
      </c>
      <c r="O23" s="4">
        <f t="shared" si="7"/>
        <v>0</v>
      </c>
      <c r="P23" s="3">
        <f t="shared" si="8"/>
        <v>-2.5746047031555181E-3</v>
      </c>
      <c r="Q23" s="5">
        <f t="shared" si="9"/>
        <v>1.056262300571511</v>
      </c>
      <c r="R23" s="5">
        <f t="shared" si="10"/>
        <v>0.95928500496524305</v>
      </c>
      <c r="S23" s="5">
        <f t="shared" si="11"/>
        <v>0.98245282467931394</v>
      </c>
      <c r="T23" s="3">
        <f t="shared" si="12"/>
        <v>-2.8870994909636731E-5</v>
      </c>
      <c r="U23" s="5">
        <f t="shared" si="13"/>
        <v>0.99889934927371538</v>
      </c>
    </row>
    <row r="24" spans="1:21" x14ac:dyDescent="0.15">
      <c r="A24" s="1">
        <v>41782</v>
      </c>
      <c r="B24" s="2">
        <v>0.97499999999999998</v>
      </c>
      <c r="C24" s="2">
        <v>0.872</v>
      </c>
      <c r="D24" s="2">
        <v>1.069</v>
      </c>
      <c r="E24" s="2" t="s">
        <v>10</v>
      </c>
      <c r="F24" s="2" t="s">
        <v>10</v>
      </c>
      <c r="G24" s="2" t="s">
        <v>10</v>
      </c>
      <c r="H24" s="3">
        <f t="shared" si="4"/>
        <v>9.3167701863354768E-3</v>
      </c>
      <c r="I24" s="3">
        <f t="shared" si="5"/>
        <v>5.7670126874278527E-3</v>
      </c>
      <c r="J24" s="3">
        <f t="shared" si="6"/>
        <v>-9.3457943925245868E-4</v>
      </c>
      <c r="K24" s="2">
        <f t="shared" si="1"/>
        <v>0.97049999999999992</v>
      </c>
      <c r="L24" s="3">
        <f t="shared" si="2"/>
        <v>-4.6153846153846878E-3</v>
      </c>
      <c r="M24" t="str">
        <f>IF(L24&gt;参数!B$3+参数!B$2,"溢",IF(L24&lt;-参数!B$2-参数!B$4,"折",""))</f>
        <v/>
      </c>
      <c r="N24" s="3" t="str">
        <f>IF(M24="折",-L24-参数!B$2-参数!B$4,IF(M24="溢",L24-参数!B$2-参数!B$3,""))</f>
        <v/>
      </c>
      <c r="O24" s="4">
        <f t="shared" si="7"/>
        <v>9.3167701863354768E-3</v>
      </c>
      <c r="P24" s="3">
        <f t="shared" si="8"/>
        <v>2.0761306763916591E-3</v>
      </c>
      <c r="Q24" s="5">
        <f t="shared" si="9"/>
        <v>1.056262300571511</v>
      </c>
      <c r="R24" s="5">
        <f t="shared" si="10"/>
        <v>0.96822244289970194</v>
      </c>
      <c r="S24" s="5">
        <f t="shared" si="11"/>
        <v>0.98449252512673835</v>
      </c>
      <c r="T24" s="3">
        <f t="shared" si="12"/>
        <v>3.797633620909045E-3</v>
      </c>
      <c r="U24" s="5">
        <f t="shared" si="13"/>
        <v>1.0026928030264215</v>
      </c>
    </row>
    <row r="25" spans="1:21" x14ac:dyDescent="0.15">
      <c r="A25" s="1">
        <v>41785</v>
      </c>
      <c r="B25" s="2">
        <v>0.98799999999999999</v>
      </c>
      <c r="C25" s="2">
        <v>0.874</v>
      </c>
      <c r="D25" s="2">
        <v>1.085</v>
      </c>
      <c r="E25" s="2" t="s">
        <v>10</v>
      </c>
      <c r="F25" s="2" t="s">
        <v>10</v>
      </c>
      <c r="G25" s="2" t="s">
        <v>10</v>
      </c>
      <c r="H25" s="3">
        <f t="shared" si="4"/>
        <v>1.3333333333333419E-2</v>
      </c>
      <c r="I25" s="3">
        <f t="shared" si="5"/>
        <v>2.2935779816513069E-3</v>
      </c>
      <c r="J25" s="3">
        <f t="shared" si="6"/>
        <v>1.4967259120673537E-2</v>
      </c>
      <c r="K25" s="2">
        <f t="shared" si="1"/>
        <v>0.97950000000000004</v>
      </c>
      <c r="L25" s="3">
        <f t="shared" si="2"/>
        <v>-8.6032388663966897E-3</v>
      </c>
      <c r="M25" t="str">
        <f>IF(L25&gt;参数!B$3+参数!B$2,"溢",IF(L25&lt;-参数!B$2-参数!B$4,"折",""))</f>
        <v>折</v>
      </c>
      <c r="N25" s="3">
        <f>IF(M25="折",-L25-参数!B$2-参数!B$4,IF(M25="溢",L25-参数!B$2-参数!B$3,""))</f>
        <v>3.5032388663966902E-3</v>
      </c>
      <c r="O25" s="4">
        <f t="shared" si="7"/>
        <v>1.3333333333333419E-2</v>
      </c>
      <c r="P25" s="3">
        <f t="shared" si="8"/>
        <v>9.3129470657958291E-3</v>
      </c>
      <c r="Q25" s="5">
        <f t="shared" si="9"/>
        <v>1.0599626397159827</v>
      </c>
      <c r="R25" s="5">
        <f t="shared" si="10"/>
        <v>0.98113207547169801</v>
      </c>
      <c r="S25" s="5">
        <f t="shared" si="11"/>
        <v>0.99366105189991527</v>
      </c>
      <c r="T25" s="3">
        <f t="shared" si="12"/>
        <v>8.7165064218419786E-3</v>
      </c>
      <c r="U25" s="5">
        <f t="shared" si="13"/>
        <v>1.0114327812831361</v>
      </c>
    </row>
    <row r="26" spans="1:21" x14ac:dyDescent="0.15">
      <c r="A26" s="1">
        <v>41786</v>
      </c>
      <c r="B26" s="2">
        <v>0.98</v>
      </c>
      <c r="C26" s="2">
        <v>0.872</v>
      </c>
      <c r="D26" s="2">
        <v>1.075</v>
      </c>
      <c r="E26" s="2" t="s">
        <v>10</v>
      </c>
      <c r="F26" s="2" t="s">
        <v>10</v>
      </c>
      <c r="G26" s="2" t="s">
        <v>10</v>
      </c>
      <c r="H26" s="3">
        <f t="shared" si="4"/>
        <v>-8.0971659919027994E-3</v>
      </c>
      <c r="I26" s="3">
        <f t="shared" si="5"/>
        <v>-2.2883295194507935E-3</v>
      </c>
      <c r="J26" s="3">
        <f t="shared" si="6"/>
        <v>-9.2165898617511122E-3</v>
      </c>
      <c r="K26" s="2">
        <f t="shared" si="1"/>
        <v>0.97350000000000003</v>
      </c>
      <c r="L26" s="3">
        <f t="shared" si="2"/>
        <v>-6.6326530612244028E-3</v>
      </c>
      <c r="M26" t="str">
        <f>IF(L26&gt;参数!B$3+参数!B$2,"溢",IF(L26&lt;-参数!B$2-参数!B$4,"折",""))</f>
        <v>折</v>
      </c>
      <c r="N26" s="3">
        <f>IF(M26="折",-L26-参数!B$2-参数!B$4,IF(M26="溢",L26-参数!B$2-参数!B$3,""))</f>
        <v>1.5326530612244024E-3</v>
      </c>
      <c r="O26" s="4">
        <f t="shared" si="7"/>
        <v>-8.0971659919027994E-3</v>
      </c>
      <c r="P26" s="3">
        <f t="shared" si="8"/>
        <v>-6.1136401861035111E-3</v>
      </c>
      <c r="Q26" s="5">
        <f t="shared" si="9"/>
        <v>1.0615871947005269</v>
      </c>
      <c r="R26" s="5">
        <f t="shared" si="10"/>
        <v>0.97318768619662355</v>
      </c>
      <c r="S26" s="5">
        <f t="shared" si="11"/>
        <v>0.98758616576165403</v>
      </c>
      <c r="T26" s="3">
        <f t="shared" si="12"/>
        <v>-4.226051038927303E-3</v>
      </c>
      <c r="U26" s="5">
        <f t="shared" si="13"/>
        <v>1.0071584147269894</v>
      </c>
    </row>
    <row r="27" spans="1:21" x14ac:dyDescent="0.15">
      <c r="A27" s="1">
        <v>41787</v>
      </c>
      <c r="B27" s="2">
        <v>0.999</v>
      </c>
      <c r="C27" s="2">
        <v>0.88200000000000001</v>
      </c>
      <c r="D27" s="2">
        <v>1.0960000000000001</v>
      </c>
      <c r="E27" s="2" t="s">
        <v>10</v>
      </c>
      <c r="F27" s="2" t="s">
        <v>10</v>
      </c>
      <c r="G27" s="2" t="s">
        <v>10</v>
      </c>
      <c r="H27" s="3">
        <f t="shared" si="4"/>
        <v>1.9387755102040938E-2</v>
      </c>
      <c r="I27" s="3">
        <f t="shared" si="5"/>
        <v>1.1467889908256979E-2</v>
      </c>
      <c r="J27" s="3">
        <f t="shared" si="6"/>
        <v>1.9534883720930374E-2</v>
      </c>
      <c r="K27" s="2">
        <f t="shared" si="1"/>
        <v>0.9890000000000001</v>
      </c>
      <c r="L27" s="3">
        <f t="shared" si="2"/>
        <v>-1.0010010010009895E-2</v>
      </c>
      <c r="M27" t="str">
        <f>IF(L27&gt;参数!B$3+参数!B$2,"溢",IF(L27&lt;-参数!B$2-参数!B$4,"折",""))</f>
        <v>折</v>
      </c>
      <c r="N27" s="3">
        <f>IF(M27="折",-L27-参数!B$2-参数!B$4,IF(M27="溢",L27-参数!B$2-参数!B$3,""))</f>
        <v>4.9100100100098959E-3</v>
      </c>
      <c r="O27" s="4">
        <f t="shared" si="7"/>
        <v>1.9387755102040938E-2</v>
      </c>
      <c r="P27" s="3">
        <f t="shared" si="8"/>
        <v>1.593777121194254E-2</v>
      </c>
      <c r="Q27" s="5">
        <f t="shared" si="9"/>
        <v>1.0667995984530048</v>
      </c>
      <c r="R27" s="5">
        <f t="shared" si="10"/>
        <v>0.99205561072492554</v>
      </c>
      <c r="S27" s="5">
        <f t="shared" si="11"/>
        <v>1.003326088123643</v>
      </c>
      <c r="T27" s="3">
        <f t="shared" si="12"/>
        <v>1.3411845441331125E-2</v>
      </c>
      <c r="U27" s="5">
        <f t="shared" si="13"/>
        <v>1.020666267720244</v>
      </c>
    </row>
    <row r="28" spans="1:21" x14ac:dyDescent="0.15">
      <c r="A28" s="1">
        <v>41788</v>
      </c>
      <c r="B28" s="2">
        <v>0.98699999999999999</v>
      </c>
      <c r="C28" s="2">
        <v>0.879</v>
      </c>
      <c r="D28" s="2">
        <v>1.081</v>
      </c>
      <c r="E28" s="2" t="s">
        <v>10</v>
      </c>
      <c r="F28" s="2" t="s">
        <v>10</v>
      </c>
      <c r="G28" s="2" t="s">
        <v>10</v>
      </c>
      <c r="H28" s="3">
        <f t="shared" si="4"/>
        <v>-1.2012012012012074E-2</v>
      </c>
      <c r="I28" s="3">
        <f t="shared" si="5"/>
        <v>-3.4013605442176909E-3</v>
      </c>
      <c r="J28" s="3">
        <f t="shared" si="6"/>
        <v>-1.3686131386861478E-2</v>
      </c>
      <c r="K28" s="2">
        <f t="shared" si="1"/>
        <v>0.98</v>
      </c>
      <c r="L28" s="3">
        <f t="shared" si="2"/>
        <v>-7.0921985815602939E-3</v>
      </c>
      <c r="M28" t="str">
        <f>IF(L28&gt;参数!B$3+参数!B$2,"溢",IF(L28&lt;-参数!B$2-参数!B$4,"折",""))</f>
        <v>折</v>
      </c>
      <c r="N28" s="3">
        <f>IF(M28="折",-L28-参数!B$2-参数!B$4,IF(M28="溢",L28-参数!B$2-参数!B$3,""))</f>
        <v>1.9921985815602936E-3</v>
      </c>
      <c r="O28" s="4">
        <f t="shared" si="7"/>
        <v>-1.2012012012012074E-2</v>
      </c>
      <c r="P28" s="3">
        <f t="shared" si="8"/>
        <v>-9.073726503859493E-3</v>
      </c>
      <c r="Q28" s="5">
        <f t="shared" si="9"/>
        <v>1.0689248750998519</v>
      </c>
      <c r="R28" s="5">
        <f t="shared" si="10"/>
        <v>0.9801390268123138</v>
      </c>
      <c r="S28" s="5">
        <f t="shared" si="11"/>
        <v>0.99422218160582176</v>
      </c>
      <c r="T28" s="3">
        <f t="shared" si="12"/>
        <v>-6.364513311437091E-3</v>
      </c>
      <c r="U28" s="5">
        <f t="shared" si="13"/>
        <v>1.0141702236728038</v>
      </c>
    </row>
    <row r="29" spans="1:21" x14ac:dyDescent="0.15">
      <c r="A29" s="1">
        <v>41789</v>
      </c>
      <c r="B29" s="2">
        <v>1.0049999999999999</v>
      </c>
      <c r="C29" s="2">
        <v>0.88800000000000001</v>
      </c>
      <c r="D29" s="2">
        <v>1.101</v>
      </c>
      <c r="E29" s="2" t="s">
        <v>10</v>
      </c>
      <c r="F29" s="2" t="s">
        <v>10</v>
      </c>
      <c r="G29" s="2" t="s">
        <v>10</v>
      </c>
      <c r="H29" s="3">
        <f t="shared" si="4"/>
        <v>1.8237082066869137E-2</v>
      </c>
      <c r="I29" s="3">
        <f t="shared" si="5"/>
        <v>1.0238907849829282E-2</v>
      </c>
      <c r="J29" s="3">
        <f t="shared" si="6"/>
        <v>1.8501387604070274E-2</v>
      </c>
      <c r="K29" s="2">
        <f t="shared" si="1"/>
        <v>0.99449999999999994</v>
      </c>
      <c r="L29" s="3">
        <f t="shared" si="2"/>
        <v>-1.0447761194029792E-2</v>
      </c>
      <c r="M29" t="str">
        <f>IF(L29&gt;参数!B$3+参数!B$2,"溢",IF(L29&lt;-参数!B$2-参数!B$4,"折",""))</f>
        <v>折</v>
      </c>
      <c r="N29" s="3">
        <f>IF(M29="折",-L29-参数!B$2-参数!B$4,IF(M29="溢",L29-参数!B$2-参数!B$3,""))</f>
        <v>5.3477611940297926E-3</v>
      </c>
      <c r="O29" s="4">
        <f t="shared" si="7"/>
        <v>1.8237082066869137E-2</v>
      </c>
      <c r="P29" s="3">
        <f t="shared" si="8"/>
        <v>1.4812558030532818E-2</v>
      </c>
      <c r="Q29" s="5">
        <f t="shared" si="9"/>
        <v>1.074641230066244</v>
      </c>
      <c r="R29" s="5">
        <f t="shared" si="10"/>
        <v>0.99801390268123125</v>
      </c>
      <c r="S29" s="5">
        <f t="shared" si="11"/>
        <v>1.0089491553661007</v>
      </c>
      <c r="T29" s="3">
        <f t="shared" si="12"/>
        <v>1.2799133763810581E-2</v>
      </c>
      <c r="U29" s="5">
        <f t="shared" si="13"/>
        <v>1.0271507240248656</v>
      </c>
    </row>
    <row r="30" spans="1:21" x14ac:dyDescent="0.15">
      <c r="A30" s="1">
        <v>41793</v>
      </c>
      <c r="B30" s="2">
        <v>1</v>
      </c>
      <c r="C30" s="2">
        <v>0.89200000000000002</v>
      </c>
      <c r="D30" s="2">
        <v>1.1000000000000001</v>
      </c>
      <c r="E30" s="2" t="s">
        <v>10</v>
      </c>
      <c r="F30" s="2" t="s">
        <v>10</v>
      </c>
      <c r="G30" s="2" t="s">
        <v>10</v>
      </c>
      <c r="H30" s="3">
        <f t="shared" si="4"/>
        <v>-4.9751243781093191E-3</v>
      </c>
      <c r="I30" s="3">
        <f t="shared" si="5"/>
        <v>4.5045045045044585E-3</v>
      </c>
      <c r="J30" s="3">
        <f t="shared" si="6"/>
        <v>-9.0826521344222755E-4</v>
      </c>
      <c r="K30" s="2">
        <f t="shared" si="1"/>
        <v>0.996</v>
      </c>
      <c r="L30" s="3">
        <f t="shared" si="2"/>
        <v>-4.0000000000000036E-3</v>
      </c>
      <c r="M30" t="str">
        <f>IF(L30&gt;参数!B$3+参数!B$2,"溢",IF(L30&lt;-参数!B$2-参数!B$4,"折",""))</f>
        <v/>
      </c>
      <c r="N30" s="3" t="str">
        <f>IF(M30="折",-L30-参数!B$2-参数!B$4,IF(M30="溢",L30-参数!B$2-参数!B$3,""))</f>
        <v/>
      </c>
      <c r="O30" s="4">
        <f t="shared" si="7"/>
        <v>-4.9751243781093191E-3</v>
      </c>
      <c r="P30" s="3">
        <f t="shared" si="8"/>
        <v>1.5155252425861079E-3</v>
      </c>
      <c r="Q30" s="5">
        <f t="shared" si="9"/>
        <v>1.074641230066244</v>
      </c>
      <c r="R30" s="5">
        <f t="shared" si="10"/>
        <v>0.99304865938430986</v>
      </c>
      <c r="S30" s="5">
        <f t="shared" si="11"/>
        <v>1.0104782432795438</v>
      </c>
      <c r="T30" s="3">
        <f t="shared" si="12"/>
        <v>-1.1531997118410704E-3</v>
      </c>
      <c r="U30" s="5">
        <f t="shared" si="13"/>
        <v>1.0259662141059029</v>
      </c>
    </row>
    <row r="31" spans="1:21" x14ac:dyDescent="0.15">
      <c r="A31" s="1">
        <v>41794</v>
      </c>
      <c r="B31" s="2">
        <v>0.98899999999999999</v>
      </c>
      <c r="C31" s="2">
        <v>0.88300000000000001</v>
      </c>
      <c r="D31" s="2">
        <v>1.085</v>
      </c>
      <c r="E31" s="2" t="s">
        <v>10</v>
      </c>
      <c r="F31" s="2" t="s">
        <v>10</v>
      </c>
      <c r="G31" s="2" t="s">
        <v>10</v>
      </c>
      <c r="H31" s="3">
        <f t="shared" si="4"/>
        <v>-1.100000000000001E-2</v>
      </c>
      <c r="I31" s="3">
        <f t="shared" si="5"/>
        <v>-1.0089686098654682E-2</v>
      </c>
      <c r="J31" s="3">
        <f t="shared" si="6"/>
        <v>-1.363636363636378E-2</v>
      </c>
      <c r="K31" s="2">
        <f t="shared" si="1"/>
        <v>0.98399999999999999</v>
      </c>
      <c r="L31" s="3">
        <f t="shared" si="2"/>
        <v>-5.0556117290192493E-3</v>
      </c>
      <c r="M31" t="str">
        <f>IF(L31&gt;参数!B$3+参数!B$2,"溢",IF(L31&lt;-参数!B$2-参数!B$4,"折",""))</f>
        <v/>
      </c>
      <c r="N31" s="3" t="str">
        <f>IF(M31="折",-L31-参数!B$2-参数!B$4,IF(M31="溢",L31-参数!B$2-参数!B$3,""))</f>
        <v/>
      </c>
      <c r="O31" s="4">
        <f t="shared" si="7"/>
        <v>-1.100000000000001E-2</v>
      </c>
      <c r="P31" s="3">
        <f t="shared" si="8"/>
        <v>-1.2045044395613203E-2</v>
      </c>
      <c r="Q31" s="5">
        <f t="shared" si="9"/>
        <v>1.074641230066244</v>
      </c>
      <c r="R31" s="5">
        <f t="shared" si="10"/>
        <v>0.98212512413108244</v>
      </c>
      <c r="S31" s="5">
        <f t="shared" si="11"/>
        <v>0.99830698797844053</v>
      </c>
      <c r="T31" s="3">
        <f t="shared" si="12"/>
        <v>-7.6816814652044046E-3</v>
      </c>
      <c r="U31" s="5">
        <f t="shared" si="13"/>
        <v>1.0180850684550797</v>
      </c>
    </row>
    <row r="32" spans="1:21" x14ac:dyDescent="0.15">
      <c r="A32" s="1">
        <v>41795</v>
      </c>
      <c r="B32" s="2">
        <v>0.999</v>
      </c>
      <c r="C32" s="2">
        <v>0.88900000000000001</v>
      </c>
      <c r="D32" s="2">
        <v>1.091</v>
      </c>
      <c r="E32" s="2" t="s">
        <v>10</v>
      </c>
      <c r="F32" s="2" t="s">
        <v>10</v>
      </c>
      <c r="G32" s="2" t="s">
        <v>10</v>
      </c>
      <c r="H32" s="3">
        <f t="shared" si="4"/>
        <v>1.0111223458038499E-2</v>
      </c>
      <c r="I32" s="3">
        <f t="shared" si="5"/>
        <v>6.7950169875423683E-3</v>
      </c>
      <c r="J32" s="3">
        <f t="shared" si="6"/>
        <v>5.5299539170508005E-3</v>
      </c>
      <c r="K32" s="2">
        <f t="shared" si="1"/>
        <v>0.99</v>
      </c>
      <c r="L32" s="3">
        <f t="shared" si="2"/>
        <v>-9.009009009009028E-3</v>
      </c>
      <c r="M32" t="str">
        <f>IF(L32&gt;参数!B$3+参数!B$2,"溢",IF(L32&lt;-参数!B$2-参数!B$4,"折",""))</f>
        <v>折</v>
      </c>
      <c r="N32" s="3">
        <f>IF(M32="折",-L32-参数!B$2-参数!B$4,IF(M32="溢",L32-参数!B$2-参数!B$3,""))</f>
        <v>3.9090090090090285E-3</v>
      </c>
      <c r="O32" s="4">
        <f t="shared" si="7"/>
        <v>1.0111223458038499E-2</v>
      </c>
      <c r="P32" s="3">
        <f t="shared" si="8"/>
        <v>6.0979544572866608E-3</v>
      </c>
      <c r="Q32" s="5">
        <f t="shared" si="9"/>
        <v>1.0788420123160256</v>
      </c>
      <c r="R32" s="5">
        <f t="shared" si="10"/>
        <v>0.99205561072492565</v>
      </c>
      <c r="S32" s="5">
        <f t="shared" si="11"/>
        <v>1.0043946185255239</v>
      </c>
      <c r="T32" s="3">
        <f t="shared" si="12"/>
        <v>6.7060623081113963E-3</v>
      </c>
      <c r="U32" s="5">
        <f t="shared" si="13"/>
        <v>1.0249124103590974</v>
      </c>
    </row>
    <row r="33" spans="1:21" x14ac:dyDescent="0.15">
      <c r="A33" s="1">
        <v>41796</v>
      </c>
      <c r="B33" s="2">
        <v>0.99099999999999999</v>
      </c>
      <c r="C33" s="2">
        <v>0.88800000000000001</v>
      </c>
      <c r="D33" s="2">
        <v>1.08</v>
      </c>
      <c r="E33" s="2" t="s">
        <v>10</v>
      </c>
      <c r="F33" s="2" t="s">
        <v>10</v>
      </c>
      <c r="G33" s="2" t="s">
        <v>10</v>
      </c>
      <c r="H33" s="3">
        <f t="shared" si="4"/>
        <v>-8.0080080080080496E-3</v>
      </c>
      <c r="I33" s="3">
        <f t="shared" si="5"/>
        <v>-1.1248593925758943E-3</v>
      </c>
      <c r="J33" s="3">
        <f t="shared" si="6"/>
        <v>-1.0082493125572745E-2</v>
      </c>
      <c r="K33" s="2">
        <f t="shared" si="1"/>
        <v>0.98399999999999999</v>
      </c>
      <c r="L33" s="3">
        <f t="shared" si="2"/>
        <v>-7.0635721493440551E-3</v>
      </c>
      <c r="M33" t="str">
        <f>IF(L33&gt;参数!B$3+参数!B$2,"溢",IF(L33&lt;-参数!B$2-参数!B$4,"折",""))</f>
        <v>折</v>
      </c>
      <c r="N33" s="3">
        <f>IF(M33="折",-L33-参数!B$2-参数!B$4,IF(M33="溢",L33-参数!B$2-参数!B$3,""))</f>
        <v>1.9635721493440547E-3</v>
      </c>
      <c r="O33" s="4">
        <f t="shared" si="7"/>
        <v>-8.0080080080080496E-3</v>
      </c>
      <c r="P33" s="3">
        <f t="shared" si="8"/>
        <v>-6.0406340021473366E-3</v>
      </c>
      <c r="Q33" s="5">
        <f t="shared" si="9"/>
        <v>1.0809603964449517</v>
      </c>
      <c r="R33" s="5">
        <f t="shared" si="10"/>
        <v>0.98411122144985108</v>
      </c>
      <c r="S33" s="5">
        <f t="shared" si="11"/>
        <v>0.99832743824128478</v>
      </c>
      <c r="T33" s="3">
        <f t="shared" si="12"/>
        <v>-4.0283566202704438E-3</v>
      </c>
      <c r="U33" s="5">
        <f t="shared" si="13"/>
        <v>1.0207836976656299</v>
      </c>
    </row>
    <row r="34" spans="1:21" x14ac:dyDescent="0.15">
      <c r="A34" s="1">
        <v>41799</v>
      </c>
      <c r="B34" s="2">
        <v>0.98199999999999998</v>
      </c>
      <c r="C34" s="2">
        <v>0.88300000000000001</v>
      </c>
      <c r="D34" s="2">
        <v>1.073</v>
      </c>
      <c r="E34" s="2" t="s">
        <v>10</v>
      </c>
      <c r="F34" s="2" t="s">
        <v>10</v>
      </c>
      <c r="G34" s="2" t="s">
        <v>10</v>
      </c>
      <c r="H34" s="3">
        <f t="shared" si="4"/>
        <v>-9.0817356205852295E-3</v>
      </c>
      <c r="I34" s="3">
        <f t="shared" si="5"/>
        <v>-5.6306306306306286E-3</v>
      </c>
      <c r="J34" s="3">
        <f t="shared" si="6"/>
        <v>-6.4814814814816435E-3</v>
      </c>
      <c r="K34" s="2">
        <f t="shared" si="1"/>
        <v>0.97799999999999998</v>
      </c>
      <c r="L34" s="3">
        <f t="shared" si="2"/>
        <v>-4.0733197556007683E-3</v>
      </c>
      <c r="M34" t="str">
        <f>IF(L34&gt;参数!B$3+参数!B$2,"溢",IF(L34&lt;-参数!B$2-参数!B$4,"折",""))</f>
        <v/>
      </c>
      <c r="N34" s="3" t="str">
        <f>IF(M34="折",-L34-参数!B$2-参数!B$4,IF(M34="溢",L34-参数!B$2-参数!B$3,""))</f>
        <v/>
      </c>
      <c r="O34" s="4">
        <f t="shared" si="7"/>
        <v>-9.0817356205852295E-3</v>
      </c>
      <c r="P34" s="3">
        <f t="shared" si="8"/>
        <v>-6.0973806116956276E-3</v>
      </c>
      <c r="Q34" s="5">
        <f t="shared" si="9"/>
        <v>1.0809603964449517</v>
      </c>
      <c r="R34" s="5">
        <f t="shared" si="10"/>
        <v>0.9751737835153923</v>
      </c>
      <c r="S34" s="5">
        <f t="shared" si="11"/>
        <v>0.99224025587522857</v>
      </c>
      <c r="T34" s="3">
        <f t="shared" si="12"/>
        <v>-5.0597054107602854E-3</v>
      </c>
      <c r="U34" s="5">
        <f t="shared" si="13"/>
        <v>1.0156188328673352</v>
      </c>
    </row>
    <row r="35" spans="1:21" x14ac:dyDescent="0.15">
      <c r="A35" s="1">
        <v>41800</v>
      </c>
      <c r="B35" s="2">
        <v>0.998</v>
      </c>
      <c r="C35" s="2">
        <v>0.89300000000000002</v>
      </c>
      <c r="D35" s="2">
        <v>1.085</v>
      </c>
      <c r="E35" s="2" t="s">
        <v>10</v>
      </c>
      <c r="F35" s="2" t="s">
        <v>10</v>
      </c>
      <c r="G35" s="2" t="s">
        <v>10</v>
      </c>
      <c r="H35" s="3">
        <f t="shared" si="4"/>
        <v>1.6293279022403295E-2</v>
      </c>
      <c r="I35" s="3">
        <f t="shared" si="5"/>
        <v>1.1325028312570762E-2</v>
      </c>
      <c r="J35" s="3">
        <f t="shared" si="6"/>
        <v>1.1183597390493905E-2</v>
      </c>
      <c r="K35" s="2">
        <f t="shared" si="1"/>
        <v>0.98899999999999999</v>
      </c>
      <c r="L35" s="3">
        <f t="shared" si="2"/>
        <v>-9.0180360721442421E-3</v>
      </c>
      <c r="M35" t="str">
        <f>IF(L35&gt;参数!B$3+参数!B$2,"溢",IF(L35&lt;-参数!B$2-参数!B$4,"折",""))</f>
        <v>折</v>
      </c>
      <c r="N35" s="3">
        <f>IF(M35="折",-L35-参数!B$2-参数!B$4,IF(M35="溢",L35-参数!B$2-参数!B$3,""))</f>
        <v>3.9180360721442426E-3</v>
      </c>
      <c r="O35" s="4">
        <f t="shared" si="7"/>
        <v>1.6293279022403295E-2</v>
      </c>
      <c r="P35" s="3">
        <f t="shared" si="8"/>
        <v>1.1247448661178754E-2</v>
      </c>
      <c r="Q35" s="5">
        <f t="shared" si="9"/>
        <v>1.0851956382707824</v>
      </c>
      <c r="R35" s="5">
        <f t="shared" si="10"/>
        <v>0.99106256206554133</v>
      </c>
      <c r="S35" s="5">
        <f t="shared" si="11"/>
        <v>1.0034004272127399</v>
      </c>
      <c r="T35" s="3">
        <f t="shared" si="12"/>
        <v>1.0486254585242097E-2</v>
      </c>
      <c r="U35" s="5">
        <f t="shared" si="13"/>
        <v>1.0262688705103484</v>
      </c>
    </row>
    <row r="36" spans="1:21" x14ac:dyDescent="0.15">
      <c r="A36" s="1">
        <v>41801</v>
      </c>
      <c r="B36" s="2">
        <v>1.0029999999999999</v>
      </c>
      <c r="C36" s="2">
        <v>0.89400000000000002</v>
      </c>
      <c r="D36" s="2">
        <v>1.0920000000000001</v>
      </c>
      <c r="E36" s="2" t="s">
        <v>10</v>
      </c>
      <c r="F36" s="2" t="s">
        <v>10</v>
      </c>
      <c r="G36" s="2" t="s">
        <v>10</v>
      </c>
      <c r="H36" s="3">
        <f t="shared" si="4"/>
        <v>5.0100200400799988E-3</v>
      </c>
      <c r="I36" s="3">
        <f t="shared" si="5"/>
        <v>1.1198208286673506E-3</v>
      </c>
      <c r="J36" s="3">
        <f t="shared" si="6"/>
        <v>6.4516129032259339E-3</v>
      </c>
      <c r="K36" s="2">
        <f t="shared" si="1"/>
        <v>0.9930000000000001</v>
      </c>
      <c r="L36" s="3">
        <f t="shared" si="2"/>
        <v>-9.9700897308073744E-3</v>
      </c>
      <c r="M36" t="str">
        <f>IF(L36&gt;参数!B$3+参数!B$2,"溢",IF(L36&lt;-参数!B$2-参数!B$4,"折",""))</f>
        <v>折</v>
      </c>
      <c r="N36" s="3">
        <f>IF(M36="折",-L36-参数!B$2-参数!B$4,IF(M36="溢",L36-参数!B$2-参数!B$3,""))</f>
        <v>4.8700897308073749E-3</v>
      </c>
      <c r="O36" s="4">
        <f t="shared" si="7"/>
        <v>5.0100200400799988E-3</v>
      </c>
      <c r="P36" s="3">
        <f t="shared" si="8"/>
        <v>4.0515010630167827E-3</v>
      </c>
      <c r="Q36" s="5">
        <f t="shared" si="9"/>
        <v>1.0904806384046419</v>
      </c>
      <c r="R36" s="5">
        <f t="shared" si="10"/>
        <v>0.99602780536246271</v>
      </c>
      <c r="S36" s="5">
        <f t="shared" si="11"/>
        <v>1.0074657051102238</v>
      </c>
      <c r="T36" s="3">
        <f t="shared" si="12"/>
        <v>4.6438702779680518E-3</v>
      </c>
      <c r="U36" s="5">
        <f t="shared" si="13"/>
        <v>1.0310347300153153</v>
      </c>
    </row>
    <row r="37" spans="1:21" x14ac:dyDescent="0.15">
      <c r="A37" s="1">
        <v>41802</v>
      </c>
      <c r="B37" s="2">
        <v>1.02</v>
      </c>
      <c r="C37" s="2">
        <v>0.90700000000000003</v>
      </c>
      <c r="D37" s="2">
        <v>1.113</v>
      </c>
      <c r="E37" s="2" t="s">
        <v>10</v>
      </c>
      <c r="F37" s="2" t="s">
        <v>10</v>
      </c>
      <c r="G37" s="2" t="s">
        <v>10</v>
      </c>
      <c r="H37" s="3">
        <f t="shared" si="4"/>
        <v>1.6949152542373058E-2</v>
      </c>
      <c r="I37" s="3">
        <f t="shared" si="5"/>
        <v>1.4541387024608499E-2</v>
      </c>
      <c r="J37" s="3">
        <f t="shared" si="6"/>
        <v>1.9230769230769162E-2</v>
      </c>
      <c r="K37" s="2">
        <f t="shared" si="1"/>
        <v>1.01</v>
      </c>
      <c r="L37" s="3">
        <f t="shared" si="2"/>
        <v>-9.8039215686274161E-3</v>
      </c>
      <c r="M37" t="str">
        <f>IF(L37&gt;参数!B$3+参数!B$2,"溢",IF(L37&lt;-参数!B$2-参数!B$4,"折",""))</f>
        <v>折</v>
      </c>
      <c r="N37" s="3">
        <f>IF(M37="折",-L37-参数!B$2-参数!B$4,IF(M37="溢",L37-参数!B$2-参数!B$3,""))</f>
        <v>4.7039215686274167E-3</v>
      </c>
      <c r="O37" s="4">
        <f t="shared" si="7"/>
        <v>1.6949152542373058E-2</v>
      </c>
      <c r="P37" s="3">
        <f t="shared" si="8"/>
        <v>1.712519019067623E-2</v>
      </c>
      <c r="Q37" s="5">
        <f t="shared" si="9"/>
        <v>1.0956101737998041</v>
      </c>
      <c r="R37" s="5">
        <f t="shared" si="10"/>
        <v>1.0129096325719962</v>
      </c>
      <c r="S37" s="5">
        <f t="shared" si="11"/>
        <v>1.0247187469208201</v>
      </c>
      <c r="T37" s="3">
        <f t="shared" si="12"/>
        <v>1.2926088100558902E-2</v>
      </c>
      <c r="U37" s="5">
        <f t="shared" si="13"/>
        <v>1.0443619757702292</v>
      </c>
    </row>
    <row r="38" spans="1:21" x14ac:dyDescent="0.15">
      <c r="A38" s="1">
        <v>41803</v>
      </c>
      <c r="B38" s="2">
        <v>1.032</v>
      </c>
      <c r="C38" s="2">
        <v>0.91500000000000004</v>
      </c>
      <c r="D38" s="2">
        <v>1.1379999999999999</v>
      </c>
      <c r="E38" s="2" t="s">
        <v>10</v>
      </c>
      <c r="F38" s="2" t="s">
        <v>10</v>
      </c>
      <c r="G38" s="2" t="s">
        <v>10</v>
      </c>
      <c r="H38" s="3">
        <f t="shared" si="4"/>
        <v>1.1764705882352899E-2</v>
      </c>
      <c r="I38" s="3">
        <f t="shared" si="5"/>
        <v>8.8202866593163343E-3</v>
      </c>
      <c r="J38" s="3">
        <f t="shared" si="6"/>
        <v>2.246181491464494E-2</v>
      </c>
      <c r="K38" s="2">
        <f t="shared" si="1"/>
        <v>1.0265</v>
      </c>
      <c r="L38" s="3">
        <f t="shared" si="2"/>
        <v>-5.3294573643410947E-3</v>
      </c>
      <c r="M38" t="str">
        <f>IF(L38&gt;参数!B$3+参数!B$2,"溢",IF(L38&lt;-参数!B$2-参数!B$4,"折",""))</f>
        <v>折</v>
      </c>
      <c r="N38" s="3">
        <f>IF(M38="折",-L38-参数!B$2-参数!B$4,IF(M38="溢",L38-参数!B$2-参数!B$3,""))</f>
        <v>2.2945736434109437E-4</v>
      </c>
      <c r="O38" s="4">
        <f t="shared" si="7"/>
        <v>1.1764705882352899E-2</v>
      </c>
      <c r="P38" s="3">
        <f t="shared" si="8"/>
        <v>1.63819326186753E-2</v>
      </c>
      <c r="Q38" s="5">
        <f t="shared" si="9"/>
        <v>1.0958615696226295</v>
      </c>
      <c r="R38" s="5">
        <f t="shared" si="10"/>
        <v>1.0248262164846078</v>
      </c>
      <c r="S38" s="5">
        <f t="shared" si="11"/>
        <v>1.0415056203859705</v>
      </c>
      <c r="T38" s="3">
        <f t="shared" si="12"/>
        <v>9.4586986217897653E-3</v>
      </c>
      <c r="U38" s="5">
        <f t="shared" si="13"/>
        <v>1.0542402809510967</v>
      </c>
    </row>
    <row r="39" spans="1:21" x14ac:dyDescent="0.15">
      <c r="A39" s="1">
        <v>41806</v>
      </c>
      <c r="B39" s="2">
        <v>1.046</v>
      </c>
      <c r="C39" s="2">
        <v>0.91500000000000004</v>
      </c>
      <c r="D39" s="2">
        <v>1.1639999999999999</v>
      </c>
      <c r="E39" s="2" t="s">
        <v>10</v>
      </c>
      <c r="F39" s="2" t="s">
        <v>10</v>
      </c>
      <c r="G39" s="2" t="s">
        <v>10</v>
      </c>
      <c r="H39" s="3">
        <f t="shared" si="4"/>
        <v>1.3565891472868241E-2</v>
      </c>
      <c r="I39" s="3">
        <f t="shared" si="5"/>
        <v>0</v>
      </c>
      <c r="J39" s="3">
        <f t="shared" si="6"/>
        <v>2.2847100175746871E-2</v>
      </c>
      <c r="K39" s="2">
        <f t="shared" si="1"/>
        <v>1.0394999999999999</v>
      </c>
      <c r="L39" s="3">
        <f t="shared" si="2"/>
        <v>-6.2141491395795168E-3</v>
      </c>
      <c r="M39" t="str">
        <f>IF(L39&gt;参数!B$3+参数!B$2,"溢",IF(L39&lt;-参数!B$2-参数!B$4,"折",""))</f>
        <v>折</v>
      </c>
      <c r="N39" s="3">
        <f>IF(M39="折",-L39-参数!B$2-参数!B$4,IF(M39="溢",L39-参数!B$2-参数!B$3,""))</f>
        <v>1.1141491395795164E-3</v>
      </c>
      <c r="O39" s="4">
        <f t="shared" si="7"/>
        <v>1.3565891472868241E-2</v>
      </c>
      <c r="P39" s="3">
        <f t="shared" si="8"/>
        <v>1.279173862653649E-2</v>
      </c>
      <c r="Q39" s="5">
        <f t="shared" si="9"/>
        <v>1.0970825228475227</v>
      </c>
      <c r="R39" s="5">
        <f t="shared" si="10"/>
        <v>1.0387288977159881</v>
      </c>
      <c r="S39" s="5">
        <f t="shared" si="11"/>
        <v>1.0548282880600166</v>
      </c>
      <c r="T39" s="3">
        <f t="shared" si="12"/>
        <v>9.1572597463280819E-3</v>
      </c>
      <c r="U39" s="5">
        <f t="shared" si="13"/>
        <v>1.0638942330388077</v>
      </c>
    </row>
    <row r="40" spans="1:21" x14ac:dyDescent="0.15">
      <c r="A40" s="1">
        <v>41807</v>
      </c>
      <c r="B40" s="2">
        <v>1.028</v>
      </c>
      <c r="C40" s="2">
        <v>0.90300000000000002</v>
      </c>
      <c r="D40" s="2">
        <v>1.1419999999999999</v>
      </c>
      <c r="E40" s="2" t="s">
        <v>10</v>
      </c>
      <c r="F40" s="2" t="s">
        <v>10</v>
      </c>
      <c r="G40" s="2" t="s">
        <v>10</v>
      </c>
      <c r="H40" s="3">
        <f t="shared" si="4"/>
        <v>-1.7208413001912115E-2</v>
      </c>
      <c r="I40" s="3">
        <f t="shared" si="5"/>
        <v>-1.3114754098360715E-2</v>
      </c>
      <c r="J40" s="3">
        <f t="shared" si="6"/>
        <v>-1.8900343642611728E-2</v>
      </c>
      <c r="K40" s="2">
        <f t="shared" si="1"/>
        <v>1.0225</v>
      </c>
      <c r="L40" s="3">
        <f t="shared" si="2"/>
        <v>-5.3501945525292749E-3</v>
      </c>
      <c r="M40" t="str">
        <f>IF(L40&gt;参数!B$3+参数!B$2,"溢",IF(L40&lt;-参数!B$2-参数!B$4,"折",""))</f>
        <v>折</v>
      </c>
      <c r="N40" s="3">
        <f>IF(M40="折",-L40-参数!B$2-参数!B$4,IF(M40="溢",L40-参数!B$2-参数!B$3,""))</f>
        <v>2.5019455252927453E-4</v>
      </c>
      <c r="O40" s="4">
        <f t="shared" si="7"/>
        <v>-1.7208413001912115E-2</v>
      </c>
      <c r="P40" s="3">
        <f t="shared" si="8"/>
        <v>-1.6345630997888664E-2</v>
      </c>
      <c r="Q40" s="5">
        <f t="shared" si="9"/>
        <v>1.0973570069184142</v>
      </c>
      <c r="R40" s="5">
        <f t="shared" si="10"/>
        <v>1.0208540218470705</v>
      </c>
      <c r="S40" s="5">
        <f t="shared" si="11"/>
        <v>1.037586454097253</v>
      </c>
      <c r="T40" s="3">
        <f t="shared" si="12"/>
        <v>-1.1101283149090502E-2</v>
      </c>
      <c r="U40" s="5">
        <f t="shared" si="13"/>
        <v>1.0520836419171593</v>
      </c>
    </row>
    <row r="41" spans="1:21" x14ac:dyDescent="0.15">
      <c r="A41" s="1">
        <v>41808</v>
      </c>
      <c r="B41" s="2">
        <v>1.03</v>
      </c>
      <c r="C41" s="2">
        <v>0.89500000000000002</v>
      </c>
      <c r="D41" s="2">
        <v>1.147</v>
      </c>
      <c r="E41" s="2" t="s">
        <v>10</v>
      </c>
      <c r="F41" s="2" t="s">
        <v>10</v>
      </c>
      <c r="G41" s="2" t="s">
        <v>10</v>
      </c>
      <c r="H41" s="3">
        <f t="shared" si="4"/>
        <v>1.9455252918287869E-3</v>
      </c>
      <c r="I41" s="3">
        <f t="shared" si="5"/>
        <v>-8.8593576965669829E-3</v>
      </c>
      <c r="J41" s="3">
        <f t="shared" si="6"/>
        <v>4.3782837127845919E-3</v>
      </c>
      <c r="K41" s="2">
        <f t="shared" si="1"/>
        <v>1.0209999999999999</v>
      </c>
      <c r="L41" s="3">
        <f t="shared" si="2"/>
        <v>-8.7378640776699656E-3</v>
      </c>
      <c r="M41" t="str">
        <f>IF(L41&gt;参数!B$3+参数!B$2,"溢",IF(L41&lt;-参数!B$2-参数!B$4,"折",""))</f>
        <v>折</v>
      </c>
      <c r="N41" s="3">
        <f>IF(M41="折",-L41-参数!B$2-参数!B$4,IF(M41="溢",L41-参数!B$2-参数!B$3,""))</f>
        <v>3.6378640776699661E-3</v>
      </c>
      <c r="O41" s="4">
        <f t="shared" si="7"/>
        <v>1.9455252918287869E-3</v>
      </c>
      <c r="P41" s="3">
        <f t="shared" si="8"/>
        <v>-1.4237187658489342E-3</v>
      </c>
      <c r="Q41" s="5">
        <f t="shared" si="9"/>
        <v>1.1013490425542622</v>
      </c>
      <c r="R41" s="5">
        <f t="shared" si="10"/>
        <v>1.0228401191658392</v>
      </c>
      <c r="S41" s="5">
        <f t="shared" si="11"/>
        <v>1.0361092227913642</v>
      </c>
      <c r="T41" s="3">
        <f t="shared" si="12"/>
        <v>1.3865568678832728E-3</v>
      </c>
      <c r="U41" s="5">
        <f t="shared" si="13"/>
        <v>1.0535424157164472</v>
      </c>
    </row>
    <row r="42" spans="1:21" x14ac:dyDescent="0.15">
      <c r="A42" s="1">
        <v>41809</v>
      </c>
      <c r="B42" s="2">
        <v>1.0009999999999999</v>
      </c>
      <c r="C42" s="2">
        <v>0.88900000000000001</v>
      </c>
      <c r="D42" s="2">
        <v>1.1140000000000001</v>
      </c>
      <c r="E42" s="2" t="s">
        <v>10</v>
      </c>
      <c r="F42" s="2" t="s">
        <v>10</v>
      </c>
      <c r="G42" s="2" t="s">
        <v>10</v>
      </c>
      <c r="H42" s="3">
        <f t="shared" si="4"/>
        <v>-2.8155339805825408E-2</v>
      </c>
      <c r="I42" s="3">
        <f t="shared" si="5"/>
        <v>-6.7039106145251326E-3</v>
      </c>
      <c r="J42" s="3">
        <f t="shared" si="6"/>
        <v>-2.8770706190060946E-2</v>
      </c>
      <c r="K42" s="2">
        <f t="shared" si="1"/>
        <v>1.0015000000000001</v>
      </c>
      <c r="L42" s="3">
        <f t="shared" si="2"/>
        <v>4.9950049950076014E-4</v>
      </c>
      <c r="M42" t="str">
        <f>IF(L42&gt;参数!B$3+参数!B$2,"溢",IF(L42&lt;-参数!B$2-参数!B$4,"折",""))</f>
        <v>溢</v>
      </c>
      <c r="N42" s="3">
        <f>IF(M42="折",-L42-参数!B$2-参数!B$4,IF(M42="溢",L42-参数!B$2-参数!B$3,""))</f>
        <v>3.9950049950076015E-4</v>
      </c>
      <c r="O42" s="4">
        <f t="shared" si="7"/>
        <v>-2.8155339805825408E-2</v>
      </c>
      <c r="P42" s="3">
        <f t="shared" si="8"/>
        <v>-1.8976706556186086E-2</v>
      </c>
      <c r="Q42" s="5">
        <f t="shared" si="9"/>
        <v>1.1017890320468873</v>
      </c>
      <c r="R42" s="5">
        <f t="shared" si="10"/>
        <v>0.99404170804369396</v>
      </c>
      <c r="S42" s="5">
        <f t="shared" si="11"/>
        <v>1.0164472821102943</v>
      </c>
      <c r="T42" s="3">
        <f t="shared" si="12"/>
        <v>-1.5577515287503577E-2</v>
      </c>
      <c r="U42" s="5">
        <f t="shared" si="13"/>
        <v>1.0371308426295909</v>
      </c>
    </row>
    <row r="43" spans="1:21" x14ac:dyDescent="0.15">
      <c r="A43" s="1">
        <v>41810</v>
      </c>
      <c r="B43" s="2">
        <v>1.0129999999999999</v>
      </c>
      <c r="C43" s="2">
        <v>0.88700000000000001</v>
      </c>
      <c r="D43" s="2">
        <v>1.127</v>
      </c>
      <c r="E43" s="2" t="s">
        <v>10</v>
      </c>
      <c r="F43" s="2" t="s">
        <v>10</v>
      </c>
      <c r="G43" s="2" t="s">
        <v>10</v>
      </c>
      <c r="H43" s="3">
        <f t="shared" si="4"/>
        <v>1.1988011988012026E-2</v>
      </c>
      <c r="I43" s="3">
        <f t="shared" si="5"/>
        <v>-2.2497187851518996E-3</v>
      </c>
      <c r="J43" s="3">
        <f t="shared" si="6"/>
        <v>1.1669658886894085E-2</v>
      </c>
      <c r="K43" s="2">
        <f t="shared" si="1"/>
        <v>1.0070000000000001</v>
      </c>
      <c r="L43" s="3">
        <f t="shared" si="2"/>
        <v>-5.9230009871665823E-3</v>
      </c>
      <c r="M43" t="str">
        <f>IF(L43&gt;参数!B$3+参数!B$2,"溢",IF(L43&lt;-参数!B$2-参数!B$4,"折",""))</f>
        <v>折</v>
      </c>
      <c r="N43" s="3">
        <f>IF(M43="折",-L43-参数!B$2-参数!B$4,IF(M43="溢",L43-参数!B$2-参数!B$3,""))</f>
        <v>8.2300098716658193E-4</v>
      </c>
      <c r="O43" s="4">
        <f t="shared" si="7"/>
        <v>1.1988011988012026E-2</v>
      </c>
      <c r="P43" s="3">
        <f t="shared" si="8"/>
        <v>5.5393272110724418E-3</v>
      </c>
      <c r="Q43" s="5">
        <f t="shared" si="9"/>
        <v>1.1026958055079112</v>
      </c>
      <c r="R43" s="5">
        <f t="shared" si="10"/>
        <v>1.0059582919563057</v>
      </c>
      <c r="S43" s="5">
        <f t="shared" si="11"/>
        <v>1.0220777161987085</v>
      </c>
      <c r="T43" s="3">
        <f t="shared" si="12"/>
        <v>6.1167800620836833E-3</v>
      </c>
      <c r="U43" s="5">
        <f t="shared" si="13"/>
        <v>1.0434747438895595</v>
      </c>
    </row>
    <row r="44" spans="1:21" x14ac:dyDescent="0.15">
      <c r="A44" s="1">
        <v>41813</v>
      </c>
      <c r="B44" s="2">
        <v>1.026</v>
      </c>
      <c r="C44" s="2">
        <v>0.9</v>
      </c>
      <c r="D44" s="2">
        <v>1.135</v>
      </c>
      <c r="E44" s="2" t="s">
        <v>10</v>
      </c>
      <c r="F44" s="2" t="s">
        <v>10</v>
      </c>
      <c r="G44" s="2" t="s">
        <v>10</v>
      </c>
      <c r="H44" s="3">
        <f t="shared" si="4"/>
        <v>1.2833168805528317E-2</v>
      </c>
      <c r="I44" s="3">
        <f t="shared" si="5"/>
        <v>1.4656144306651742E-2</v>
      </c>
      <c r="J44" s="3">
        <f t="shared" si="6"/>
        <v>7.0984915705412099E-3</v>
      </c>
      <c r="K44" s="2">
        <f t="shared" si="1"/>
        <v>1.0175000000000001</v>
      </c>
      <c r="L44" s="3">
        <f t="shared" si="2"/>
        <v>-8.2846003898634502E-3</v>
      </c>
      <c r="M44" t="str">
        <f>IF(L44&gt;参数!B$3+参数!B$2,"溢",IF(L44&lt;-参数!B$2-参数!B$4,"折",""))</f>
        <v>折</v>
      </c>
      <c r="N44" s="3">
        <f>IF(M44="折",-L44-参数!B$2-参数!B$4,IF(M44="溢",L44-参数!B$2-参数!B$3,""))</f>
        <v>3.1846003898634507E-3</v>
      </c>
      <c r="O44" s="4">
        <f t="shared" si="7"/>
        <v>1.2833168805528317E-2</v>
      </c>
      <c r="P44" s="3">
        <f t="shared" si="8"/>
        <v>1.0440942412064294E-2</v>
      </c>
      <c r="Q44" s="5">
        <f t="shared" si="9"/>
        <v>1.1062074510000326</v>
      </c>
      <c r="R44" s="5">
        <f t="shared" si="10"/>
        <v>1.0188679245283019</v>
      </c>
      <c r="S44" s="5">
        <f t="shared" si="11"/>
        <v>1.0327491707741934</v>
      </c>
      <c r="T44" s="3">
        <f t="shared" si="12"/>
        <v>8.8195705358186868E-3</v>
      </c>
      <c r="U44" s="5">
        <f t="shared" si="13"/>
        <v>1.0526777429956389</v>
      </c>
    </row>
    <row r="45" spans="1:21" x14ac:dyDescent="0.15">
      <c r="A45" s="1">
        <v>41814</v>
      </c>
      <c r="B45" s="2">
        <v>1.0429999999999999</v>
      </c>
      <c r="C45" s="2">
        <v>0.91400000000000003</v>
      </c>
      <c r="D45" s="2">
        <v>1.1599999999999999</v>
      </c>
      <c r="E45" s="2" t="s">
        <v>10</v>
      </c>
      <c r="F45" s="2" t="s">
        <v>10</v>
      </c>
      <c r="G45" s="2" t="s">
        <v>10</v>
      </c>
      <c r="H45" s="3">
        <f t="shared" si="4"/>
        <v>1.65692007797269E-2</v>
      </c>
      <c r="I45" s="3">
        <f t="shared" si="5"/>
        <v>1.5555555555555545E-2</v>
      </c>
      <c r="J45" s="3">
        <f t="shared" si="6"/>
        <v>2.2026431718061623E-2</v>
      </c>
      <c r="K45" s="2">
        <f t="shared" si="1"/>
        <v>1.0369999999999999</v>
      </c>
      <c r="L45" s="3">
        <f t="shared" si="2"/>
        <v>-5.7526366251198224E-3</v>
      </c>
      <c r="M45" t="str">
        <f>IF(L45&gt;参数!B$3+参数!B$2,"溢",IF(L45&lt;-参数!B$2-参数!B$4,"折",""))</f>
        <v>折</v>
      </c>
      <c r="N45" s="3">
        <f>IF(M45="折",-L45-参数!B$2-参数!B$4,IF(M45="溢",L45-参数!B$2-参数!B$3,""))</f>
        <v>6.5263662511982207E-4</v>
      </c>
      <c r="O45" s="4">
        <f t="shared" si="7"/>
        <v>1.65692007797269E-2</v>
      </c>
      <c r="P45" s="3">
        <f t="shared" si="8"/>
        <v>1.9174753409223363E-2</v>
      </c>
      <c r="Q45" s="5">
        <f t="shared" si="9"/>
        <v>1.1069294024975356</v>
      </c>
      <c r="R45" s="5">
        <f t="shared" si="10"/>
        <v>1.0357497517378349</v>
      </c>
      <c r="S45" s="5">
        <f t="shared" si="11"/>
        <v>1.0525518814573682</v>
      </c>
      <c r="T45" s="3">
        <f t="shared" si="12"/>
        <v>1.213219693802336E-2</v>
      </c>
      <c r="U45" s="5">
        <f t="shared" si="13"/>
        <v>1.0654490366859357</v>
      </c>
    </row>
    <row r="46" spans="1:21" x14ac:dyDescent="0.15">
      <c r="A46" s="1">
        <v>41815</v>
      </c>
      <c r="B46" s="2">
        <v>1.0369999999999999</v>
      </c>
      <c r="C46" s="2">
        <v>0.91300000000000003</v>
      </c>
      <c r="D46" s="2">
        <v>1.151</v>
      </c>
      <c r="E46" s="2" t="s">
        <v>10</v>
      </c>
      <c r="F46" s="2" t="s">
        <v>10</v>
      </c>
      <c r="G46" s="2" t="s">
        <v>10</v>
      </c>
      <c r="H46" s="3">
        <f t="shared" si="4"/>
        <v>-5.7526366251198224E-3</v>
      </c>
      <c r="I46" s="3">
        <f t="shared" si="5"/>
        <v>-1.094091903719896E-3</v>
      </c>
      <c r="J46" s="3">
        <f t="shared" si="6"/>
        <v>-7.7586206896550491E-3</v>
      </c>
      <c r="K46" s="2">
        <f t="shared" si="1"/>
        <v>1.032</v>
      </c>
      <c r="L46" s="3">
        <f t="shared" si="2"/>
        <v>-4.8216007714559916E-3</v>
      </c>
      <c r="M46" t="str">
        <f>IF(L46&gt;参数!B$3+参数!B$2,"溢",IF(L46&lt;-参数!B$2-参数!B$4,"折",""))</f>
        <v/>
      </c>
      <c r="N46" s="3" t="str">
        <f>IF(M46="折",-L46-参数!B$2-参数!B$4,IF(M46="溢",L46-参数!B$2-参数!B$3,""))</f>
        <v/>
      </c>
      <c r="O46" s="4">
        <f t="shared" si="7"/>
        <v>-5.7526366251198224E-3</v>
      </c>
      <c r="P46" s="3">
        <f t="shared" si="8"/>
        <v>-4.8105999621556325E-3</v>
      </c>
      <c r="Q46" s="5">
        <f t="shared" si="9"/>
        <v>1.1069294024975356</v>
      </c>
      <c r="R46" s="5">
        <f t="shared" si="10"/>
        <v>1.029791459781529</v>
      </c>
      <c r="S46" s="5">
        <f t="shared" si="11"/>
        <v>1.0474884754162626</v>
      </c>
      <c r="T46" s="3">
        <f t="shared" si="12"/>
        <v>-3.5210788624251512E-3</v>
      </c>
      <c r="U46" s="5">
        <f t="shared" si="13"/>
        <v>1.0616975066038696</v>
      </c>
    </row>
    <row r="47" spans="1:21" x14ac:dyDescent="0.15">
      <c r="A47" s="1">
        <v>41816</v>
      </c>
      <c r="B47" s="2">
        <v>1.0529999999999999</v>
      </c>
      <c r="C47" s="2">
        <v>0.91500000000000004</v>
      </c>
      <c r="D47" s="2">
        <v>1.1739999999999999</v>
      </c>
      <c r="E47" s="2" t="s">
        <v>10</v>
      </c>
      <c r="F47" s="2" t="s">
        <v>10</v>
      </c>
      <c r="G47" s="2" t="s">
        <v>10</v>
      </c>
      <c r="H47" s="3">
        <f t="shared" si="4"/>
        <v>1.5429122468659573E-2</v>
      </c>
      <c r="I47" s="3">
        <f t="shared" si="5"/>
        <v>2.1905805038335835E-3</v>
      </c>
      <c r="J47" s="3">
        <f t="shared" si="6"/>
        <v>1.9982623805386623E-2</v>
      </c>
      <c r="K47" s="2">
        <f t="shared" si="1"/>
        <v>1.0445</v>
      </c>
      <c r="L47" s="3">
        <f t="shared" si="2"/>
        <v>-8.0721747388413645E-3</v>
      </c>
      <c r="M47" t="str">
        <f>IF(L47&gt;参数!B$3+参数!B$2,"溢",IF(L47&lt;-参数!B$2-参数!B$4,"折",""))</f>
        <v>折</v>
      </c>
      <c r="N47" s="3">
        <f>IF(M47="折",-L47-参数!B$2-参数!B$4,IF(M47="溢",L47-参数!B$2-参数!B$3,""))</f>
        <v>2.972174738841365E-3</v>
      </c>
      <c r="O47" s="4">
        <f t="shared" si="7"/>
        <v>1.5429122468659573E-2</v>
      </c>
      <c r="P47" s="3">
        <f t="shared" si="8"/>
        <v>1.2189555533045297E-2</v>
      </c>
      <c r="Q47" s="5">
        <f t="shared" si="9"/>
        <v>1.1102193901053194</v>
      </c>
      <c r="R47" s="5">
        <f t="shared" si="10"/>
        <v>1.0456802383316779</v>
      </c>
      <c r="S47" s="5">
        <f t="shared" si="11"/>
        <v>1.0602568943575741</v>
      </c>
      <c r="T47" s="3">
        <f t="shared" si="12"/>
        <v>1.0196950913515411E-2</v>
      </c>
      <c r="U47" s="5">
        <f t="shared" si="13"/>
        <v>1.0725235839637108</v>
      </c>
    </row>
    <row r="48" spans="1:21" x14ac:dyDescent="0.15">
      <c r="A48" s="1">
        <v>41817</v>
      </c>
      <c r="B48" s="2">
        <v>1.069</v>
      </c>
      <c r="C48" s="2">
        <v>0.9</v>
      </c>
      <c r="D48" s="2">
        <v>1.234</v>
      </c>
      <c r="E48" s="2" t="s">
        <v>10</v>
      </c>
      <c r="F48" s="2" t="s">
        <v>10</v>
      </c>
      <c r="G48" s="2" t="s">
        <v>10</v>
      </c>
      <c r="H48" s="3">
        <f t="shared" si="4"/>
        <v>1.5194681861348647E-2</v>
      </c>
      <c r="I48" s="3">
        <f t="shared" si="5"/>
        <v>-1.6393442622950838E-2</v>
      </c>
      <c r="J48" s="3">
        <f t="shared" si="6"/>
        <v>5.110732538330498E-2</v>
      </c>
      <c r="K48" s="2">
        <f t="shared" si="1"/>
        <v>1.0669999999999999</v>
      </c>
      <c r="L48" s="3">
        <f t="shared" si="2"/>
        <v>-1.8709073900842199E-3</v>
      </c>
      <c r="M48" t="str">
        <f>IF(L48&gt;参数!B$3+参数!B$2,"溢",IF(L48&lt;-参数!B$2-参数!B$4,"折",""))</f>
        <v/>
      </c>
      <c r="N48" s="3" t="str">
        <f>IF(M48="折",-L48-参数!B$2-参数!B$4,IF(M48="溢",L48-参数!B$2-参数!B$3,""))</f>
        <v/>
      </c>
      <c r="O48" s="4">
        <f t="shared" si="7"/>
        <v>1.5194681861348647E-2</v>
      </c>
      <c r="P48" s="3">
        <f t="shared" si="8"/>
        <v>2.2639335127620706E-2</v>
      </c>
      <c r="Q48" s="5">
        <f t="shared" si="9"/>
        <v>1.1102193901053194</v>
      </c>
      <c r="R48" s="5">
        <f t="shared" si="10"/>
        <v>1.061569016881827</v>
      </c>
      <c r="S48" s="5">
        <f t="shared" si="11"/>
        <v>1.0842604055103056</v>
      </c>
      <c r="T48" s="3">
        <f t="shared" si="12"/>
        <v>1.2611338996323116E-2</v>
      </c>
      <c r="U48" s="5">
        <f t="shared" si="13"/>
        <v>1.0860495424626286</v>
      </c>
    </row>
    <row r="49" spans="1:21" x14ac:dyDescent="0.15">
      <c r="A49" s="1">
        <v>41820</v>
      </c>
      <c r="B49" s="2">
        <v>1.1120000000000001</v>
      </c>
      <c r="C49" s="2">
        <v>0.89500000000000002</v>
      </c>
      <c r="D49" s="2">
        <v>1.331</v>
      </c>
      <c r="E49" s="2" t="s">
        <v>10</v>
      </c>
      <c r="F49" s="2" t="s">
        <v>10</v>
      </c>
      <c r="G49" s="2" t="s">
        <v>10</v>
      </c>
      <c r="H49" s="3">
        <f t="shared" si="4"/>
        <v>4.0224508886810284E-2</v>
      </c>
      <c r="I49" s="3">
        <f t="shared" si="5"/>
        <v>-5.5555555555555358E-3</v>
      </c>
      <c r="J49" s="3">
        <f t="shared" si="6"/>
        <v>7.86061588330631E-2</v>
      </c>
      <c r="K49" s="2">
        <f t="shared" si="1"/>
        <v>1.113</v>
      </c>
      <c r="L49" s="3">
        <f t="shared" si="2"/>
        <v>8.9928057553945173E-4</v>
      </c>
      <c r="M49" t="str">
        <f>IF(L49&gt;参数!B$3+参数!B$2,"溢",IF(L49&lt;-参数!B$2-参数!B$4,"折",""))</f>
        <v>溢</v>
      </c>
      <c r="N49" s="3">
        <f>IF(M49="折",-L49-参数!B$2-参数!B$4,IF(M49="溢",L49-参数!B$2-参数!B$3,""))</f>
        <v>7.9928057553945169E-4</v>
      </c>
      <c r="O49" s="4">
        <f t="shared" si="7"/>
        <v>4.0224508886810284E-2</v>
      </c>
      <c r="P49" s="3">
        <f t="shared" si="8"/>
        <v>4.4767553991277978E-2</v>
      </c>
      <c r="Q49" s="5">
        <f t="shared" si="9"/>
        <v>1.1111067668984178</v>
      </c>
      <c r="R49" s="5">
        <f t="shared" si="10"/>
        <v>1.1042701092353526</v>
      </c>
      <c r="S49" s="5">
        <f t="shared" si="11"/>
        <v>1.1328000917545931</v>
      </c>
      <c r="T49" s="3">
        <f t="shared" si="12"/>
        <v>2.8597114484542569E-2</v>
      </c>
      <c r="U49" s="5">
        <f t="shared" si="13"/>
        <v>1.1171074255643174</v>
      </c>
    </row>
    <row r="50" spans="1:21" x14ac:dyDescent="0.15">
      <c r="A50" s="1">
        <v>41821</v>
      </c>
      <c r="B50" s="2">
        <v>1.1080000000000001</v>
      </c>
      <c r="C50" s="2">
        <v>0.89500000000000002</v>
      </c>
      <c r="D50" s="2">
        <v>1.3280000000000001</v>
      </c>
      <c r="E50" s="2" t="s">
        <v>10</v>
      </c>
      <c r="F50" s="2" t="s">
        <v>10</v>
      </c>
      <c r="G50" s="2" t="s">
        <v>10</v>
      </c>
      <c r="H50" s="3">
        <f t="shared" si="4"/>
        <v>-3.597122302158251E-3</v>
      </c>
      <c r="I50" s="3">
        <f t="shared" si="5"/>
        <v>0</v>
      </c>
      <c r="J50" s="3">
        <f t="shared" si="6"/>
        <v>-2.2539444027046551E-3</v>
      </c>
      <c r="K50" s="2">
        <f t="shared" si="1"/>
        <v>1.1114999999999999</v>
      </c>
      <c r="L50" s="3">
        <f t="shared" si="2"/>
        <v>3.1588447653427831E-3</v>
      </c>
      <c r="M50" t="str">
        <f>IF(L50&gt;参数!B$3+参数!B$2,"溢",IF(L50&lt;-参数!B$2-参数!B$4,"折",""))</f>
        <v>溢</v>
      </c>
      <c r="N50" s="3">
        <f>IF(M50="折",-L50-参数!B$2-参数!B$4,IF(M50="溢",L50-参数!B$2-参数!B$3,""))</f>
        <v>3.0588447653427833E-3</v>
      </c>
      <c r="O50" s="4">
        <f t="shared" si="7"/>
        <v>-3.597122302158251E-3</v>
      </c>
      <c r="P50" s="3">
        <f t="shared" si="8"/>
        <v>-1.3464859049895559E-3</v>
      </c>
      <c r="Q50" s="5">
        <f t="shared" si="9"/>
        <v>1.1145054700160819</v>
      </c>
      <c r="R50" s="5">
        <f t="shared" si="10"/>
        <v>1.1002979145978153</v>
      </c>
      <c r="S50" s="5">
        <f t="shared" si="11"/>
        <v>1.1312747923978745</v>
      </c>
      <c r="T50" s="3">
        <f t="shared" si="12"/>
        <v>-6.2825448060167453E-4</v>
      </c>
      <c r="U50" s="5">
        <f t="shared" si="13"/>
        <v>1.1164055978188931</v>
      </c>
    </row>
    <row r="51" spans="1:21" x14ac:dyDescent="0.15">
      <c r="A51" s="1">
        <v>41822</v>
      </c>
      <c r="B51" s="2">
        <v>1.135</v>
      </c>
      <c r="C51" s="2">
        <v>0.89800000000000002</v>
      </c>
      <c r="D51" s="2">
        <v>1.409</v>
      </c>
      <c r="E51" s="2" t="s">
        <v>10</v>
      </c>
      <c r="F51" s="2" t="s">
        <v>10</v>
      </c>
      <c r="G51" s="2" t="s">
        <v>10</v>
      </c>
      <c r="H51" s="3">
        <f t="shared" si="4"/>
        <v>2.436823104693131E-2</v>
      </c>
      <c r="I51" s="3">
        <f t="shared" si="5"/>
        <v>3.3519553072625108E-3</v>
      </c>
      <c r="J51" s="3">
        <f t="shared" si="6"/>
        <v>6.0993975903614439E-2</v>
      </c>
      <c r="K51" s="2">
        <f t="shared" si="1"/>
        <v>1.1535</v>
      </c>
      <c r="L51" s="3">
        <f t="shared" si="2"/>
        <v>1.6299559471365521E-2</v>
      </c>
      <c r="M51" t="str">
        <f>IF(L51&gt;参数!B$3+参数!B$2,"溢",IF(L51&lt;-参数!B$2-参数!B$4,"折",""))</f>
        <v>溢</v>
      </c>
      <c r="N51" s="3">
        <f>IF(M51="折",-L51-参数!B$2-参数!B$4,IF(M51="溢",L51-参数!B$2-参数!B$3,""))</f>
        <v>1.6199559471365522E-2</v>
      </c>
      <c r="O51" s="4">
        <f t="shared" si="7"/>
        <v>2.436823104693131E-2</v>
      </c>
      <c r="P51" s="3">
        <f t="shared" si="8"/>
        <v>3.8556813140058294E-2</v>
      </c>
      <c r="Q51" s="5">
        <f t="shared" si="9"/>
        <v>1.1325599676587697</v>
      </c>
      <c r="R51" s="5">
        <f t="shared" si="10"/>
        <v>1.1271102284011916</v>
      </c>
      <c r="S51" s="5">
        <f t="shared" si="11"/>
        <v>1.1748931431784175</v>
      </c>
      <c r="T51" s="3">
        <f t="shared" si="12"/>
        <v>2.6374867886118373E-2</v>
      </c>
      <c r="U51" s="5">
        <f t="shared" si="13"/>
        <v>1.1458506479686894</v>
      </c>
    </row>
    <row r="52" spans="1:21" x14ac:dyDescent="0.15">
      <c r="A52" s="1">
        <v>41823</v>
      </c>
      <c r="B52" s="2">
        <v>1.127</v>
      </c>
      <c r="C52" s="2">
        <v>0.9</v>
      </c>
      <c r="D52" s="2">
        <v>1.3959999999999999</v>
      </c>
      <c r="E52" s="2" t="s">
        <v>10</v>
      </c>
      <c r="F52" s="2" t="s">
        <v>10</v>
      </c>
      <c r="G52" s="2" t="s">
        <v>10</v>
      </c>
      <c r="H52" s="3">
        <f t="shared" si="4"/>
        <v>-7.0484581497797238E-3</v>
      </c>
      <c r="I52" s="3">
        <f t="shared" si="5"/>
        <v>2.2271714922048602E-3</v>
      </c>
      <c r="J52" s="3">
        <f t="shared" si="6"/>
        <v>-9.2264017033357737E-3</v>
      </c>
      <c r="K52" s="2">
        <f t="shared" si="1"/>
        <v>1.1479999999999999</v>
      </c>
      <c r="L52" s="3">
        <f t="shared" si="2"/>
        <v>1.8633540372670732E-2</v>
      </c>
      <c r="M52" t="str">
        <f>IF(L52&gt;参数!B$3+参数!B$2,"溢",IF(L52&lt;-参数!B$2-参数!B$4,"折",""))</f>
        <v>溢</v>
      </c>
      <c r="N52" s="3">
        <f>IF(M52="折",-L52-参数!B$2-参数!B$4,IF(M52="溢",L52-参数!B$2-参数!B$3,""))</f>
        <v>1.8533540372670732E-2</v>
      </c>
      <c r="O52" s="4">
        <f t="shared" si="7"/>
        <v>-7.0484581497797238E-3</v>
      </c>
      <c r="P52" s="3">
        <f t="shared" si="8"/>
        <v>-4.7367606423660133E-3</v>
      </c>
      <c r="Q52" s="5">
        <f t="shared" si="9"/>
        <v>1.1535503135438441</v>
      </c>
      <c r="R52" s="5">
        <f t="shared" si="10"/>
        <v>1.119165839126117</v>
      </c>
      <c r="S52" s="5">
        <f t="shared" si="11"/>
        <v>1.1693279555788243</v>
      </c>
      <c r="T52" s="3">
        <f t="shared" si="12"/>
        <v>2.249440526841665E-3</v>
      </c>
      <c r="U52" s="5">
        <f t="shared" si="13"/>
        <v>1.1484281708539379</v>
      </c>
    </row>
    <row r="53" spans="1:21" x14ac:dyDescent="0.15">
      <c r="A53" s="1">
        <v>41824</v>
      </c>
      <c r="B53" s="2">
        <v>1.1220000000000001</v>
      </c>
      <c r="C53" s="2">
        <v>0.9</v>
      </c>
      <c r="D53" s="2">
        <v>1.3640000000000001</v>
      </c>
      <c r="E53" s="2" t="s">
        <v>10</v>
      </c>
      <c r="F53" s="2" t="s">
        <v>10</v>
      </c>
      <c r="G53" s="2" t="s">
        <v>10</v>
      </c>
      <c r="H53" s="3">
        <f t="shared" si="4"/>
        <v>-4.4365572315882007E-3</v>
      </c>
      <c r="I53" s="3">
        <f t="shared" si="5"/>
        <v>0</v>
      </c>
      <c r="J53" s="3">
        <f t="shared" si="6"/>
        <v>-2.2922636103151706E-2</v>
      </c>
      <c r="K53" s="2">
        <f t="shared" si="1"/>
        <v>1.1320000000000001</v>
      </c>
      <c r="L53" s="3">
        <f t="shared" si="2"/>
        <v>8.9126559714796105E-3</v>
      </c>
      <c r="M53" t="str">
        <f>IF(L53&gt;参数!B$3+参数!B$2,"溢",IF(L53&lt;-参数!B$2-参数!B$4,"折",""))</f>
        <v>溢</v>
      </c>
      <c r="N53" s="3">
        <f>IF(M53="折",-L53-参数!B$2-参数!B$4,IF(M53="溢",L53-参数!B$2-参数!B$3,""))</f>
        <v>8.8126559714796111E-3</v>
      </c>
      <c r="O53" s="4">
        <f t="shared" si="7"/>
        <v>-4.4365572315882007E-3</v>
      </c>
      <c r="P53" s="3">
        <f t="shared" si="8"/>
        <v>-1.3810280761792811E-2</v>
      </c>
      <c r="Q53" s="5">
        <f t="shared" si="9"/>
        <v>1.1637161556028983</v>
      </c>
      <c r="R53" s="5">
        <f t="shared" si="10"/>
        <v>1.1142005958291956</v>
      </c>
      <c r="S53" s="5">
        <f t="shared" si="11"/>
        <v>1.1531792082096675</v>
      </c>
      <c r="T53" s="3">
        <f t="shared" si="12"/>
        <v>-3.1447273406338002E-3</v>
      </c>
      <c r="U53" s="5">
        <f t="shared" si="13"/>
        <v>1.1448166773862996</v>
      </c>
    </row>
    <row r="54" spans="1:21" x14ac:dyDescent="0.15">
      <c r="A54" s="1">
        <v>41827</v>
      </c>
      <c r="B54" s="2">
        <v>1.147</v>
      </c>
      <c r="C54" s="2">
        <v>0.89900000000000002</v>
      </c>
      <c r="D54" s="2">
        <v>1.4159999999999999</v>
      </c>
      <c r="E54" s="2" t="s">
        <v>10</v>
      </c>
      <c r="F54" s="2" t="s">
        <v>10</v>
      </c>
      <c r="G54" s="2" t="s">
        <v>10</v>
      </c>
      <c r="H54" s="3">
        <f t="shared" si="4"/>
        <v>2.2281639928698693E-2</v>
      </c>
      <c r="I54" s="3">
        <f t="shared" si="5"/>
        <v>-1.1111111111110628E-3</v>
      </c>
      <c r="J54" s="3">
        <f t="shared" si="6"/>
        <v>3.8123167155425186E-2</v>
      </c>
      <c r="K54" s="2">
        <f t="shared" si="1"/>
        <v>1.1575</v>
      </c>
      <c r="L54" s="3">
        <f t="shared" si="2"/>
        <v>9.154315605928387E-3</v>
      </c>
      <c r="M54" t="str">
        <f>IF(L54&gt;参数!B$3+参数!B$2,"溢",IF(L54&lt;-参数!B$2-参数!B$4,"折",""))</f>
        <v>溢</v>
      </c>
      <c r="N54" s="3">
        <f>IF(M54="折",-L54-参数!B$2-参数!B$4,IF(M54="溢",L54-参数!B$2-参数!B$3,""))</f>
        <v>9.0543156059283876E-3</v>
      </c>
      <c r="O54" s="4">
        <f t="shared" si="7"/>
        <v>2.2281639928698693E-2</v>
      </c>
      <c r="P54" s="3">
        <f t="shared" si="8"/>
        <v>2.2887047863150416E-2</v>
      </c>
      <c r="Q54" s="5">
        <f t="shared" si="9"/>
        <v>1.1742528089514446</v>
      </c>
      <c r="R54" s="5">
        <f t="shared" si="10"/>
        <v>1.1390268123138032</v>
      </c>
      <c r="S54" s="5">
        <f t="shared" si="11"/>
        <v>1.1795720759427519</v>
      </c>
      <c r="T54" s="3">
        <f t="shared" si="12"/>
        <v>1.8074334465925834E-2</v>
      </c>
      <c r="U54" s="5">
        <f t="shared" si="13"/>
        <v>1.1655084769155493</v>
      </c>
    </row>
    <row r="55" spans="1:21" x14ac:dyDescent="0.15">
      <c r="A55" s="1">
        <v>41828</v>
      </c>
      <c r="B55" s="2">
        <v>1.1499999999999999</v>
      </c>
      <c r="C55" s="2">
        <v>0.90200000000000002</v>
      </c>
      <c r="D55" s="2">
        <v>1.395</v>
      </c>
      <c r="E55" s="2" t="s">
        <v>10</v>
      </c>
      <c r="F55" s="2" t="s">
        <v>10</v>
      </c>
      <c r="G55" s="2" t="s">
        <v>10</v>
      </c>
      <c r="H55" s="3">
        <f t="shared" si="4"/>
        <v>2.6155187445509043E-3</v>
      </c>
      <c r="I55" s="3">
        <f t="shared" si="5"/>
        <v>3.3370411568409697E-3</v>
      </c>
      <c r="J55" s="3">
        <f t="shared" si="6"/>
        <v>-1.4830508474576232E-2</v>
      </c>
      <c r="K55" s="2">
        <f t="shared" si="1"/>
        <v>1.1485000000000001</v>
      </c>
      <c r="L55" s="3">
        <f t="shared" si="2"/>
        <v>-1.3043478260867936E-3</v>
      </c>
      <c r="M55" t="str">
        <f>IF(L55&gt;参数!B$3+参数!B$2,"溢",IF(L55&lt;-参数!B$2-参数!B$4,"折",""))</f>
        <v/>
      </c>
      <c r="N55" s="3" t="str">
        <f>IF(M55="折",-L55-参数!B$2-参数!B$4,IF(M55="溢",L55-参数!B$2-参数!B$3,""))</f>
        <v/>
      </c>
      <c r="O55" s="4">
        <f t="shared" si="7"/>
        <v>2.6155187445509043E-3</v>
      </c>
      <c r="P55" s="3">
        <f t="shared" si="8"/>
        <v>-7.6963640394267672E-3</v>
      </c>
      <c r="Q55" s="5">
        <f t="shared" si="9"/>
        <v>1.1742528089514446</v>
      </c>
      <c r="R55" s="5">
        <f t="shared" si="10"/>
        <v>1.1420059582919559</v>
      </c>
      <c r="S55" s="5">
        <f t="shared" si="11"/>
        <v>1.1704936598355542</v>
      </c>
      <c r="T55" s="3">
        <f t="shared" si="12"/>
        <v>-1.6936150982919543E-3</v>
      </c>
      <c r="U55" s="5">
        <f t="shared" si="13"/>
        <v>1.1635345541618578</v>
      </c>
    </row>
    <row r="56" spans="1:21" x14ac:dyDescent="0.15">
      <c r="A56" s="1">
        <v>41829</v>
      </c>
      <c r="B56" s="2">
        <v>1.1519999999999999</v>
      </c>
      <c r="C56" s="2">
        <v>0.90300000000000002</v>
      </c>
      <c r="D56" s="2">
        <v>1.3959999999999999</v>
      </c>
      <c r="E56" s="2" t="s">
        <v>10</v>
      </c>
      <c r="F56" s="2" t="s">
        <v>10</v>
      </c>
      <c r="G56" s="2" t="s">
        <v>10</v>
      </c>
      <c r="H56" s="3">
        <f t="shared" si="4"/>
        <v>1.7391304347826875E-3</v>
      </c>
      <c r="I56" s="3">
        <f t="shared" si="5"/>
        <v>1.1086474501109667E-3</v>
      </c>
      <c r="J56" s="3">
        <f t="shared" si="6"/>
        <v>7.1684587813614087E-4</v>
      </c>
      <c r="K56" s="2">
        <f t="shared" si="1"/>
        <v>1.1495</v>
      </c>
      <c r="L56" s="3">
        <f t="shared" si="2"/>
        <v>-2.1701388888888395E-3</v>
      </c>
      <c r="M56" t="str">
        <f>IF(L56&gt;参数!B$3+参数!B$2,"溢",IF(L56&lt;-参数!B$2-参数!B$4,"折",""))</f>
        <v/>
      </c>
      <c r="N56" s="3" t="str">
        <f>IF(M56="折",-L56-参数!B$2-参数!B$4,IF(M56="溢",L56-参数!B$2-参数!B$3,""))</f>
        <v/>
      </c>
      <c r="O56" s="4">
        <f t="shared" si="7"/>
        <v>1.7391304347826875E-3</v>
      </c>
      <c r="P56" s="3">
        <f t="shared" si="8"/>
        <v>8.7073749166083315E-4</v>
      </c>
      <c r="Q56" s="5">
        <f t="shared" si="9"/>
        <v>1.1742528089514446</v>
      </c>
      <c r="R56" s="5">
        <f t="shared" si="10"/>
        <v>1.1439920556107246</v>
      </c>
      <c r="S56" s="5">
        <f t="shared" si="11"/>
        <v>1.1715128525489242</v>
      </c>
      <c r="T56" s="3">
        <f t="shared" si="12"/>
        <v>8.6995597548117354E-4</v>
      </c>
      <c r="U56" s="5">
        <f t="shared" si="13"/>
        <v>1.1645467779999299</v>
      </c>
    </row>
    <row r="57" spans="1:21" x14ac:dyDescent="0.15">
      <c r="A57" s="1">
        <v>41830</v>
      </c>
      <c r="B57" s="2">
        <v>1.1419999999999999</v>
      </c>
      <c r="C57" s="2">
        <v>0.9</v>
      </c>
      <c r="D57" s="2">
        <v>1.3720000000000001</v>
      </c>
      <c r="E57" s="2" t="s">
        <v>10</v>
      </c>
      <c r="F57" s="2" t="s">
        <v>10</v>
      </c>
      <c r="G57" s="2" t="s">
        <v>10</v>
      </c>
      <c r="H57" s="3">
        <f t="shared" si="4"/>
        <v>-8.6805555555555802E-3</v>
      </c>
      <c r="I57" s="3">
        <f t="shared" si="5"/>
        <v>-3.3222591362126463E-3</v>
      </c>
      <c r="J57" s="3">
        <f t="shared" si="6"/>
        <v>-1.7191977077363751E-2</v>
      </c>
      <c r="K57" s="2">
        <f t="shared" si="1"/>
        <v>1.1360000000000001</v>
      </c>
      <c r="L57" s="3">
        <f t="shared" si="2"/>
        <v>-5.2539404553413327E-3</v>
      </c>
      <c r="M57" t="str">
        <f>IF(L57&gt;参数!B$3+参数!B$2,"溢",IF(L57&lt;-参数!B$2-参数!B$4,"折",""))</f>
        <v>折</v>
      </c>
      <c r="N57" s="3">
        <f>IF(M57="折",-L57-参数!B$2-参数!B$4,IF(M57="溢",L57-参数!B$2-参数!B$3,""))</f>
        <v>1.5394045534133233E-4</v>
      </c>
      <c r="O57" s="4">
        <f t="shared" si="7"/>
        <v>-8.6805555555555802E-3</v>
      </c>
      <c r="P57" s="3">
        <f t="shared" si="8"/>
        <v>-1.1697810639407768E-2</v>
      </c>
      <c r="Q57" s="5">
        <f t="shared" si="9"/>
        <v>1.1744335739635403</v>
      </c>
      <c r="R57" s="5">
        <f t="shared" si="10"/>
        <v>1.1340615690168814</v>
      </c>
      <c r="S57" s="5">
        <f t="shared" si="11"/>
        <v>1.1578087170381746</v>
      </c>
      <c r="T57" s="3">
        <f t="shared" si="12"/>
        <v>-6.7414752465406709E-3</v>
      </c>
      <c r="U57" s="5">
        <f t="shared" si="13"/>
        <v>1.1566960147226046</v>
      </c>
    </row>
    <row r="58" spans="1:21" x14ac:dyDescent="0.15">
      <c r="A58" s="1">
        <v>41831</v>
      </c>
      <c r="B58" s="2">
        <v>1.171</v>
      </c>
      <c r="C58" s="2">
        <v>0.90700000000000003</v>
      </c>
      <c r="D58" s="2">
        <v>1.411</v>
      </c>
      <c r="E58" s="2" t="s">
        <v>10</v>
      </c>
      <c r="F58" s="2" t="s">
        <v>10</v>
      </c>
      <c r="G58" s="2" t="s">
        <v>10</v>
      </c>
      <c r="H58" s="3">
        <f t="shared" si="4"/>
        <v>2.5394045534150811E-2</v>
      </c>
      <c r="I58" s="3">
        <f t="shared" si="5"/>
        <v>7.7777777777778834E-3</v>
      </c>
      <c r="J58" s="3">
        <f t="shared" si="6"/>
        <v>2.8425655976676234E-2</v>
      </c>
      <c r="K58" s="2">
        <f t="shared" si="1"/>
        <v>1.159</v>
      </c>
      <c r="L58" s="3">
        <f t="shared" si="2"/>
        <v>-1.0247651579846306E-2</v>
      </c>
      <c r="M58" t="str">
        <f>IF(L58&gt;参数!B$3+参数!B$2,"溢",IF(L58&lt;-参数!B$2-参数!B$4,"折",""))</f>
        <v>折</v>
      </c>
      <c r="N58" s="3">
        <f>IF(M58="折",-L58-参数!B$2-参数!B$4,IF(M58="溢",L58-参数!B$2-参数!B$3,""))</f>
        <v>5.1476515798463069E-3</v>
      </c>
      <c r="O58" s="4">
        <f t="shared" si="7"/>
        <v>2.5394045534150811E-2</v>
      </c>
      <c r="P58" s="3">
        <f t="shared" si="8"/>
        <v>2.0346438752172007E-2</v>
      </c>
      <c r="Q58" s="5">
        <f t="shared" si="9"/>
        <v>1.1804791488059783</v>
      </c>
      <c r="R58" s="5">
        <f t="shared" si="10"/>
        <v>1.1628599801390265</v>
      </c>
      <c r="S58" s="5">
        <f t="shared" si="11"/>
        <v>1.1813660011861224</v>
      </c>
      <c r="T58" s="3">
        <f t="shared" si="12"/>
        <v>1.6962711955389707E-2</v>
      </c>
      <c r="U58" s="5">
        <f t="shared" si="13"/>
        <v>1.1763167160402914</v>
      </c>
    </row>
    <row r="59" spans="1:21" x14ac:dyDescent="0.15">
      <c r="A59" s="1">
        <v>41834</v>
      </c>
      <c r="B59" s="2">
        <v>1.171</v>
      </c>
      <c r="C59" s="2">
        <v>0.90800000000000003</v>
      </c>
      <c r="D59" s="2">
        <v>1.4159999999999999</v>
      </c>
      <c r="E59" s="2" t="s">
        <v>10</v>
      </c>
      <c r="F59" s="2" t="s">
        <v>10</v>
      </c>
      <c r="G59" s="2" t="s">
        <v>10</v>
      </c>
      <c r="H59" s="3">
        <f t="shared" si="4"/>
        <v>0</v>
      </c>
      <c r="I59" s="3">
        <f t="shared" si="5"/>
        <v>1.1025358324145973E-3</v>
      </c>
      <c r="J59" s="3">
        <f t="shared" si="6"/>
        <v>3.5435861091424048E-3</v>
      </c>
      <c r="K59" s="2">
        <f t="shared" si="1"/>
        <v>1.1619999999999999</v>
      </c>
      <c r="L59" s="3">
        <f t="shared" si="2"/>
        <v>-7.6857386848848686E-3</v>
      </c>
      <c r="M59" t="str">
        <f>IF(L59&gt;参数!B$3+参数!B$2,"溢",IF(L59&lt;-参数!B$2-参数!B$4,"折",""))</f>
        <v>折</v>
      </c>
      <c r="N59" s="3">
        <f>IF(M59="折",-L59-参数!B$2-参数!B$4,IF(M59="溢",L59-参数!B$2-参数!B$3,""))</f>
        <v>2.5857386848848682E-3</v>
      </c>
      <c r="O59" s="4">
        <f t="shared" si="7"/>
        <v>0</v>
      </c>
      <c r="P59" s="3">
        <f t="shared" si="8"/>
        <v>2.5898539011953957E-3</v>
      </c>
      <c r="Q59" s="5">
        <f t="shared" si="9"/>
        <v>1.1835315594077458</v>
      </c>
      <c r="R59" s="5">
        <f t="shared" si="10"/>
        <v>1.1628599801390265</v>
      </c>
      <c r="S59" s="5">
        <f t="shared" si="11"/>
        <v>1.1844255665330341</v>
      </c>
      <c r="T59" s="3">
        <f t="shared" si="12"/>
        <v>1.7251975286934212E-3</v>
      </c>
      <c r="U59" s="5">
        <f t="shared" si="13"/>
        <v>1.1783460947317648</v>
      </c>
    </row>
    <row r="60" spans="1:21" x14ac:dyDescent="0.15">
      <c r="A60" s="1">
        <v>41835</v>
      </c>
      <c r="B60" s="2">
        <v>1.173</v>
      </c>
      <c r="C60" s="2">
        <v>0.90900000000000003</v>
      </c>
      <c r="D60" s="2">
        <v>1.4159999999999999</v>
      </c>
      <c r="E60" s="2" t="s">
        <v>10</v>
      </c>
      <c r="F60" s="2" t="s">
        <v>10</v>
      </c>
      <c r="G60" s="2" t="s">
        <v>10</v>
      </c>
      <c r="H60" s="3">
        <f t="shared" si="4"/>
        <v>1.7079419299743659E-3</v>
      </c>
      <c r="I60" s="3">
        <f t="shared" si="5"/>
        <v>1.1013215859030367E-3</v>
      </c>
      <c r="J60" s="3">
        <f t="shared" si="6"/>
        <v>0</v>
      </c>
      <c r="K60" s="2">
        <f t="shared" si="1"/>
        <v>1.1625000000000001</v>
      </c>
      <c r="L60" s="3">
        <f t="shared" si="2"/>
        <v>-8.9514066496163558E-3</v>
      </c>
      <c r="M60" t="str">
        <f>IF(L60&gt;参数!B$3+参数!B$2,"溢",IF(L60&lt;-参数!B$2-参数!B$4,"折",""))</f>
        <v>折</v>
      </c>
      <c r="N60" s="3">
        <f>IF(M60="折",-L60-参数!B$2-参数!B$4,IF(M60="溢",L60-参数!B$2-参数!B$3,""))</f>
        <v>3.8514066496163563E-3</v>
      </c>
      <c r="O60" s="4">
        <f t="shared" si="7"/>
        <v>1.7079419299743659E-3</v>
      </c>
      <c r="P60" s="3">
        <f t="shared" si="8"/>
        <v>4.3058121358531629E-4</v>
      </c>
      <c r="Q60" s="5">
        <f t="shared" si="9"/>
        <v>1.1880898207256794</v>
      </c>
      <c r="R60" s="5">
        <f t="shared" si="10"/>
        <v>1.1648460774577951</v>
      </c>
      <c r="S60" s="5">
        <f t="shared" si="11"/>
        <v>1.1849355579308736</v>
      </c>
      <c r="T60" s="3">
        <f t="shared" si="12"/>
        <v>1.9966432643920128E-3</v>
      </c>
      <c r="U60" s="5">
        <f t="shared" si="13"/>
        <v>1.1806988315249336</v>
      </c>
    </row>
    <row r="61" spans="1:21" x14ac:dyDescent="0.15">
      <c r="A61" s="1">
        <v>41836</v>
      </c>
      <c r="B61" s="2">
        <v>1.131</v>
      </c>
      <c r="C61" s="2">
        <v>0.90300000000000002</v>
      </c>
      <c r="D61" s="2">
        <v>1.355</v>
      </c>
      <c r="E61" s="2" t="s">
        <v>10</v>
      </c>
      <c r="F61" s="2" t="s">
        <v>10</v>
      </c>
      <c r="G61" s="2" t="s">
        <v>10</v>
      </c>
      <c r="H61" s="3">
        <f t="shared" si="4"/>
        <v>-3.5805626598465534E-2</v>
      </c>
      <c r="I61" s="3">
        <f t="shared" si="5"/>
        <v>-6.6006600660065695E-3</v>
      </c>
      <c r="J61" s="3">
        <f t="shared" si="6"/>
        <v>-4.3079096045197662E-2</v>
      </c>
      <c r="K61" s="2">
        <f t="shared" si="1"/>
        <v>1.129</v>
      </c>
      <c r="L61" s="3">
        <f t="shared" si="2"/>
        <v>-1.7683465959328348E-3</v>
      </c>
      <c r="M61" t="str">
        <f>IF(L61&gt;参数!B$3+参数!B$2,"溢",IF(L61&lt;-参数!B$2-参数!B$4,"折",""))</f>
        <v/>
      </c>
      <c r="N61" s="3" t="str">
        <f>IF(M61="折",-L61-参数!B$2-参数!B$4,IF(M61="溢",L61-参数!B$2-参数!B$3,""))</f>
        <v/>
      </c>
      <c r="O61" s="4">
        <f t="shared" si="7"/>
        <v>-3.5805626598465534E-2</v>
      </c>
      <c r="P61" s="3">
        <f t="shared" si="8"/>
        <v>-2.8490952693023364E-2</v>
      </c>
      <c r="Q61" s="5">
        <f t="shared" si="9"/>
        <v>1.1880898207256794</v>
      </c>
      <c r="R61" s="5">
        <f t="shared" si="10"/>
        <v>1.1231380337636541</v>
      </c>
      <c r="S61" s="5">
        <f t="shared" si="11"/>
        <v>1.1511756150055839</v>
      </c>
      <c r="T61" s="3">
        <f t="shared" si="12"/>
        <v>-2.1432193097162964E-2</v>
      </c>
      <c r="U61" s="5">
        <f t="shared" si="13"/>
        <v>1.1553938661780965</v>
      </c>
    </row>
    <row r="62" spans="1:21" x14ac:dyDescent="0.15">
      <c r="A62" s="1">
        <v>41837</v>
      </c>
      <c r="B62" s="2">
        <v>1.121</v>
      </c>
      <c r="C62" s="2">
        <v>0.90500000000000003</v>
      </c>
      <c r="D62" s="2">
        <v>1.329</v>
      </c>
      <c r="E62" s="2" t="s">
        <v>10</v>
      </c>
      <c r="F62" s="2" t="s">
        <v>10</v>
      </c>
      <c r="G62" s="2" t="s">
        <v>10</v>
      </c>
      <c r="H62" s="3">
        <f t="shared" si="4"/>
        <v>-8.8417329796640631E-3</v>
      </c>
      <c r="I62" s="3">
        <f t="shared" si="5"/>
        <v>2.2148394241416902E-3</v>
      </c>
      <c r="J62" s="3">
        <f t="shared" si="6"/>
        <v>-1.9188191881918781E-2</v>
      </c>
      <c r="K62" s="2">
        <f t="shared" si="1"/>
        <v>1.117</v>
      </c>
      <c r="L62" s="3">
        <f t="shared" si="2"/>
        <v>-3.5682426404995971E-3</v>
      </c>
      <c r="M62" t="str">
        <f>IF(L62&gt;参数!B$3+参数!B$2,"溢",IF(L62&lt;-参数!B$2-参数!B$4,"折",""))</f>
        <v/>
      </c>
      <c r="N62" s="3" t="str">
        <f>IF(M62="折",-L62-参数!B$2-参数!B$4,IF(M62="溢",L62-参数!B$2-参数!B$3,""))</f>
        <v/>
      </c>
      <c r="O62" s="4">
        <f t="shared" si="7"/>
        <v>-8.8417329796640631E-3</v>
      </c>
      <c r="P62" s="3">
        <f t="shared" si="8"/>
        <v>-1.0517760667959638E-2</v>
      </c>
      <c r="Q62" s="5">
        <f t="shared" si="9"/>
        <v>1.1880898207256794</v>
      </c>
      <c r="R62" s="5">
        <f t="shared" si="10"/>
        <v>1.1132075471698109</v>
      </c>
      <c r="S62" s="5">
        <f t="shared" si="11"/>
        <v>1.1390678254001638</v>
      </c>
      <c r="T62" s="3">
        <f t="shared" si="12"/>
        <v>-6.4531645492079013E-3</v>
      </c>
      <c r="U62" s="5">
        <f t="shared" si="13"/>
        <v>1.1479379194405037</v>
      </c>
    </row>
    <row r="63" spans="1:21" x14ac:dyDescent="0.15">
      <c r="A63" s="1">
        <v>41838</v>
      </c>
      <c r="B63" s="2">
        <v>1.1140000000000001</v>
      </c>
      <c r="C63" s="2">
        <v>0.90500000000000003</v>
      </c>
      <c r="D63" s="2">
        <v>1.345</v>
      </c>
      <c r="E63" s="2" t="s">
        <v>10</v>
      </c>
      <c r="F63" s="2" t="s">
        <v>10</v>
      </c>
      <c r="G63" s="2" t="s">
        <v>10</v>
      </c>
      <c r="H63" s="3">
        <f t="shared" si="4"/>
        <v>-6.2444246208741561E-3</v>
      </c>
      <c r="I63" s="3">
        <f t="shared" si="5"/>
        <v>0</v>
      </c>
      <c r="J63" s="3">
        <f t="shared" si="6"/>
        <v>1.2039127163280705E-2</v>
      </c>
      <c r="K63" s="2">
        <f t="shared" si="1"/>
        <v>1.125</v>
      </c>
      <c r="L63" s="3">
        <f t="shared" si="2"/>
        <v>9.8743267504486365E-3</v>
      </c>
      <c r="M63" t="str">
        <f>IF(L63&gt;参数!B$3+参数!B$2,"溢",IF(L63&lt;-参数!B$2-参数!B$4,"折",""))</f>
        <v>溢</v>
      </c>
      <c r="N63" s="3">
        <f>IF(M63="折",-L63-参数!B$2-参数!B$4,IF(M63="溢",L63-参数!B$2-参数!B$3,""))</f>
        <v>9.7743267504486371E-3</v>
      </c>
      <c r="O63" s="4">
        <f t="shared" si="7"/>
        <v>-6.2444246208741561E-3</v>
      </c>
      <c r="P63" s="3">
        <f t="shared" si="8"/>
        <v>7.1967226820500206E-3</v>
      </c>
      <c r="Q63" s="5">
        <f t="shared" si="9"/>
        <v>1.1997025988423342</v>
      </c>
      <c r="R63" s="5">
        <f t="shared" si="10"/>
        <v>1.1062562065541208</v>
      </c>
      <c r="S63" s="5">
        <f t="shared" si="11"/>
        <v>1.1472653806556146</v>
      </c>
      <c r="T63" s="3">
        <f t="shared" si="12"/>
        <v>3.5755416038748336E-3</v>
      </c>
      <c r="U63" s="5">
        <f t="shared" si="13"/>
        <v>1.1520424192301286</v>
      </c>
    </row>
    <row r="64" spans="1:21" x14ac:dyDescent="0.15">
      <c r="A64" s="1">
        <v>41841</v>
      </c>
      <c r="B64" s="2">
        <v>1.1259999999999999</v>
      </c>
      <c r="C64" s="2">
        <v>0.90500000000000003</v>
      </c>
      <c r="D64" s="2">
        <v>1.3480000000000001</v>
      </c>
      <c r="E64" s="2" t="s">
        <v>10</v>
      </c>
      <c r="F64" s="2" t="s">
        <v>10</v>
      </c>
      <c r="G64" s="2" t="s">
        <v>10</v>
      </c>
      <c r="H64" s="3">
        <f t="shared" si="4"/>
        <v>1.0771992818671361E-2</v>
      </c>
      <c r="I64" s="3">
        <f t="shared" si="5"/>
        <v>0</v>
      </c>
      <c r="J64" s="3">
        <f t="shared" si="6"/>
        <v>2.2304832713755385E-3</v>
      </c>
      <c r="K64" s="2">
        <f t="shared" si="1"/>
        <v>1.1265000000000001</v>
      </c>
      <c r="L64" s="3">
        <f t="shared" si="2"/>
        <v>4.4404973357026201E-4</v>
      </c>
      <c r="M64" t="str">
        <f>IF(L64&gt;参数!B$3+参数!B$2,"溢",IF(L64&lt;-参数!B$2-参数!B$4,"折",""))</f>
        <v>溢</v>
      </c>
      <c r="N64" s="3">
        <f>IF(M64="折",-L64-参数!B$2-参数!B$4,IF(M64="溢",L64-参数!B$2-参数!B$3,""))</f>
        <v>3.4404973357026202E-4</v>
      </c>
      <c r="O64" s="4">
        <f t="shared" si="7"/>
        <v>1.0771992818671361E-2</v>
      </c>
      <c r="P64" s="3">
        <f t="shared" si="8"/>
        <v>1.3345279404412898E-3</v>
      </c>
      <c r="Q64" s="5">
        <f t="shared" si="9"/>
        <v>1.2001153562018294</v>
      </c>
      <c r="R64" s="5">
        <f t="shared" si="10"/>
        <v>1.1181727904667325</v>
      </c>
      <c r="S64" s="5">
        <f t="shared" si="11"/>
        <v>1.1487964383612006</v>
      </c>
      <c r="T64" s="3">
        <f t="shared" si="12"/>
        <v>4.1501901642276373E-3</v>
      </c>
      <c r="U64" s="5">
        <f t="shared" si="13"/>
        <v>1.1568236143471904</v>
      </c>
    </row>
    <row r="65" spans="1:21" x14ac:dyDescent="0.15">
      <c r="A65" s="1">
        <v>41842</v>
      </c>
      <c r="B65" s="2">
        <v>1.133</v>
      </c>
      <c r="C65" s="2">
        <v>0.90400000000000003</v>
      </c>
      <c r="D65" s="2">
        <v>1.3480000000000001</v>
      </c>
      <c r="E65" s="2" t="s">
        <v>10</v>
      </c>
      <c r="F65" s="2" t="s">
        <v>10</v>
      </c>
      <c r="G65" s="2" t="s">
        <v>10</v>
      </c>
      <c r="H65" s="3">
        <f t="shared" si="4"/>
        <v>6.2166962699823358E-3</v>
      </c>
      <c r="I65" s="3">
        <f t="shared" si="5"/>
        <v>-1.1049723756906271E-3</v>
      </c>
      <c r="J65" s="3">
        <f t="shared" si="6"/>
        <v>0</v>
      </c>
      <c r="K65" s="2">
        <f t="shared" si="1"/>
        <v>1.1260000000000001</v>
      </c>
      <c r="L65" s="3">
        <f t="shared" si="2"/>
        <v>-6.1782877316857165E-3</v>
      </c>
      <c r="M65" t="str">
        <f>IF(L65&gt;参数!B$3+参数!B$2,"溢",IF(L65&lt;-参数!B$2-参数!B$4,"折",""))</f>
        <v>折</v>
      </c>
      <c r="N65" s="3">
        <f>IF(M65="折",-L65-参数!B$2-参数!B$4,IF(M65="溢",L65-参数!B$2-参数!B$3,""))</f>
        <v>1.0782877316857162E-3</v>
      </c>
      <c r="O65" s="4">
        <f t="shared" si="7"/>
        <v>6.2166962699823358E-3</v>
      </c>
      <c r="P65" s="3">
        <f t="shared" si="8"/>
        <v>-4.4355907088113982E-4</v>
      </c>
      <c r="Q65" s="5">
        <f t="shared" si="9"/>
        <v>1.2014094258670296</v>
      </c>
      <c r="R65" s="5">
        <f t="shared" si="10"/>
        <v>1.1251241310824227</v>
      </c>
      <c r="S65" s="5">
        <f t="shared" si="11"/>
        <v>1.1482868792803695</v>
      </c>
      <c r="T65" s="3">
        <f t="shared" si="12"/>
        <v>2.2838083102623041E-3</v>
      </c>
      <c r="U65" s="5">
        <f t="shared" si="13"/>
        <v>1.1594655777311442</v>
      </c>
    </row>
    <row r="66" spans="1:21" x14ac:dyDescent="0.15">
      <c r="A66" s="1">
        <v>41843</v>
      </c>
      <c r="B66" s="2">
        <v>1.1319999999999999</v>
      </c>
      <c r="C66" s="2">
        <v>0.90200000000000002</v>
      </c>
      <c r="D66" s="2">
        <v>1.3580000000000001</v>
      </c>
      <c r="E66" s="2" t="s">
        <v>10</v>
      </c>
      <c r="F66" s="2" t="s">
        <v>10</v>
      </c>
      <c r="G66" s="2" t="s">
        <v>10</v>
      </c>
      <c r="H66" s="3">
        <f t="shared" si="4"/>
        <v>-8.8261253309807053E-4</v>
      </c>
      <c r="I66" s="3">
        <f t="shared" si="5"/>
        <v>-2.2123893805309214E-3</v>
      </c>
      <c r="J66" s="3">
        <f t="shared" si="6"/>
        <v>7.4183976261128493E-3</v>
      </c>
      <c r="K66" s="2">
        <f t="shared" si="1"/>
        <v>1.1300000000000001</v>
      </c>
      <c r="L66" s="3">
        <f t="shared" si="2"/>
        <v>-1.7667844522966103E-3</v>
      </c>
      <c r="M66" t="str">
        <f>IF(L66&gt;参数!B$3+参数!B$2,"溢",IF(L66&lt;-参数!B$2-参数!B$4,"折",""))</f>
        <v/>
      </c>
      <c r="N66" s="3" t="str">
        <f>IF(M66="折",-L66-参数!B$2-参数!B$4,IF(M66="溢",L66-参数!B$2-参数!B$3,""))</f>
        <v/>
      </c>
      <c r="O66" s="4">
        <f t="shared" si="7"/>
        <v>-8.8261253309807053E-4</v>
      </c>
      <c r="P66" s="3">
        <f t="shared" si="8"/>
        <v>3.5746056438152023E-3</v>
      </c>
      <c r="Q66" s="5">
        <f t="shared" si="9"/>
        <v>1.2014094258670296</v>
      </c>
      <c r="R66" s="5">
        <f t="shared" si="10"/>
        <v>1.1241310824230384</v>
      </c>
      <c r="S66" s="5">
        <f t="shared" si="11"/>
        <v>1.1523915520397643</v>
      </c>
      <c r="T66" s="3">
        <f t="shared" si="12"/>
        <v>8.973310369057106E-4</v>
      </c>
      <c r="U66" s="5">
        <f t="shared" si="13"/>
        <v>1.1605060021802662</v>
      </c>
    </row>
    <row r="67" spans="1:21" x14ac:dyDescent="0.15">
      <c r="A67" s="1">
        <v>41844</v>
      </c>
      <c r="B67" s="2">
        <v>1.115</v>
      </c>
      <c r="C67" s="2">
        <v>0.89900000000000002</v>
      </c>
      <c r="D67" s="2">
        <v>1.3340000000000001</v>
      </c>
      <c r="E67" s="2" t="s">
        <v>10</v>
      </c>
      <c r="F67" s="2" t="s">
        <v>10</v>
      </c>
      <c r="G67" s="2" t="s">
        <v>10</v>
      </c>
      <c r="H67" s="3">
        <f t="shared" si="4"/>
        <v>-1.5017667844522853E-2</v>
      </c>
      <c r="I67" s="3">
        <f t="shared" si="5"/>
        <v>-3.3259423503325669E-3</v>
      </c>
      <c r="J67" s="3">
        <f t="shared" si="6"/>
        <v>-1.7673048600883701E-2</v>
      </c>
      <c r="K67" s="2">
        <f t="shared" si="1"/>
        <v>1.1165</v>
      </c>
      <c r="L67" s="3">
        <f t="shared" si="2"/>
        <v>1.3452914798206539E-3</v>
      </c>
      <c r="M67" t="str">
        <f>IF(L67&gt;参数!B$3+参数!B$2,"溢",IF(L67&lt;-参数!B$2-参数!B$4,"折",""))</f>
        <v>溢</v>
      </c>
      <c r="N67" s="3">
        <f>IF(M67="折",-L67-参数!B$2-参数!B$4,IF(M67="溢",L67-参数!B$2-参数!B$3,""))</f>
        <v>1.2452914798206538E-3</v>
      </c>
      <c r="O67" s="4">
        <f t="shared" si="7"/>
        <v>-1.5017667844522853E-2</v>
      </c>
      <c r="P67" s="3">
        <f t="shared" si="8"/>
        <v>-1.1896940889622854E-2</v>
      </c>
      <c r="Q67" s="5">
        <f t="shared" si="9"/>
        <v>1.2029055307888381</v>
      </c>
      <c r="R67" s="5">
        <f t="shared" si="10"/>
        <v>1.1072492552135051</v>
      </c>
      <c r="S67" s="5">
        <f t="shared" si="11"/>
        <v>1.1386816178634465</v>
      </c>
      <c r="T67" s="3">
        <f t="shared" si="12"/>
        <v>-8.5564390847750176E-3</v>
      </c>
      <c r="U67" s="5">
        <f t="shared" si="13"/>
        <v>1.150576203265095</v>
      </c>
    </row>
    <row r="68" spans="1:21" x14ac:dyDescent="0.15">
      <c r="A68" s="1">
        <v>41845</v>
      </c>
      <c r="B68" s="2">
        <v>1.123</v>
      </c>
      <c r="C68" s="2">
        <v>0.90300000000000002</v>
      </c>
      <c r="D68" s="2">
        <v>1.339</v>
      </c>
      <c r="E68" s="2" t="s">
        <v>10</v>
      </c>
      <c r="F68" s="2" t="s">
        <v>10</v>
      </c>
      <c r="G68" s="2" t="s">
        <v>10</v>
      </c>
      <c r="H68" s="3">
        <f t="shared" si="4"/>
        <v>7.1748878923767467E-3</v>
      </c>
      <c r="I68" s="3">
        <f t="shared" si="5"/>
        <v>4.4493882091212189E-3</v>
      </c>
      <c r="J68" s="3">
        <f t="shared" si="6"/>
        <v>3.7481259370313325E-3</v>
      </c>
      <c r="K68" s="2">
        <f t="shared" si="1"/>
        <v>1.121</v>
      </c>
      <c r="L68" s="3">
        <f t="shared" si="2"/>
        <v>-1.7809439002671734E-3</v>
      </c>
      <c r="M68" t="str">
        <f>IF(L68&gt;参数!B$3+参数!B$2,"溢",IF(L68&lt;-参数!B$2-参数!B$4,"折",""))</f>
        <v/>
      </c>
      <c r="N68" s="3" t="str">
        <f>IF(M68="折",-L68-参数!B$2-参数!B$4,IF(M68="溢",L68-参数!B$2-参数!B$3,""))</f>
        <v/>
      </c>
      <c r="O68" s="4">
        <f t="shared" si="7"/>
        <v>7.1748878923767467E-3</v>
      </c>
      <c r="P68" s="3">
        <f t="shared" si="8"/>
        <v>4.030570108171907E-3</v>
      </c>
      <c r="Q68" s="5">
        <f t="shared" si="9"/>
        <v>1.2029055307888381</v>
      </c>
      <c r="R68" s="5">
        <f t="shared" si="10"/>
        <v>1.1151936444885797</v>
      </c>
      <c r="S68" s="5">
        <f t="shared" si="11"/>
        <v>1.1432711539551317</v>
      </c>
      <c r="T68" s="3">
        <f t="shared" si="12"/>
        <v>3.7351526668495511E-3</v>
      </c>
      <c r="U68" s="5">
        <f t="shared" si="13"/>
        <v>1.1548737810391343</v>
      </c>
    </row>
    <row r="69" spans="1:21" x14ac:dyDescent="0.15">
      <c r="A69" s="1">
        <v>41848</v>
      </c>
      <c r="B69" s="2">
        <v>1.1519999999999999</v>
      </c>
      <c r="C69" s="2">
        <v>0.89200000000000002</v>
      </c>
      <c r="D69" s="2">
        <v>1.4350000000000001</v>
      </c>
      <c r="E69" s="2" t="s">
        <v>10</v>
      </c>
      <c r="F69" s="2" t="s">
        <v>10</v>
      </c>
      <c r="G69" s="2" t="s">
        <v>10</v>
      </c>
      <c r="H69" s="3">
        <f t="shared" si="4"/>
        <v>2.5823686553873459E-2</v>
      </c>
      <c r="I69" s="3">
        <f t="shared" si="5"/>
        <v>-1.2181616832779629E-2</v>
      </c>
      <c r="J69" s="3">
        <f t="shared" si="6"/>
        <v>7.1695294996265924E-2</v>
      </c>
      <c r="K69" s="2">
        <f t="shared" ref="K69:K132" si="14">(C69+D69)/2</f>
        <v>1.1635</v>
      </c>
      <c r="L69" s="3">
        <f t="shared" ref="L69:L132" si="15">K69/B69-1</f>
        <v>9.9826388888888395E-3</v>
      </c>
      <c r="M69" t="str">
        <f>IF(L69&gt;参数!B$3+参数!B$2,"溢",IF(L69&lt;-参数!B$2-参数!B$4,"折",""))</f>
        <v>溢</v>
      </c>
      <c r="N69" s="3">
        <f>IF(M69="折",-L69-参数!B$2-参数!B$4,IF(M69="溢",L69-参数!B$2-参数!B$3,""))</f>
        <v>9.8826388888888402E-3</v>
      </c>
      <c r="O69" s="4">
        <f t="shared" si="7"/>
        <v>2.5823686553873459E-2</v>
      </c>
      <c r="P69" s="3">
        <f t="shared" si="8"/>
        <v>3.954307954654155E-2</v>
      </c>
      <c r="Q69" s="5">
        <f t="shared" si="9"/>
        <v>1.2147934117670713</v>
      </c>
      <c r="R69" s="5">
        <f t="shared" si="10"/>
        <v>1.1439920556107246</v>
      </c>
      <c r="S69" s="5">
        <f t="shared" si="11"/>
        <v>1.1884796161392457</v>
      </c>
      <c r="T69" s="3">
        <f t="shared" si="12"/>
        <v>2.5083134996434619E-2</v>
      </c>
      <c r="U69" s="5">
        <f t="shared" si="13"/>
        <v>1.1838416359927819</v>
      </c>
    </row>
    <row r="70" spans="1:21" x14ac:dyDescent="0.15">
      <c r="A70" s="1">
        <v>41849</v>
      </c>
      <c r="B70" s="2">
        <v>1.175</v>
      </c>
      <c r="C70" s="2">
        <v>0.89500000000000002</v>
      </c>
      <c r="D70" s="2">
        <v>1.57</v>
      </c>
      <c r="E70" s="2" t="s">
        <v>10</v>
      </c>
      <c r="F70" s="2" t="s">
        <v>10</v>
      </c>
      <c r="G70" s="2" t="s">
        <v>10</v>
      </c>
      <c r="H70" s="3">
        <f t="shared" ref="H70:H133" si="16">(B70+IFERROR(E70+0,0))/B69-1</f>
        <v>1.9965277777777901E-2</v>
      </c>
      <c r="I70" s="3">
        <f t="shared" ref="I70:I133" si="17">(C70+IFERROR(F70+0,0))/C69-1</f>
        <v>3.3632286995515237E-3</v>
      </c>
      <c r="J70" s="3">
        <f t="shared" ref="J70:J133" si="18">(D70+IFERROR(G70+0,0))/D69-1</f>
        <v>9.4076655052264702E-2</v>
      </c>
      <c r="K70" s="2">
        <f t="shared" si="14"/>
        <v>1.2324999999999999</v>
      </c>
      <c r="L70" s="3">
        <f t="shared" si="15"/>
        <v>4.8936170212765751E-2</v>
      </c>
      <c r="M70" t="str">
        <f>IF(L70&gt;参数!B$3+参数!B$2,"溢",IF(L70&lt;-参数!B$2-参数!B$4,"折",""))</f>
        <v>溢</v>
      </c>
      <c r="N70" s="3">
        <f>IF(M70="折",-L70-参数!B$2-参数!B$4,IF(M70="溢",L70-参数!B$2-参数!B$3,""))</f>
        <v>4.8836170212765748E-2</v>
      </c>
      <c r="O70" s="4">
        <f t="shared" ref="O70:O133" si="19">H70</f>
        <v>1.9965277777777901E-2</v>
      </c>
      <c r="P70" s="3">
        <f t="shared" ref="P70:P133" si="20">(C70*I70+D70*J70)/(C70+D70)</f>
        <v>6.1140137167608202E-2</v>
      </c>
      <c r="Q70" s="5">
        <f t="shared" ref="Q70:Q133" si="21">IFERROR(Q69*(1+N70),Q69)</f>
        <v>1.2741192695974746</v>
      </c>
      <c r="R70" s="5">
        <f t="shared" ref="R70:R133" si="22">IFERROR(R69*(1+O70),R69)</f>
        <v>1.1668321747765638</v>
      </c>
      <c r="S70" s="5">
        <f t="shared" ref="S70:S133" si="23">IFERROR(S69*(1+P70),S69)</f>
        <v>1.2611434228909055</v>
      </c>
      <c r="T70" s="3">
        <f t="shared" ref="T70:T133" si="24">(IFERROR(N70+0,0)+IFERROR(O70+0,0)+IFERROR(P70+0,0))/3</f>
        <v>4.331386171938395E-2</v>
      </c>
      <c r="U70" s="5">
        <f t="shared" ref="U70:U133" si="25">IFERROR(U69*(1+T70),U69)</f>
        <v>1.2351183889118227</v>
      </c>
    </row>
    <row r="71" spans="1:21" x14ac:dyDescent="0.15">
      <c r="A71" s="1">
        <v>41850</v>
      </c>
      <c r="B71" s="2">
        <v>1.1910000000000001</v>
      </c>
      <c r="C71" s="2">
        <v>0.89600000000000002</v>
      </c>
      <c r="D71" s="2">
        <v>1.7270000000000001</v>
      </c>
      <c r="E71" s="2" t="s">
        <v>10</v>
      </c>
      <c r="F71" s="2" t="s">
        <v>10</v>
      </c>
      <c r="G71" s="2" t="s">
        <v>10</v>
      </c>
      <c r="H71" s="3">
        <f t="shared" si="16"/>
        <v>1.3617021276595809E-2</v>
      </c>
      <c r="I71" s="3">
        <f t="shared" si="17"/>
        <v>1.1173184357542443E-3</v>
      </c>
      <c r="J71" s="3">
        <f t="shared" si="18"/>
        <v>0.10000000000000009</v>
      </c>
      <c r="K71" s="2">
        <f t="shared" si="14"/>
        <v>1.3115000000000001</v>
      </c>
      <c r="L71" s="3">
        <f t="shared" si="15"/>
        <v>0.10117548278757349</v>
      </c>
      <c r="M71" t="str">
        <f>IF(L71&gt;参数!B$3+参数!B$2,"溢",IF(L71&lt;-参数!B$2-参数!B$4,"折",""))</f>
        <v>溢</v>
      </c>
      <c r="N71" s="3">
        <f>IF(M71="折",-L71-参数!B$2-参数!B$4,IF(M71="溢",L71-参数!B$2-参数!B$3,""))</f>
        <v>0.10107548278757349</v>
      </c>
      <c r="O71" s="4">
        <f t="shared" si="19"/>
        <v>1.3617021276595809E-2</v>
      </c>
      <c r="P71" s="3">
        <f t="shared" si="20"/>
        <v>6.622230930935416E-2</v>
      </c>
      <c r="Q71" s="5">
        <f t="shared" si="21"/>
        <v>1.4029014899009897</v>
      </c>
      <c r="R71" s="5">
        <f t="shared" si="22"/>
        <v>1.1827209533267127</v>
      </c>
      <c r="S71" s="5">
        <f t="shared" si="23"/>
        <v>1.3446592527250447</v>
      </c>
      <c r="T71" s="3">
        <f t="shared" si="24"/>
        <v>6.0304937791174483E-2</v>
      </c>
      <c r="U71" s="5">
        <f t="shared" si="25"/>
        <v>1.3096021265198856</v>
      </c>
    </row>
    <row r="72" spans="1:21" x14ac:dyDescent="0.15">
      <c r="A72" s="1">
        <v>41851</v>
      </c>
      <c r="B72" s="2">
        <v>1.198</v>
      </c>
      <c r="C72" s="2">
        <v>0.89200000000000002</v>
      </c>
      <c r="D72" s="2">
        <v>1.7190000000000001</v>
      </c>
      <c r="E72" s="2" t="s">
        <v>10</v>
      </c>
      <c r="F72" s="2" t="s">
        <v>10</v>
      </c>
      <c r="G72" s="2" t="s">
        <v>10</v>
      </c>
      <c r="H72" s="3">
        <f t="shared" si="16"/>
        <v>5.8774139378672263E-3</v>
      </c>
      <c r="I72" s="3">
        <f t="shared" si="17"/>
        <v>-4.4642857142856984E-3</v>
      </c>
      <c r="J72" s="3">
        <f t="shared" si="18"/>
        <v>-4.6323103647943897E-3</v>
      </c>
      <c r="K72" s="2">
        <f t="shared" si="14"/>
        <v>1.3055000000000001</v>
      </c>
      <c r="L72" s="3">
        <f t="shared" si="15"/>
        <v>8.9732888146911716E-2</v>
      </c>
      <c r="M72" t="str">
        <f>IF(L72&gt;参数!B$3+参数!B$2,"溢",IF(L72&lt;-参数!B$2-参数!B$4,"折",""))</f>
        <v>溢</v>
      </c>
      <c r="N72" s="3">
        <f>IF(M72="折",-L72-参数!B$2-参数!B$4,IF(M72="溢",L72-参数!B$2-参数!B$3,""))</f>
        <v>8.9632888146911713E-2</v>
      </c>
      <c r="O72" s="4">
        <f t="shared" si="19"/>
        <v>5.8774139378672263E-3</v>
      </c>
      <c r="P72" s="3">
        <f t="shared" si="20"/>
        <v>-4.5749078415260047E-3</v>
      </c>
      <c r="Q72" s="5">
        <f t="shared" si="21"/>
        <v>1.528647602226421</v>
      </c>
      <c r="R72" s="5">
        <f t="shared" si="22"/>
        <v>1.1896722939424027</v>
      </c>
      <c r="S72" s="5">
        <f t="shared" si="23"/>
        <v>1.3385075605655723</v>
      </c>
      <c r="T72" s="3">
        <f t="shared" si="24"/>
        <v>3.031179808108431E-2</v>
      </c>
      <c r="U72" s="5">
        <f t="shared" si="25"/>
        <v>1.3492985217455149</v>
      </c>
    </row>
    <row r="73" spans="1:21" x14ac:dyDescent="0.15">
      <c r="A73" s="1">
        <v>41852</v>
      </c>
      <c r="B73" s="2">
        <v>1.173</v>
      </c>
      <c r="C73" s="2">
        <v>0.89200000000000002</v>
      </c>
      <c r="D73" s="2">
        <v>1.587</v>
      </c>
      <c r="E73" s="2" t="s">
        <v>10</v>
      </c>
      <c r="F73" s="2" t="s">
        <v>10</v>
      </c>
      <c r="G73" s="2" t="s">
        <v>10</v>
      </c>
      <c r="H73" s="3">
        <f t="shared" si="16"/>
        <v>-2.0868113522537479E-2</v>
      </c>
      <c r="I73" s="3">
        <f t="shared" si="17"/>
        <v>0</v>
      </c>
      <c r="J73" s="3">
        <f t="shared" si="18"/>
        <v>-7.678883071553233E-2</v>
      </c>
      <c r="K73" s="2">
        <f t="shared" si="14"/>
        <v>1.2395</v>
      </c>
      <c r="L73" s="3">
        <f t="shared" si="15"/>
        <v>5.6692242114237068E-2</v>
      </c>
      <c r="M73" t="str">
        <f>IF(L73&gt;参数!B$3+参数!B$2,"溢",IF(L73&lt;-参数!B$2-参数!B$4,"折",""))</f>
        <v>溢</v>
      </c>
      <c r="N73" s="3">
        <f>IF(M73="折",-L73-参数!B$2-参数!B$4,IF(M73="溢",L73-参数!B$2-参数!B$3,""))</f>
        <v>5.6592242114237065E-2</v>
      </c>
      <c r="O73" s="4">
        <f t="shared" si="19"/>
        <v>-2.0868113522537479E-2</v>
      </c>
      <c r="P73" s="3">
        <f t="shared" si="20"/>
        <v>-4.9158480978438807E-2</v>
      </c>
      <c r="Q73" s="5">
        <f t="shared" si="21"/>
        <v>1.6151571974389667</v>
      </c>
      <c r="R73" s="5">
        <f t="shared" si="22"/>
        <v>1.1648460774577951</v>
      </c>
      <c r="S73" s="5">
        <f t="shared" si="23"/>
        <v>1.2727085621100132</v>
      </c>
      <c r="T73" s="3">
        <f t="shared" si="24"/>
        <v>-4.4781174622464072E-3</v>
      </c>
      <c r="U73" s="5">
        <f t="shared" si="25"/>
        <v>1.343256204473503</v>
      </c>
    </row>
    <row r="74" spans="1:21" x14ac:dyDescent="0.15">
      <c r="A74" s="1">
        <v>41855</v>
      </c>
      <c r="B74" s="2">
        <v>1.1919999999999999</v>
      </c>
      <c r="C74" s="2">
        <v>0.88300000000000001</v>
      </c>
      <c r="D74" s="2">
        <v>1.5980000000000001</v>
      </c>
      <c r="E74" s="2" t="s">
        <v>10</v>
      </c>
      <c r="F74" s="2" t="s">
        <v>10</v>
      </c>
      <c r="G74" s="2" t="s">
        <v>10</v>
      </c>
      <c r="H74" s="3">
        <f t="shared" si="16"/>
        <v>1.6197783461210591E-2</v>
      </c>
      <c r="I74" s="3">
        <f t="shared" si="17"/>
        <v>-1.0089686098654682E-2</v>
      </c>
      <c r="J74" s="3">
        <f t="shared" si="18"/>
        <v>6.9313169502205341E-3</v>
      </c>
      <c r="K74" s="2">
        <f t="shared" si="14"/>
        <v>1.2404999999999999</v>
      </c>
      <c r="L74" s="3">
        <f t="shared" si="15"/>
        <v>4.0687919463087141E-2</v>
      </c>
      <c r="M74" t="str">
        <f>IF(L74&gt;参数!B$3+参数!B$2,"溢",IF(L74&lt;-参数!B$2-参数!B$4,"折",""))</f>
        <v>溢</v>
      </c>
      <c r="N74" s="3">
        <f>IF(M74="折",-L74-参数!B$2-参数!B$4,IF(M74="溢",L74-参数!B$2-参数!B$3,""))</f>
        <v>4.0587919463087138E-2</v>
      </c>
      <c r="O74" s="4">
        <f t="shared" si="19"/>
        <v>1.6197783461210591E-2</v>
      </c>
      <c r="P74" s="3">
        <f t="shared" si="20"/>
        <v>8.7345895257570714E-4</v>
      </c>
      <c r="Q74" s="5">
        <f t="shared" si="21"/>
        <v>1.6807130676888451</v>
      </c>
      <c r="R74" s="5">
        <f t="shared" si="22"/>
        <v>1.183714001986097</v>
      </c>
      <c r="S74" s="5">
        <f t="shared" si="23"/>
        <v>1.2738202207976077</v>
      </c>
      <c r="T74" s="3">
        <f t="shared" si="24"/>
        <v>1.9219720625624478E-2</v>
      </c>
      <c r="U74" s="5">
        <f t="shared" si="25"/>
        <v>1.3690732134521204</v>
      </c>
    </row>
    <row r="75" spans="1:21" x14ac:dyDescent="0.15">
      <c r="A75" s="1">
        <v>41856</v>
      </c>
      <c r="B75" s="2">
        <v>1.196</v>
      </c>
      <c r="C75" s="2">
        <v>0.88300000000000001</v>
      </c>
      <c r="D75" s="2">
        <v>1.571</v>
      </c>
      <c r="E75" s="2" t="s">
        <v>10</v>
      </c>
      <c r="F75" s="2" t="s">
        <v>10</v>
      </c>
      <c r="G75" s="2" t="s">
        <v>10</v>
      </c>
      <c r="H75" s="3">
        <f t="shared" si="16"/>
        <v>3.3557046979866278E-3</v>
      </c>
      <c r="I75" s="3">
        <f t="shared" si="17"/>
        <v>0</v>
      </c>
      <c r="J75" s="3">
        <f t="shared" si="18"/>
        <v>-1.6896120150187821E-2</v>
      </c>
      <c r="K75" s="2">
        <f t="shared" si="14"/>
        <v>1.2269999999999999</v>
      </c>
      <c r="L75" s="3">
        <f t="shared" si="15"/>
        <v>2.5919732441471499E-2</v>
      </c>
      <c r="M75" t="str">
        <f>IF(L75&gt;参数!B$3+参数!B$2,"溢",IF(L75&lt;-参数!B$2-参数!B$4,"折",""))</f>
        <v>溢</v>
      </c>
      <c r="N75" s="3">
        <f>IF(M75="折",-L75-参数!B$2-参数!B$4,IF(M75="溢",L75-参数!B$2-参数!B$3,""))</f>
        <v>2.58197324414715E-2</v>
      </c>
      <c r="O75" s="4">
        <f t="shared" si="19"/>
        <v>3.3557046979866278E-3</v>
      </c>
      <c r="P75" s="3">
        <f t="shared" si="20"/>
        <v>-1.0816546355315839E-2</v>
      </c>
      <c r="Q75" s="5">
        <f t="shared" si="21"/>
        <v>1.7241086294074559</v>
      </c>
      <c r="R75" s="5">
        <f t="shared" si="22"/>
        <v>1.1876861966236343</v>
      </c>
      <c r="S75" s="5">
        <f t="shared" si="23"/>
        <v>1.2600418853310118</v>
      </c>
      <c r="T75" s="3">
        <f t="shared" si="24"/>
        <v>6.1196302613807626E-3</v>
      </c>
      <c r="U75" s="5">
        <f t="shared" si="25"/>
        <v>1.377451435319208</v>
      </c>
    </row>
    <row r="76" spans="1:21" x14ac:dyDescent="0.15">
      <c r="A76" s="1">
        <v>41857</v>
      </c>
      <c r="B76" s="2">
        <v>1.2090000000000001</v>
      </c>
      <c r="C76" s="2">
        <v>0.88</v>
      </c>
      <c r="D76" s="2">
        <v>1.617</v>
      </c>
      <c r="E76" s="2" t="s">
        <v>10</v>
      </c>
      <c r="F76" s="2" t="s">
        <v>10</v>
      </c>
      <c r="G76" s="2" t="s">
        <v>10</v>
      </c>
      <c r="H76" s="3">
        <f t="shared" si="16"/>
        <v>1.0869565217391353E-2</v>
      </c>
      <c r="I76" s="3">
        <f t="shared" si="17"/>
        <v>-3.3975084937711841E-3</v>
      </c>
      <c r="J76" s="3">
        <f t="shared" si="18"/>
        <v>2.9280712921705865E-2</v>
      </c>
      <c r="K76" s="2">
        <f t="shared" si="14"/>
        <v>1.2484999999999999</v>
      </c>
      <c r="L76" s="3">
        <f t="shared" si="15"/>
        <v>3.2671629445822914E-2</v>
      </c>
      <c r="M76" t="str">
        <f>IF(L76&gt;参数!B$3+参数!B$2,"溢",IF(L76&lt;-参数!B$2-参数!B$4,"折",""))</f>
        <v>溢</v>
      </c>
      <c r="N76" s="3">
        <f>IF(M76="折",-L76-参数!B$2-参数!B$4,IF(M76="溢",L76-参数!B$2-参数!B$3,""))</f>
        <v>3.2571629445822911E-2</v>
      </c>
      <c r="O76" s="4">
        <f t="shared" si="19"/>
        <v>1.0869565217391353E-2</v>
      </c>
      <c r="P76" s="3">
        <f t="shared" si="20"/>
        <v>1.7764159118894569E-2</v>
      </c>
      <c r="Q76" s="5">
        <f t="shared" si="21"/>
        <v>1.7802656568088613</v>
      </c>
      <c r="R76" s="5">
        <f t="shared" si="22"/>
        <v>1.2005958291956305</v>
      </c>
      <c r="S76" s="5">
        <f t="shared" si="23"/>
        <v>1.2824254698785038</v>
      </c>
      <c r="T76" s="3">
        <f t="shared" si="24"/>
        <v>2.0401784594036278E-2</v>
      </c>
      <c r="U76" s="5">
        <f t="shared" si="25"/>
        <v>1.4055539027913366</v>
      </c>
    </row>
    <row r="77" spans="1:21" x14ac:dyDescent="0.15">
      <c r="A77" s="1">
        <v>41858</v>
      </c>
      <c r="B77" s="2">
        <v>1.196</v>
      </c>
      <c r="C77" s="2">
        <v>0.88600000000000001</v>
      </c>
      <c r="D77" s="2">
        <v>1.532</v>
      </c>
      <c r="E77" s="2" t="s">
        <v>10</v>
      </c>
      <c r="F77" s="2" t="s">
        <v>10</v>
      </c>
      <c r="G77" s="2" t="s">
        <v>10</v>
      </c>
      <c r="H77" s="3">
        <f t="shared" si="16"/>
        <v>-1.0752688172043112E-2</v>
      </c>
      <c r="I77" s="3">
        <f t="shared" si="17"/>
        <v>6.8181818181818343E-3</v>
      </c>
      <c r="J77" s="3">
        <f t="shared" si="18"/>
        <v>-5.2566481137909737E-2</v>
      </c>
      <c r="K77" s="2">
        <f t="shared" si="14"/>
        <v>1.2090000000000001</v>
      </c>
      <c r="L77" s="3">
        <f t="shared" si="15"/>
        <v>1.0869565217391353E-2</v>
      </c>
      <c r="M77" t="str">
        <f>IF(L77&gt;参数!B$3+参数!B$2,"溢",IF(L77&lt;-参数!B$2-参数!B$4,"折",""))</f>
        <v>溢</v>
      </c>
      <c r="N77" s="3">
        <f>IF(M77="折",-L77-参数!B$2-参数!B$4,IF(M77="溢",L77-参数!B$2-参数!B$3,""))</f>
        <v>1.0769565217391353E-2</v>
      </c>
      <c r="O77" s="4">
        <f t="shared" si="19"/>
        <v>-1.0752688172043112E-2</v>
      </c>
      <c r="P77" s="3">
        <f t="shared" si="20"/>
        <v>-3.080684036905236E-2</v>
      </c>
      <c r="Q77" s="5">
        <f t="shared" si="21"/>
        <v>1.7994383439041464</v>
      </c>
      <c r="R77" s="5">
        <f t="shared" si="22"/>
        <v>1.1876861966236343</v>
      </c>
      <c r="S77" s="5">
        <f t="shared" si="23"/>
        <v>1.2429179931427499</v>
      </c>
      <c r="T77" s="3">
        <f t="shared" si="24"/>
        <v>-1.0263321107901372E-2</v>
      </c>
      <c r="U77" s="5">
        <f t="shared" si="25"/>
        <v>1.3911282517525252</v>
      </c>
    </row>
    <row r="78" spans="1:21" x14ac:dyDescent="0.15">
      <c r="A78" s="1">
        <v>41859</v>
      </c>
      <c r="B78" s="2">
        <v>1.2050000000000001</v>
      </c>
      <c r="C78" s="2">
        <v>0.88700000000000001</v>
      </c>
      <c r="D78" s="2">
        <v>1.56</v>
      </c>
      <c r="E78" s="2" t="s">
        <v>10</v>
      </c>
      <c r="F78" s="2" t="s">
        <v>10</v>
      </c>
      <c r="G78" s="2" t="s">
        <v>10</v>
      </c>
      <c r="H78" s="3">
        <f t="shared" si="16"/>
        <v>7.5250836120401843E-3</v>
      </c>
      <c r="I78" s="3">
        <f t="shared" si="17"/>
        <v>1.1286681715576563E-3</v>
      </c>
      <c r="J78" s="3">
        <f t="shared" si="18"/>
        <v>1.8276762402088753E-2</v>
      </c>
      <c r="K78" s="2">
        <f t="shared" si="14"/>
        <v>1.2235</v>
      </c>
      <c r="L78" s="3">
        <f t="shared" si="15"/>
        <v>1.535269709543563E-2</v>
      </c>
      <c r="M78" t="str">
        <f>IF(L78&gt;参数!B$3+参数!B$2,"溢",IF(L78&lt;-参数!B$2-参数!B$4,"折",""))</f>
        <v>溢</v>
      </c>
      <c r="N78" s="3">
        <f>IF(M78="折",-L78-参数!B$2-参数!B$4,IF(M78="溢",L78-参数!B$2-参数!B$3,""))</f>
        <v>1.5252697095435631E-2</v>
      </c>
      <c r="O78" s="4">
        <f t="shared" si="19"/>
        <v>7.5250836120401843E-3</v>
      </c>
      <c r="P78" s="3">
        <f t="shared" si="20"/>
        <v>1.2060841036138168E-2</v>
      </c>
      <c r="Q78" s="5">
        <f t="shared" si="21"/>
        <v>1.8268846319056287</v>
      </c>
      <c r="R78" s="5">
        <f t="shared" si="22"/>
        <v>1.1966236345580932</v>
      </c>
      <c r="S78" s="5">
        <f t="shared" si="23"/>
        <v>1.2579086294790005</v>
      </c>
      <c r="T78" s="3">
        <f t="shared" si="24"/>
        <v>1.1612873914537995E-2</v>
      </c>
      <c r="U78" s="5">
        <f t="shared" si="25"/>
        <v>1.407283248739079</v>
      </c>
    </row>
    <row r="79" spans="1:21" x14ac:dyDescent="0.15">
      <c r="A79" s="1">
        <v>41862</v>
      </c>
      <c r="B79" s="2">
        <v>1.222</v>
      </c>
      <c r="C79" s="2">
        <v>0.88700000000000001</v>
      </c>
      <c r="D79" s="2">
        <v>1.5649999999999999</v>
      </c>
      <c r="E79" s="2" t="s">
        <v>10</v>
      </c>
      <c r="F79" s="2" t="s">
        <v>10</v>
      </c>
      <c r="G79" s="2" t="s">
        <v>10</v>
      </c>
      <c r="H79" s="3">
        <f t="shared" si="16"/>
        <v>1.4107883817427336E-2</v>
      </c>
      <c r="I79" s="3">
        <f t="shared" si="17"/>
        <v>0</v>
      </c>
      <c r="J79" s="3">
        <f t="shared" si="18"/>
        <v>3.2051282051281937E-3</v>
      </c>
      <c r="K79" s="2">
        <f t="shared" si="14"/>
        <v>1.226</v>
      </c>
      <c r="L79" s="3">
        <f t="shared" si="15"/>
        <v>3.2733224222585289E-3</v>
      </c>
      <c r="M79" t="str">
        <f>IF(L79&gt;参数!B$3+参数!B$2,"溢",IF(L79&lt;-参数!B$2-参数!B$4,"折",""))</f>
        <v>溢</v>
      </c>
      <c r="N79" s="3">
        <f>IF(M79="折",-L79-参数!B$2-参数!B$4,IF(M79="溢",L79-参数!B$2-参数!B$3,""))</f>
        <v>3.173322422258529E-3</v>
      </c>
      <c r="O79" s="4">
        <f t="shared" si="19"/>
        <v>1.4107883817427336E-2</v>
      </c>
      <c r="P79" s="3">
        <f t="shared" si="20"/>
        <v>2.0456874555569425E-3</v>
      </c>
      <c r="Q79" s="5">
        <f t="shared" si="21"/>
        <v>1.8326819258709344</v>
      </c>
      <c r="R79" s="5">
        <f t="shared" si="22"/>
        <v>1.2135054617676264</v>
      </c>
      <c r="S79" s="5">
        <f t="shared" si="23"/>
        <v>1.2604819173825625</v>
      </c>
      <c r="T79" s="3">
        <f t="shared" si="24"/>
        <v>6.4422978984142697E-3</v>
      </c>
      <c r="U79" s="5">
        <f t="shared" si="25"/>
        <v>1.4163493866549042</v>
      </c>
    </row>
    <row r="80" spans="1:21" x14ac:dyDescent="0.15">
      <c r="A80" s="1">
        <v>41863</v>
      </c>
      <c r="B80" s="2">
        <v>1.226</v>
      </c>
      <c r="C80" s="2">
        <v>0.88900000000000001</v>
      </c>
      <c r="D80" s="2">
        <v>1.56</v>
      </c>
      <c r="E80" s="2" t="s">
        <v>10</v>
      </c>
      <c r="F80" s="2" t="s">
        <v>10</v>
      </c>
      <c r="G80" s="2" t="s">
        <v>10</v>
      </c>
      <c r="H80" s="3">
        <f t="shared" si="16"/>
        <v>3.2733224222585289E-3</v>
      </c>
      <c r="I80" s="3">
        <f t="shared" si="17"/>
        <v>2.2547914317925244E-3</v>
      </c>
      <c r="J80" s="3">
        <f t="shared" si="18"/>
        <v>-3.1948881789136685E-3</v>
      </c>
      <c r="K80" s="2">
        <f t="shared" si="14"/>
        <v>1.2244999999999999</v>
      </c>
      <c r="L80" s="3">
        <f t="shared" si="15"/>
        <v>-1.2234910277325595E-3</v>
      </c>
      <c r="M80" t="str">
        <f>IF(L80&gt;参数!B$3+参数!B$2,"溢",IF(L80&lt;-参数!B$2-参数!B$4,"折",""))</f>
        <v/>
      </c>
      <c r="N80" s="3" t="str">
        <f>IF(M80="折",-L80-参数!B$2-参数!B$4,IF(M80="溢",L80-参数!B$2-参数!B$3,""))</f>
        <v/>
      </c>
      <c r="O80" s="4">
        <f t="shared" si="19"/>
        <v>3.2733224222585289E-3</v>
      </c>
      <c r="P80" s="3">
        <f t="shared" si="20"/>
        <v>-1.2166255517524578E-3</v>
      </c>
      <c r="Q80" s="5">
        <f t="shared" si="21"/>
        <v>1.8326819258709344</v>
      </c>
      <c r="R80" s="5">
        <f t="shared" si="22"/>
        <v>1.2174776564051635</v>
      </c>
      <c r="S80" s="5">
        <f t="shared" si="23"/>
        <v>1.2589483828743528</v>
      </c>
      <c r="T80" s="3">
        <f t="shared" si="24"/>
        <v>6.8556562350202373E-4</v>
      </c>
      <c r="U80" s="5">
        <f t="shared" si="25"/>
        <v>1.4173203871052631</v>
      </c>
    </row>
    <row r="81" spans="1:21" x14ac:dyDescent="0.15">
      <c r="A81" s="1">
        <v>41864</v>
      </c>
      <c r="B81" s="2">
        <v>1.2130000000000001</v>
      </c>
      <c r="C81" s="2">
        <v>0.89200000000000002</v>
      </c>
      <c r="D81" s="2">
        <v>1.5209999999999999</v>
      </c>
      <c r="E81" s="2" t="s">
        <v>10</v>
      </c>
      <c r="F81" s="2" t="s">
        <v>10</v>
      </c>
      <c r="G81" s="2" t="s">
        <v>10</v>
      </c>
      <c r="H81" s="3">
        <f t="shared" si="16"/>
        <v>-1.0603588907014627E-2</v>
      </c>
      <c r="I81" s="3">
        <f t="shared" si="17"/>
        <v>3.3745781777276829E-3</v>
      </c>
      <c r="J81" s="3">
        <f t="shared" si="18"/>
        <v>-2.5000000000000133E-2</v>
      </c>
      <c r="K81" s="2">
        <f t="shared" si="14"/>
        <v>1.2064999999999999</v>
      </c>
      <c r="L81" s="3">
        <f t="shared" si="15"/>
        <v>-5.3586150041221581E-3</v>
      </c>
      <c r="M81" t="str">
        <f>IF(L81&gt;参数!B$3+参数!B$2,"溢",IF(L81&lt;-参数!B$2-参数!B$4,"折",""))</f>
        <v>折</v>
      </c>
      <c r="N81" s="3">
        <f>IF(M81="折",-L81-参数!B$2-参数!B$4,IF(M81="溢",L81-参数!B$2-参数!B$3,""))</f>
        <v>2.5861500412215771E-4</v>
      </c>
      <c r="O81" s="4">
        <f t="shared" si="19"/>
        <v>-1.0603588907014627E-2</v>
      </c>
      <c r="P81" s="3">
        <f t="shared" si="20"/>
        <v>-1.4510930901561173E-2</v>
      </c>
      <c r="Q81" s="5">
        <f t="shared" si="21"/>
        <v>1.833155884914748</v>
      </c>
      <c r="R81" s="5">
        <f t="shared" si="22"/>
        <v>1.2045680238331675</v>
      </c>
      <c r="S81" s="5">
        <f t="shared" si="23"/>
        <v>1.2406798698818309</v>
      </c>
      <c r="T81" s="3">
        <f t="shared" si="24"/>
        <v>-8.2853016014845463E-3</v>
      </c>
      <c r="U81" s="5">
        <f t="shared" si="25"/>
        <v>1.4055774602321631</v>
      </c>
    </row>
    <row r="82" spans="1:21" x14ac:dyDescent="0.15">
      <c r="A82" s="1">
        <v>41865</v>
      </c>
      <c r="B82" s="2">
        <v>1.2070000000000001</v>
      </c>
      <c r="C82" s="2">
        <v>0.89700000000000002</v>
      </c>
      <c r="D82" s="2">
        <v>1.5009999999999999</v>
      </c>
      <c r="E82" s="2" t="s">
        <v>10</v>
      </c>
      <c r="F82" s="2" t="s">
        <v>10</v>
      </c>
      <c r="G82" s="2" t="s">
        <v>10</v>
      </c>
      <c r="H82" s="3">
        <f t="shared" si="16"/>
        <v>-4.9464138499587529E-3</v>
      </c>
      <c r="I82" s="3">
        <f t="shared" si="17"/>
        <v>5.6053811659193542E-3</v>
      </c>
      <c r="J82" s="3">
        <f t="shared" si="18"/>
        <v>-1.3149243918474718E-2</v>
      </c>
      <c r="K82" s="2">
        <f t="shared" si="14"/>
        <v>1.1989999999999998</v>
      </c>
      <c r="L82" s="3">
        <f t="shared" si="15"/>
        <v>-6.628003314001818E-3</v>
      </c>
      <c r="M82" t="str">
        <f>IF(L82&gt;参数!B$3+参数!B$2,"溢",IF(L82&lt;-参数!B$2-参数!B$4,"折",""))</f>
        <v>折</v>
      </c>
      <c r="N82" s="3">
        <f>IF(M82="折",-L82-参数!B$2-参数!B$4,IF(M82="溢",L82-参数!B$2-参数!B$3,""))</f>
        <v>1.5280033140018176E-3</v>
      </c>
      <c r="O82" s="4">
        <f t="shared" si="19"/>
        <v>-4.9464138499587529E-3</v>
      </c>
      <c r="P82" s="3">
        <f t="shared" si="20"/>
        <v>-6.1338566371146337E-3</v>
      </c>
      <c r="Q82" s="5">
        <f t="shared" si="21"/>
        <v>1.8359569531819795</v>
      </c>
      <c r="R82" s="5">
        <f t="shared" si="22"/>
        <v>1.1986097318768616</v>
      </c>
      <c r="S82" s="5">
        <f t="shared" si="23"/>
        <v>1.2330697174274217</v>
      </c>
      <c r="T82" s="3">
        <f t="shared" si="24"/>
        <v>-3.1840890576905231E-3</v>
      </c>
      <c r="U82" s="5">
        <f t="shared" si="25"/>
        <v>1.4011019764213015</v>
      </c>
    </row>
    <row r="83" spans="1:21" x14ac:dyDescent="0.15">
      <c r="A83" s="1">
        <v>41866</v>
      </c>
      <c r="B83" s="2">
        <v>1.2190000000000001</v>
      </c>
      <c r="C83" s="2">
        <v>0.90100000000000002</v>
      </c>
      <c r="D83" s="2">
        <v>1.5229999999999999</v>
      </c>
      <c r="E83" s="2" t="s">
        <v>10</v>
      </c>
      <c r="F83" s="2" t="s">
        <v>10</v>
      </c>
      <c r="G83" s="2" t="s">
        <v>10</v>
      </c>
      <c r="H83" s="3">
        <f t="shared" si="16"/>
        <v>9.9420049710023939E-3</v>
      </c>
      <c r="I83" s="3">
        <f t="shared" si="17"/>
        <v>4.4593088071349651E-3</v>
      </c>
      <c r="J83" s="3">
        <f t="shared" si="18"/>
        <v>1.4656895403064585E-2</v>
      </c>
      <c r="K83" s="2">
        <f t="shared" si="14"/>
        <v>1.212</v>
      </c>
      <c r="L83" s="3">
        <f t="shared" si="15"/>
        <v>-5.7424118129615342E-3</v>
      </c>
      <c r="M83" t="str">
        <f>IF(L83&gt;参数!B$3+参数!B$2,"溢",IF(L83&lt;-参数!B$2-参数!B$4,"折",""))</f>
        <v>折</v>
      </c>
      <c r="N83" s="3">
        <f>IF(M83="折",-L83-参数!B$2-参数!B$4,IF(M83="溢",L83-参数!B$2-参数!B$3,""))</f>
        <v>6.4241181296153388E-4</v>
      </c>
      <c r="O83" s="4">
        <f t="shared" si="19"/>
        <v>9.9420049710023939E-3</v>
      </c>
      <c r="P83" s="3">
        <f t="shared" si="20"/>
        <v>1.0866455830897676E-2</v>
      </c>
      <c r="Q83" s="5">
        <f t="shared" si="21"/>
        <v>1.8371363936167924</v>
      </c>
      <c r="R83" s="5">
        <f t="shared" si="22"/>
        <v>1.2105263157894732</v>
      </c>
      <c r="S83" s="5">
        <f t="shared" si="23"/>
        <v>1.2464688150482643</v>
      </c>
      <c r="T83" s="3">
        <f t="shared" si="24"/>
        <v>7.1502908716205337E-3</v>
      </c>
      <c r="U83" s="5">
        <f t="shared" si="25"/>
        <v>1.4111202630935162</v>
      </c>
    </row>
    <row r="84" spans="1:21" x14ac:dyDescent="0.15">
      <c r="A84" s="1">
        <v>41869</v>
      </c>
      <c r="B84" s="2">
        <v>1.2330000000000001</v>
      </c>
      <c r="C84" s="2">
        <v>0.90600000000000003</v>
      </c>
      <c r="D84" s="2">
        <v>1.5409999999999999</v>
      </c>
      <c r="E84" s="2" t="s">
        <v>10</v>
      </c>
      <c r="F84" s="2" t="s">
        <v>10</v>
      </c>
      <c r="G84" s="2" t="s">
        <v>10</v>
      </c>
      <c r="H84" s="3">
        <f t="shared" si="16"/>
        <v>1.1484823625922846E-2</v>
      </c>
      <c r="I84" s="3">
        <f t="shared" si="17"/>
        <v>5.5493895671476778E-3</v>
      </c>
      <c r="J84" s="3">
        <f t="shared" si="18"/>
        <v>1.1818778726198298E-2</v>
      </c>
      <c r="K84" s="2">
        <f t="shared" si="14"/>
        <v>1.2235</v>
      </c>
      <c r="L84" s="3">
        <f t="shared" si="15"/>
        <v>-7.7047850770478599E-3</v>
      </c>
      <c r="M84" t="str">
        <f>IF(L84&gt;参数!B$3+参数!B$2,"溢",IF(L84&lt;-参数!B$2-参数!B$4,"折",""))</f>
        <v>折</v>
      </c>
      <c r="N84" s="3">
        <f>IF(M84="折",-L84-参数!B$2-参数!B$4,IF(M84="溢",L84-参数!B$2-参数!B$3,""))</f>
        <v>2.6047850770478595E-3</v>
      </c>
      <c r="O84" s="4">
        <f t="shared" si="19"/>
        <v>1.1484823625922846E-2</v>
      </c>
      <c r="P84" s="3">
        <f t="shared" si="20"/>
        <v>9.4975418736850722E-3</v>
      </c>
      <c r="Q84" s="5">
        <f t="shared" si="21"/>
        <v>1.8419217390793869</v>
      </c>
      <c r="R84" s="5">
        <f t="shared" si="22"/>
        <v>1.2244289970208535</v>
      </c>
      <c r="S84" s="5">
        <f t="shared" si="23"/>
        <v>1.2583072048134278</v>
      </c>
      <c r="T84" s="3">
        <f t="shared" si="24"/>
        <v>7.8623835255519272E-3</v>
      </c>
      <c r="U84" s="5">
        <f t="shared" si="25"/>
        <v>1.4222150318026354</v>
      </c>
    </row>
    <row r="85" spans="1:21" x14ac:dyDescent="0.15">
      <c r="A85" s="1">
        <v>41870</v>
      </c>
      <c r="B85" s="2">
        <v>1.2450000000000001</v>
      </c>
      <c r="C85" s="2">
        <v>0.90400000000000003</v>
      </c>
      <c r="D85" s="2">
        <v>1.57</v>
      </c>
      <c r="E85" s="2" t="s">
        <v>10</v>
      </c>
      <c r="F85" s="2" t="s">
        <v>10</v>
      </c>
      <c r="G85" s="2" t="s">
        <v>10</v>
      </c>
      <c r="H85" s="3">
        <f t="shared" si="16"/>
        <v>9.7323600973235891E-3</v>
      </c>
      <c r="I85" s="3">
        <f t="shared" si="17"/>
        <v>-2.2075055187638082E-3</v>
      </c>
      <c r="J85" s="3">
        <f t="shared" si="18"/>
        <v>1.8818948734588004E-2</v>
      </c>
      <c r="K85" s="2">
        <f t="shared" si="14"/>
        <v>1.2370000000000001</v>
      </c>
      <c r="L85" s="3">
        <f t="shared" si="15"/>
        <v>-6.4257028112449932E-3</v>
      </c>
      <c r="M85" t="str">
        <f>IF(L85&gt;参数!B$3+参数!B$2,"溢",IF(L85&lt;-参数!B$2-参数!B$4,"折",""))</f>
        <v>折</v>
      </c>
      <c r="N85" s="3">
        <f>IF(M85="折",-L85-参数!B$2-参数!B$4,IF(M85="溢",L85-参数!B$2-参数!B$3,""))</f>
        <v>1.3257028112449928E-3</v>
      </c>
      <c r="O85" s="4">
        <f t="shared" si="19"/>
        <v>9.7323600973235891E-3</v>
      </c>
      <c r="P85" s="3">
        <f t="shared" si="20"/>
        <v>1.1135878950824851E-2</v>
      </c>
      <c r="Q85" s="5">
        <f t="shared" si="21"/>
        <v>1.8443635799069777</v>
      </c>
      <c r="R85" s="5">
        <f t="shared" si="22"/>
        <v>1.2363455809334651</v>
      </c>
      <c r="S85" s="5">
        <f t="shared" si="23"/>
        <v>1.2723195615291809</v>
      </c>
      <c r="T85" s="3">
        <f t="shared" si="24"/>
        <v>7.3979806197978113E-3</v>
      </c>
      <c r="U85" s="5">
        <f t="shared" si="25"/>
        <v>1.4327365510450967</v>
      </c>
    </row>
    <row r="86" spans="1:21" x14ac:dyDescent="0.15">
      <c r="A86" s="1">
        <v>41871</v>
      </c>
      <c r="B86" s="2">
        <v>1.2430000000000001</v>
      </c>
      <c r="C86" s="2">
        <v>0.90600000000000003</v>
      </c>
      <c r="D86" s="2">
        <v>1.5589999999999999</v>
      </c>
      <c r="E86" s="2" t="s">
        <v>10</v>
      </c>
      <c r="F86" s="2" t="s">
        <v>10</v>
      </c>
      <c r="G86" s="2" t="s">
        <v>10</v>
      </c>
      <c r="H86" s="3">
        <f t="shared" si="16"/>
        <v>-1.6064257028112205E-3</v>
      </c>
      <c r="I86" s="3">
        <f t="shared" si="17"/>
        <v>2.2123893805310324E-3</v>
      </c>
      <c r="J86" s="3">
        <f t="shared" si="18"/>
        <v>-7.0063694267517018E-3</v>
      </c>
      <c r="K86" s="2">
        <f t="shared" si="14"/>
        <v>1.2324999999999999</v>
      </c>
      <c r="L86" s="3">
        <f t="shared" si="15"/>
        <v>-8.4473049074820228E-3</v>
      </c>
      <c r="M86" t="str">
        <f>IF(L86&gt;参数!B$3+参数!B$2,"溢",IF(L86&lt;-参数!B$2-参数!B$4,"折",""))</f>
        <v>折</v>
      </c>
      <c r="N86" s="3">
        <f>IF(M86="折",-L86-参数!B$2-参数!B$4,IF(M86="溢",L86-参数!B$2-参数!B$3,""))</f>
        <v>3.3473049074820233E-3</v>
      </c>
      <c r="O86" s="4">
        <f t="shared" si="19"/>
        <v>-1.6064257028112205E-3</v>
      </c>
      <c r="P86" s="3">
        <f t="shared" si="20"/>
        <v>-3.6180548306469725E-3</v>
      </c>
      <c r="Q86" s="5">
        <f t="shared" si="21"/>
        <v>1.8505372271691813</v>
      </c>
      <c r="R86" s="5">
        <f t="shared" si="22"/>
        <v>1.2343594836146965</v>
      </c>
      <c r="S86" s="5">
        <f t="shared" si="23"/>
        <v>1.2677162395934636</v>
      </c>
      <c r="T86" s="3">
        <f t="shared" si="24"/>
        <v>-6.2572520865872326E-4</v>
      </c>
      <c r="U86" s="5">
        <f t="shared" si="25"/>
        <v>1.431840051667741</v>
      </c>
    </row>
    <row r="87" spans="1:21" x14ac:dyDescent="0.15">
      <c r="A87" s="1">
        <v>41872</v>
      </c>
      <c r="B87" s="2">
        <v>1.25</v>
      </c>
      <c r="C87" s="2">
        <v>0.90500000000000003</v>
      </c>
      <c r="D87" s="2">
        <v>1.5760000000000001</v>
      </c>
      <c r="E87" s="2" t="s">
        <v>10</v>
      </c>
      <c r="F87" s="2" t="s">
        <v>10</v>
      </c>
      <c r="G87" s="2" t="s">
        <v>10</v>
      </c>
      <c r="H87" s="3">
        <f t="shared" si="16"/>
        <v>5.6315366049879412E-3</v>
      </c>
      <c r="I87" s="3">
        <f t="shared" si="17"/>
        <v>-1.1037527593819041E-3</v>
      </c>
      <c r="J87" s="3">
        <f t="shared" si="18"/>
        <v>1.0904425914047611E-2</v>
      </c>
      <c r="K87" s="2">
        <f t="shared" si="14"/>
        <v>1.2404999999999999</v>
      </c>
      <c r="L87" s="3">
        <f t="shared" si="15"/>
        <v>-7.6000000000000512E-3</v>
      </c>
      <c r="M87" t="str">
        <f>IF(L87&gt;参数!B$3+参数!B$2,"溢",IF(L87&lt;-参数!B$2-参数!B$4,"折",""))</f>
        <v>折</v>
      </c>
      <c r="N87" s="3">
        <f>IF(M87="折",-L87-参数!B$2-参数!B$4,IF(M87="溢",L87-参数!B$2-参数!B$3,""))</f>
        <v>2.5000000000000508E-3</v>
      </c>
      <c r="O87" s="4">
        <f t="shared" si="19"/>
        <v>5.6315366049879412E-3</v>
      </c>
      <c r="P87" s="3">
        <f t="shared" si="20"/>
        <v>6.5241753298260433E-3</v>
      </c>
      <c r="Q87" s="5">
        <f t="shared" si="21"/>
        <v>1.8551635702371041</v>
      </c>
      <c r="R87" s="5">
        <f t="shared" si="22"/>
        <v>1.2413108242303867</v>
      </c>
      <c r="S87" s="5">
        <f t="shared" si="23"/>
        <v>1.2759870426090389</v>
      </c>
      <c r="T87" s="3">
        <f t="shared" si="24"/>
        <v>4.8852373116046784E-3</v>
      </c>
      <c r="U87" s="5">
        <f t="shared" si="25"/>
        <v>1.4388349301123982</v>
      </c>
    </row>
    <row r="88" spans="1:21" x14ac:dyDescent="0.15">
      <c r="A88" s="1">
        <v>41873</v>
      </c>
      <c r="B88" s="2">
        <v>1.258</v>
      </c>
      <c r="C88" s="2">
        <v>0.90800000000000003</v>
      </c>
      <c r="D88" s="2">
        <v>1.587</v>
      </c>
      <c r="E88" s="2" t="s">
        <v>10</v>
      </c>
      <c r="F88" s="2" t="s">
        <v>10</v>
      </c>
      <c r="G88" s="2" t="s">
        <v>10</v>
      </c>
      <c r="H88" s="3">
        <f t="shared" si="16"/>
        <v>6.3999999999999613E-3</v>
      </c>
      <c r="I88" s="3">
        <f t="shared" si="17"/>
        <v>3.3149171270718814E-3</v>
      </c>
      <c r="J88" s="3">
        <f t="shared" si="18"/>
        <v>6.9796954314720328E-3</v>
      </c>
      <c r="K88" s="2">
        <f t="shared" si="14"/>
        <v>1.2475000000000001</v>
      </c>
      <c r="L88" s="3">
        <f t="shared" si="15"/>
        <v>-8.346581875993575E-3</v>
      </c>
      <c r="M88" t="str">
        <f>IF(L88&gt;参数!B$3+参数!B$2,"溢",IF(L88&lt;-参数!B$2-参数!B$4,"折",""))</f>
        <v>折</v>
      </c>
      <c r="N88" s="3">
        <f>IF(M88="折",-L88-参数!B$2-参数!B$4,IF(M88="溢",L88-参数!B$2-参数!B$3,""))</f>
        <v>3.2465818759935755E-3</v>
      </c>
      <c r="O88" s="4">
        <f t="shared" si="19"/>
        <v>6.3999999999999613E-3</v>
      </c>
      <c r="P88" s="3">
        <f t="shared" si="20"/>
        <v>5.6459805214939419E-3</v>
      </c>
      <c r="Q88" s="5">
        <f t="shared" si="21"/>
        <v>1.8611865106612393</v>
      </c>
      <c r="R88" s="5">
        <f t="shared" si="22"/>
        <v>1.2492552135054611</v>
      </c>
      <c r="S88" s="5">
        <f t="shared" si="23"/>
        <v>1.2831912405972883</v>
      </c>
      <c r="T88" s="3">
        <f t="shared" si="24"/>
        <v>5.0975207991624926E-3</v>
      </c>
      <c r="U88" s="5">
        <f t="shared" si="25"/>
        <v>1.4461694210952079</v>
      </c>
    </row>
    <row r="89" spans="1:21" x14ac:dyDescent="0.15">
      <c r="A89" s="1">
        <v>41876</v>
      </c>
      <c r="B89" s="2">
        <v>1.2390000000000001</v>
      </c>
      <c r="C89" s="2">
        <v>0.90500000000000003</v>
      </c>
      <c r="D89" s="2">
        <v>1.5620000000000001</v>
      </c>
      <c r="E89" s="2" t="s">
        <v>10</v>
      </c>
      <c r="F89" s="2" t="s">
        <v>10</v>
      </c>
      <c r="G89" s="2" t="s">
        <v>10</v>
      </c>
      <c r="H89" s="3">
        <f t="shared" si="16"/>
        <v>-1.5103338632750374E-2</v>
      </c>
      <c r="I89" s="3">
        <f t="shared" si="17"/>
        <v>-3.3039647577092213E-3</v>
      </c>
      <c r="J89" s="3">
        <f t="shared" si="18"/>
        <v>-1.5752993068682941E-2</v>
      </c>
      <c r="K89" s="2">
        <f t="shared" si="14"/>
        <v>1.2335</v>
      </c>
      <c r="L89" s="3">
        <f t="shared" si="15"/>
        <v>-4.4390637610977057E-3</v>
      </c>
      <c r="M89" t="str">
        <f>IF(L89&gt;参数!B$3+参数!B$2,"溢",IF(L89&lt;-参数!B$2-参数!B$4,"折",""))</f>
        <v/>
      </c>
      <c r="N89" s="3" t="str">
        <f>IF(M89="折",-L89-参数!B$2-参数!B$4,IF(M89="溢",L89-参数!B$2-参数!B$3,""))</f>
        <v/>
      </c>
      <c r="O89" s="4">
        <f t="shared" si="19"/>
        <v>-1.5103338632750374E-2</v>
      </c>
      <c r="P89" s="3">
        <f t="shared" si="20"/>
        <v>-1.1186162658698661E-2</v>
      </c>
      <c r="Q89" s="5">
        <f t="shared" si="21"/>
        <v>1.8611865106612393</v>
      </c>
      <c r="R89" s="5">
        <f t="shared" si="22"/>
        <v>1.2303872889771592</v>
      </c>
      <c r="S89" s="5">
        <f t="shared" si="23"/>
        <v>1.2688372546577498</v>
      </c>
      <c r="T89" s="3">
        <f t="shared" si="24"/>
        <v>-8.7631670971496777E-3</v>
      </c>
      <c r="U89" s="5">
        <f t="shared" si="25"/>
        <v>1.4334963968073624</v>
      </c>
    </row>
    <row r="90" spans="1:21" x14ac:dyDescent="0.15">
      <c r="A90" s="1">
        <v>41877</v>
      </c>
      <c r="B90" s="2">
        <v>1.218</v>
      </c>
      <c r="C90" s="2">
        <v>0.9</v>
      </c>
      <c r="D90" s="2">
        <v>1.52</v>
      </c>
      <c r="E90" s="2" t="s">
        <v>10</v>
      </c>
      <c r="F90" s="2" t="s">
        <v>10</v>
      </c>
      <c r="G90" s="2" t="s">
        <v>10</v>
      </c>
      <c r="H90" s="3">
        <f t="shared" si="16"/>
        <v>-1.6949152542372947E-2</v>
      </c>
      <c r="I90" s="3">
        <f t="shared" si="17"/>
        <v>-5.5248618784530246E-3</v>
      </c>
      <c r="J90" s="3">
        <f t="shared" si="18"/>
        <v>-2.6888604353393131E-2</v>
      </c>
      <c r="K90" s="2">
        <f t="shared" si="14"/>
        <v>1.21</v>
      </c>
      <c r="L90" s="3">
        <f t="shared" si="15"/>
        <v>-6.5681444991789739E-3</v>
      </c>
      <c r="M90" t="str">
        <f>IF(L90&gt;参数!B$3+参数!B$2,"溢",IF(L90&lt;-参数!B$2-参数!B$4,"折",""))</f>
        <v>折</v>
      </c>
      <c r="N90" s="3">
        <f>IF(M90="折",-L90-参数!B$2-参数!B$4,IF(M90="溢",L90-参数!B$2-参数!B$3,""))</f>
        <v>1.4681444991789735E-3</v>
      </c>
      <c r="O90" s="4">
        <f t="shared" si="19"/>
        <v>-1.6949152542372947E-2</v>
      </c>
      <c r="P90" s="3">
        <f t="shared" si="20"/>
        <v>-1.8943410870977392E-2</v>
      </c>
      <c r="Q90" s="5">
        <f t="shared" si="21"/>
        <v>1.8639190013988125</v>
      </c>
      <c r="R90" s="5">
        <f t="shared" si="22"/>
        <v>1.2095332671300887</v>
      </c>
      <c r="S90" s="5">
        <f t="shared" si="23"/>
        <v>1.2448011492143651</v>
      </c>
      <c r="T90" s="3">
        <f t="shared" si="24"/>
        <v>-1.1474806304723787E-2</v>
      </c>
      <c r="U90" s="5">
        <f t="shared" si="25"/>
        <v>1.4170473033154785</v>
      </c>
    </row>
    <row r="91" spans="1:21" x14ac:dyDescent="0.15">
      <c r="A91" s="1">
        <v>41878</v>
      </c>
      <c r="B91" s="2">
        <v>1.2470000000000001</v>
      </c>
      <c r="C91" s="2">
        <v>0.90400000000000003</v>
      </c>
      <c r="D91" s="2">
        <v>1.5740000000000001</v>
      </c>
      <c r="E91" s="2" t="s">
        <v>10</v>
      </c>
      <c r="F91" s="2" t="s">
        <v>10</v>
      </c>
      <c r="G91" s="2" t="s">
        <v>10</v>
      </c>
      <c r="H91" s="3">
        <f t="shared" si="16"/>
        <v>2.3809523809523947E-2</v>
      </c>
      <c r="I91" s="3">
        <f t="shared" si="17"/>
        <v>4.4444444444444731E-3</v>
      </c>
      <c r="J91" s="3">
        <f t="shared" si="18"/>
        <v>3.5526315789473628E-2</v>
      </c>
      <c r="K91" s="2">
        <f t="shared" si="14"/>
        <v>1.2390000000000001</v>
      </c>
      <c r="L91" s="3">
        <f t="shared" si="15"/>
        <v>-6.4153969526864474E-3</v>
      </c>
      <c r="M91" t="str">
        <f>IF(L91&gt;参数!B$3+参数!B$2,"溢",IF(L91&lt;-参数!B$2-参数!B$4,"折",""))</f>
        <v>折</v>
      </c>
      <c r="N91" s="3">
        <f>IF(M91="折",-L91-参数!B$2-参数!B$4,IF(M91="溢",L91-参数!B$2-参数!B$3,""))</f>
        <v>1.315396952686447E-3</v>
      </c>
      <c r="O91" s="4">
        <f t="shared" si="19"/>
        <v>2.3809523809523947E-2</v>
      </c>
      <c r="P91" s="3">
        <f t="shared" si="20"/>
        <v>2.4187328018728527E-2</v>
      </c>
      <c r="Q91" s="5">
        <f t="shared" si="21"/>
        <v>1.8663707947733068</v>
      </c>
      <c r="R91" s="5">
        <f t="shared" si="22"/>
        <v>1.2383316782522338</v>
      </c>
      <c r="S91" s="5">
        <f t="shared" si="23"/>
        <v>1.2749095629285032</v>
      </c>
      <c r="T91" s="3">
        <f t="shared" si="24"/>
        <v>1.6437416260312972E-2</v>
      </c>
      <c r="U91" s="5">
        <f t="shared" si="25"/>
        <v>1.4403398997006289</v>
      </c>
    </row>
    <row r="92" spans="1:21" x14ac:dyDescent="0.15">
      <c r="A92" s="1">
        <v>41879</v>
      </c>
      <c r="B92" s="2">
        <v>1.2250000000000001</v>
      </c>
      <c r="C92" s="2">
        <v>0.9</v>
      </c>
      <c r="D92" s="2">
        <v>1.554</v>
      </c>
      <c r="E92" s="2" t="s">
        <v>10</v>
      </c>
      <c r="F92" s="2" t="s">
        <v>10</v>
      </c>
      <c r="G92" s="2" t="s">
        <v>10</v>
      </c>
      <c r="H92" s="3">
        <f t="shared" si="16"/>
        <v>-1.7642341619887758E-2</v>
      </c>
      <c r="I92" s="3">
        <f t="shared" si="17"/>
        <v>-4.4247787610619538E-3</v>
      </c>
      <c r="J92" s="3">
        <f t="shared" si="18"/>
        <v>-1.2706480304955581E-2</v>
      </c>
      <c r="K92" s="2">
        <f t="shared" si="14"/>
        <v>1.2270000000000001</v>
      </c>
      <c r="L92" s="3">
        <f t="shared" si="15"/>
        <v>1.6326530612245094E-3</v>
      </c>
      <c r="M92" t="str">
        <f>IF(L92&gt;参数!B$3+参数!B$2,"溢",IF(L92&lt;-参数!B$2-参数!B$4,"折",""))</f>
        <v>溢</v>
      </c>
      <c r="N92" s="3">
        <f>IF(M92="折",-L92-参数!B$2-参数!B$4,IF(M92="溢",L92-参数!B$2-参数!B$3,""))</f>
        <v>1.5326530612245093E-3</v>
      </c>
      <c r="O92" s="4">
        <f t="shared" si="19"/>
        <v>-1.7642341619887758E-2</v>
      </c>
      <c r="P92" s="3">
        <f t="shared" si="20"/>
        <v>-9.6691814502268669E-3</v>
      </c>
      <c r="Q92" s="5">
        <f t="shared" si="21"/>
        <v>1.8692312936852962</v>
      </c>
      <c r="R92" s="5">
        <f t="shared" si="22"/>
        <v>1.2164846077457789</v>
      </c>
      <c r="S92" s="5">
        <f t="shared" si="23"/>
        <v>1.2625822310319181</v>
      </c>
      <c r="T92" s="3">
        <f t="shared" si="24"/>
        <v>-8.5929566696300377E-3</v>
      </c>
      <c r="U92" s="5">
        <f t="shared" si="25"/>
        <v>1.4279631213529622</v>
      </c>
    </row>
    <row r="93" spans="1:21" x14ac:dyDescent="0.15">
      <c r="A93" s="1">
        <v>41880</v>
      </c>
      <c r="B93" s="2">
        <v>1.258</v>
      </c>
      <c r="C93" s="2">
        <v>0.90400000000000003</v>
      </c>
      <c r="D93" s="2">
        <v>1.6</v>
      </c>
      <c r="E93" s="2" t="s">
        <v>10</v>
      </c>
      <c r="F93" s="2" t="s">
        <v>10</v>
      </c>
      <c r="G93" s="2" t="s">
        <v>10</v>
      </c>
      <c r="H93" s="3">
        <f t="shared" si="16"/>
        <v>2.6938775510203961E-2</v>
      </c>
      <c r="I93" s="3">
        <f t="shared" si="17"/>
        <v>4.4444444444444731E-3</v>
      </c>
      <c r="J93" s="3">
        <f t="shared" si="18"/>
        <v>2.9601029601029616E-2</v>
      </c>
      <c r="K93" s="2">
        <f t="shared" si="14"/>
        <v>1.252</v>
      </c>
      <c r="L93" s="3">
        <f t="shared" si="15"/>
        <v>-4.7694753577106619E-3</v>
      </c>
      <c r="M93" t="str">
        <f>IF(L93&gt;参数!B$3+参数!B$2,"溢",IF(L93&lt;-参数!B$2-参数!B$4,"折",""))</f>
        <v/>
      </c>
      <c r="N93" s="3" t="str">
        <f>IF(M93="折",-L93-参数!B$2-参数!B$4,IF(M93="溢",L93-参数!B$2-参数!B$3,""))</f>
        <v/>
      </c>
      <c r="O93" s="4">
        <f t="shared" si="19"/>
        <v>2.6938775510203961E-2</v>
      </c>
      <c r="P93" s="3">
        <f t="shared" si="20"/>
        <v>2.0518939752166607E-2</v>
      </c>
      <c r="Q93" s="5">
        <f t="shared" si="21"/>
        <v>1.8692312936852962</v>
      </c>
      <c r="R93" s="5">
        <f t="shared" si="22"/>
        <v>1.2492552135054611</v>
      </c>
      <c r="S93" s="5">
        <f t="shared" si="23"/>
        <v>1.2884890797626181</v>
      </c>
      <c r="T93" s="3">
        <f t="shared" si="24"/>
        <v>1.581923842079019E-2</v>
      </c>
      <c r="U93" s="5">
        <f t="shared" si="25"/>
        <v>1.4505524104257406</v>
      </c>
    </row>
    <row r="94" spans="1:21" x14ac:dyDescent="0.15">
      <c r="A94" s="1">
        <v>41883</v>
      </c>
      <c r="B94" s="2">
        <v>1.2929999999999999</v>
      </c>
      <c r="C94" s="2">
        <v>0.9</v>
      </c>
      <c r="D94" s="2">
        <v>1.7</v>
      </c>
      <c r="E94" s="2" t="s">
        <v>10</v>
      </c>
      <c r="F94" s="2" t="s">
        <v>10</v>
      </c>
      <c r="G94" s="2" t="s">
        <v>10</v>
      </c>
      <c r="H94" s="3">
        <f t="shared" si="16"/>
        <v>2.7821939586645472E-2</v>
      </c>
      <c r="I94" s="3">
        <f t="shared" si="17"/>
        <v>-4.4247787610619538E-3</v>
      </c>
      <c r="J94" s="3">
        <f t="shared" si="18"/>
        <v>6.25E-2</v>
      </c>
      <c r="K94" s="2">
        <f t="shared" si="14"/>
        <v>1.3</v>
      </c>
      <c r="L94" s="3">
        <f t="shared" si="15"/>
        <v>5.4137664346483039E-3</v>
      </c>
      <c r="M94" t="str">
        <f>IF(L94&gt;参数!B$3+参数!B$2,"溢",IF(L94&lt;-参数!B$2-参数!B$4,"折",""))</f>
        <v>溢</v>
      </c>
      <c r="N94" s="3">
        <f>IF(M94="折",-L94-参数!B$2-参数!B$4,IF(M94="溢",L94-参数!B$2-参数!B$3,""))</f>
        <v>5.3137664346483036E-3</v>
      </c>
      <c r="O94" s="4">
        <f t="shared" si="19"/>
        <v>2.7821939586645472E-2</v>
      </c>
      <c r="P94" s="3">
        <f t="shared" si="20"/>
        <v>3.9333730428863171E-2</v>
      </c>
      <c r="Q94" s="5">
        <f t="shared" si="21"/>
        <v>1.8791639521922754</v>
      </c>
      <c r="R94" s="5">
        <f t="shared" si="22"/>
        <v>1.2840119165839119</v>
      </c>
      <c r="S94" s="5">
        <f t="shared" si="23"/>
        <v>1.339170161886535</v>
      </c>
      <c r="T94" s="3">
        <f t="shared" si="24"/>
        <v>2.4156478816718979E-2</v>
      </c>
      <c r="U94" s="5">
        <f t="shared" si="25"/>
        <v>1.4855926490007307</v>
      </c>
    </row>
    <row r="95" spans="1:21" x14ac:dyDescent="0.15">
      <c r="A95" s="1">
        <v>41884</v>
      </c>
      <c r="B95" s="2">
        <v>1.341</v>
      </c>
      <c r="C95" s="2">
        <v>0.89800000000000002</v>
      </c>
      <c r="D95" s="2">
        <v>1.87</v>
      </c>
      <c r="E95" s="2" t="s">
        <v>10</v>
      </c>
      <c r="F95" s="2" t="s">
        <v>10</v>
      </c>
      <c r="G95" s="2" t="s">
        <v>10</v>
      </c>
      <c r="H95" s="3">
        <f t="shared" si="16"/>
        <v>3.7122969837587005E-2</v>
      </c>
      <c r="I95" s="3">
        <f t="shared" si="17"/>
        <v>-2.2222222222222365E-3</v>
      </c>
      <c r="J95" s="3">
        <f t="shared" si="18"/>
        <v>0.10000000000000009</v>
      </c>
      <c r="K95" s="2">
        <f t="shared" si="14"/>
        <v>1.3840000000000001</v>
      </c>
      <c r="L95" s="3">
        <f t="shared" si="15"/>
        <v>3.2065622669649629E-2</v>
      </c>
      <c r="M95" t="str">
        <f>IF(L95&gt;参数!B$3+参数!B$2,"溢",IF(L95&lt;-参数!B$2-参数!B$4,"折",""))</f>
        <v>溢</v>
      </c>
      <c r="N95" s="3">
        <f>IF(M95="折",-L95-参数!B$2-参数!B$4,IF(M95="溢",L95-参数!B$2-参数!B$3,""))</f>
        <v>3.1965622669649627E-2</v>
      </c>
      <c r="O95" s="4">
        <f t="shared" si="19"/>
        <v>3.7122969837587005E-2</v>
      </c>
      <c r="P95" s="3">
        <f t="shared" si="20"/>
        <v>6.6836865767501655E-2</v>
      </c>
      <c r="Q95" s="5">
        <f t="shared" si="21"/>
        <v>1.9392325980224612</v>
      </c>
      <c r="R95" s="5">
        <f t="shared" si="22"/>
        <v>1.3316782522343587</v>
      </c>
      <c r="S95" s="5">
        <f t="shared" si="23"/>
        <v>1.4286760982363889</v>
      </c>
      <c r="T95" s="3">
        <f t="shared" si="24"/>
        <v>4.5308486091579427E-2</v>
      </c>
      <c r="U95" s="5">
        <f t="shared" si="25"/>
        <v>1.5529026028757329</v>
      </c>
    </row>
    <row r="96" spans="1:21" x14ac:dyDescent="0.15">
      <c r="A96" s="1">
        <v>41885</v>
      </c>
      <c r="B96" s="2">
        <v>1.345</v>
      </c>
      <c r="C96" s="2">
        <v>0.9</v>
      </c>
      <c r="D96" s="2">
        <v>1.978</v>
      </c>
      <c r="E96" s="2" t="s">
        <v>10</v>
      </c>
      <c r="F96" s="2" t="s">
        <v>10</v>
      </c>
      <c r="G96" s="2" t="s">
        <v>10</v>
      </c>
      <c r="H96" s="3">
        <f t="shared" si="16"/>
        <v>2.9828486204324101E-3</v>
      </c>
      <c r="I96" s="3">
        <f t="shared" si="17"/>
        <v>2.2271714922048602E-3</v>
      </c>
      <c r="J96" s="3">
        <f t="shared" si="18"/>
        <v>5.7754010695187041E-2</v>
      </c>
      <c r="K96" s="2">
        <f t="shared" si="14"/>
        <v>1.4390000000000001</v>
      </c>
      <c r="L96" s="3">
        <f t="shared" si="15"/>
        <v>6.9888475836431319E-2</v>
      </c>
      <c r="M96" t="str">
        <f>IF(L96&gt;参数!B$3+参数!B$2,"溢",IF(L96&lt;-参数!B$2-参数!B$4,"折",""))</f>
        <v>溢</v>
      </c>
      <c r="N96" s="3">
        <f>IF(M96="折",-L96-参数!B$2-参数!B$4,IF(M96="溢",L96-参数!B$2-参数!B$3,""))</f>
        <v>6.9788475836431316E-2</v>
      </c>
      <c r="O96" s="4">
        <f t="shared" si="19"/>
        <v>2.9828486204324101E-3</v>
      </c>
      <c r="P96" s="3">
        <f t="shared" si="20"/>
        <v>4.0389814975004983E-2</v>
      </c>
      <c r="Q96" s="5">
        <f t="shared" si="21"/>
        <v>2.0745686853307714</v>
      </c>
      <c r="R96" s="5">
        <f t="shared" si="22"/>
        <v>1.3356504468718957</v>
      </c>
      <c r="S96" s="5">
        <f t="shared" si="23"/>
        <v>1.4863800615033687</v>
      </c>
      <c r="T96" s="3">
        <f t="shared" si="24"/>
        <v>3.77203798106229E-2</v>
      </c>
      <c r="U96" s="5">
        <f t="shared" si="25"/>
        <v>1.6114786788651105</v>
      </c>
    </row>
    <row r="97" spans="1:21" x14ac:dyDescent="0.15">
      <c r="A97" s="1">
        <v>41886</v>
      </c>
      <c r="B97" s="2">
        <v>1.365</v>
      </c>
      <c r="C97" s="2">
        <v>0.89700000000000002</v>
      </c>
      <c r="D97" s="2">
        <v>2.008</v>
      </c>
      <c r="E97" s="2" t="s">
        <v>10</v>
      </c>
      <c r="F97" s="2" t="s">
        <v>10</v>
      </c>
      <c r="G97" s="2" t="s">
        <v>10</v>
      </c>
      <c r="H97" s="3">
        <f t="shared" si="16"/>
        <v>1.4869888475836479E-2</v>
      </c>
      <c r="I97" s="3">
        <f t="shared" si="17"/>
        <v>-3.3333333333332993E-3</v>
      </c>
      <c r="J97" s="3">
        <f t="shared" si="18"/>
        <v>1.5166835187057748E-2</v>
      </c>
      <c r="K97" s="2">
        <f t="shared" si="14"/>
        <v>1.4525000000000001</v>
      </c>
      <c r="L97" s="3">
        <f t="shared" si="15"/>
        <v>6.4102564102564097E-2</v>
      </c>
      <c r="M97" t="str">
        <f>IF(L97&gt;参数!B$3+参数!B$2,"溢",IF(L97&lt;-参数!B$2-参数!B$4,"折",""))</f>
        <v>溢</v>
      </c>
      <c r="N97" s="3">
        <f>IF(M97="折",-L97-参数!B$2-参数!B$4,IF(M97="溢",L97-参数!B$2-参数!B$3,""))</f>
        <v>6.4002564102564094E-2</v>
      </c>
      <c r="O97" s="4">
        <f t="shared" si="19"/>
        <v>1.4869888475836479E-2</v>
      </c>
      <c r="P97" s="3">
        <f t="shared" si="20"/>
        <v>9.4543907248234027E-3</v>
      </c>
      <c r="Q97" s="5">
        <f t="shared" si="21"/>
        <v>2.2073464005988264</v>
      </c>
      <c r="R97" s="5">
        <f t="shared" si="22"/>
        <v>1.3555114200595819</v>
      </c>
      <c r="S97" s="5">
        <f t="shared" si="23"/>
        <v>1.5004328793704087</v>
      </c>
      <c r="T97" s="3">
        <f t="shared" si="24"/>
        <v>2.944228110107466E-2</v>
      </c>
      <c r="U97" s="5">
        <f t="shared" si="25"/>
        <v>1.6589242871166454</v>
      </c>
    </row>
    <row r="98" spans="1:21" x14ac:dyDescent="0.15">
      <c r="A98" s="1">
        <v>41887</v>
      </c>
      <c r="B98" s="2">
        <v>1.3779999999999999</v>
      </c>
      <c r="C98" s="2">
        <v>0.89400000000000002</v>
      </c>
      <c r="D98" s="2">
        <v>1.903</v>
      </c>
      <c r="E98" s="2" t="s">
        <v>10</v>
      </c>
      <c r="F98" s="2" t="s">
        <v>10</v>
      </c>
      <c r="G98" s="2" t="s">
        <v>10</v>
      </c>
      <c r="H98" s="3">
        <f t="shared" si="16"/>
        <v>9.52380952380949E-3</v>
      </c>
      <c r="I98" s="3">
        <f t="shared" si="17"/>
        <v>-3.3444816053511683E-3</v>
      </c>
      <c r="J98" s="3">
        <f t="shared" si="18"/>
        <v>-5.2290836653386408E-2</v>
      </c>
      <c r="K98" s="2">
        <f t="shared" si="14"/>
        <v>1.3985000000000001</v>
      </c>
      <c r="L98" s="3">
        <f t="shared" si="15"/>
        <v>1.4876632801161138E-2</v>
      </c>
      <c r="M98" t="str">
        <f>IF(L98&gt;参数!B$3+参数!B$2,"溢",IF(L98&lt;-参数!B$2-参数!B$4,"折",""))</f>
        <v>溢</v>
      </c>
      <c r="N98" s="3">
        <f>IF(M98="折",-L98-参数!B$2-参数!B$4,IF(M98="溢",L98-参数!B$2-参数!B$3,""))</f>
        <v>1.4776632801161139E-2</v>
      </c>
      <c r="O98" s="4">
        <f t="shared" si="19"/>
        <v>9.52380952380949E-3</v>
      </c>
      <c r="P98" s="3">
        <f t="shared" si="20"/>
        <v>-3.6646202612291123E-2</v>
      </c>
      <c r="Q98" s="5">
        <f t="shared" si="21"/>
        <v>2.23996354782544</v>
      </c>
      <c r="R98" s="5">
        <f t="shared" si="22"/>
        <v>1.3684210526315779</v>
      </c>
      <c r="S98" s="5">
        <f t="shared" si="23"/>
        <v>1.4454477120668574</v>
      </c>
      <c r="T98" s="3">
        <f t="shared" si="24"/>
        <v>-4.1152534291068318E-3</v>
      </c>
      <c r="U98" s="5">
        <f t="shared" si="25"/>
        <v>1.6520973932554601</v>
      </c>
    </row>
    <row r="99" spans="1:21" x14ac:dyDescent="0.15">
      <c r="A99" s="1">
        <v>41891</v>
      </c>
      <c r="B99" s="2">
        <v>1.3819999999999999</v>
      </c>
      <c r="C99" s="2">
        <v>0.89700000000000002</v>
      </c>
      <c r="D99" s="2">
        <v>1.8480000000000001</v>
      </c>
      <c r="E99" s="2" t="s">
        <v>10</v>
      </c>
      <c r="F99" s="2" t="s">
        <v>10</v>
      </c>
      <c r="G99" s="2" t="s">
        <v>10</v>
      </c>
      <c r="H99" s="3">
        <f t="shared" si="16"/>
        <v>2.9027576197386828E-3</v>
      </c>
      <c r="I99" s="3">
        <f t="shared" si="17"/>
        <v>3.3557046979866278E-3</v>
      </c>
      <c r="J99" s="3">
        <f t="shared" si="18"/>
        <v>-2.8901734104046173E-2</v>
      </c>
      <c r="K99" s="2">
        <f t="shared" si="14"/>
        <v>1.3725000000000001</v>
      </c>
      <c r="L99" s="3">
        <f t="shared" si="15"/>
        <v>-6.8740955137480686E-3</v>
      </c>
      <c r="M99" t="str">
        <f>IF(L99&gt;参数!B$3+参数!B$2,"溢",IF(L99&lt;-参数!B$2-参数!B$4,"折",""))</f>
        <v>折</v>
      </c>
      <c r="N99" s="3">
        <f>IF(M99="折",-L99-参数!B$2-参数!B$4,IF(M99="溢",L99-参数!B$2-参数!B$3,""))</f>
        <v>1.7740955137480682E-3</v>
      </c>
      <c r="O99" s="4">
        <f t="shared" si="19"/>
        <v>2.9027576197386828E-3</v>
      </c>
      <c r="P99" s="3">
        <f t="shared" si="20"/>
        <v>-1.8360778692234365E-2</v>
      </c>
      <c r="Q99" s="5">
        <f t="shared" si="21"/>
        <v>2.243937457106596</v>
      </c>
      <c r="R99" s="5">
        <f t="shared" si="22"/>
        <v>1.3723932472691149</v>
      </c>
      <c r="S99" s="5">
        <f t="shared" si="23"/>
        <v>1.4189081665144012</v>
      </c>
      <c r="T99" s="3">
        <f t="shared" si="24"/>
        <v>-4.5613085195825376E-3</v>
      </c>
      <c r="U99" s="5">
        <f t="shared" si="25"/>
        <v>1.6445616673404237</v>
      </c>
    </row>
    <row r="100" spans="1:21" x14ac:dyDescent="0.15">
      <c r="A100" s="1">
        <v>41892</v>
      </c>
      <c r="B100" s="2">
        <v>1.3879999999999999</v>
      </c>
      <c r="C100" s="2">
        <v>0.89700000000000002</v>
      </c>
      <c r="D100" s="2">
        <v>1.857</v>
      </c>
      <c r="E100" s="2" t="s">
        <v>10</v>
      </c>
      <c r="F100" s="2" t="s">
        <v>10</v>
      </c>
      <c r="G100" s="2" t="s">
        <v>10</v>
      </c>
      <c r="H100" s="3">
        <f t="shared" si="16"/>
        <v>4.341534008682979E-3</v>
      </c>
      <c r="I100" s="3">
        <f t="shared" si="17"/>
        <v>0</v>
      </c>
      <c r="J100" s="3">
        <f t="shared" si="18"/>
        <v>4.8701298701299134E-3</v>
      </c>
      <c r="K100" s="2">
        <f t="shared" si="14"/>
        <v>1.377</v>
      </c>
      <c r="L100" s="3">
        <f t="shared" si="15"/>
        <v>-7.9250720461094826E-3</v>
      </c>
      <c r="M100" t="str">
        <f>IF(L100&gt;参数!B$3+参数!B$2,"溢",IF(L100&lt;-参数!B$2-参数!B$4,"折",""))</f>
        <v>折</v>
      </c>
      <c r="N100" s="3">
        <f>IF(M100="折",-L100-参数!B$2-参数!B$4,IF(M100="溢",L100-参数!B$2-参数!B$3,""))</f>
        <v>2.8250720461094831E-3</v>
      </c>
      <c r="O100" s="4">
        <f t="shared" si="19"/>
        <v>4.341534008682979E-3</v>
      </c>
      <c r="P100" s="3">
        <f t="shared" si="20"/>
        <v>3.2838893133011072E-3</v>
      </c>
      <c r="Q100" s="5">
        <f t="shared" si="21"/>
        <v>2.2502767420898855</v>
      </c>
      <c r="R100" s="5">
        <f t="shared" si="22"/>
        <v>1.3783515392254206</v>
      </c>
      <c r="S100" s="5">
        <f t="shared" si="23"/>
        <v>1.4235677038789736</v>
      </c>
      <c r="T100" s="3">
        <f t="shared" si="24"/>
        <v>3.48349845603119E-3</v>
      </c>
      <c r="U100" s="5">
        <f t="shared" si="25"/>
        <v>1.6502904953694524</v>
      </c>
    </row>
    <row r="101" spans="1:21" x14ac:dyDescent="0.15">
      <c r="A101" s="1">
        <v>41893</v>
      </c>
      <c r="B101" s="2">
        <v>1.393</v>
      </c>
      <c r="C101" s="2">
        <v>0.9</v>
      </c>
      <c r="D101" s="2">
        <v>1.861</v>
      </c>
      <c r="E101" s="2" t="s">
        <v>10</v>
      </c>
      <c r="F101" s="2" t="s">
        <v>10</v>
      </c>
      <c r="G101" s="2" t="s">
        <v>10</v>
      </c>
      <c r="H101" s="3">
        <f t="shared" si="16"/>
        <v>3.6023054755043304E-3</v>
      </c>
      <c r="I101" s="3">
        <f t="shared" si="17"/>
        <v>3.3444816053511683E-3</v>
      </c>
      <c r="J101" s="3">
        <f t="shared" si="18"/>
        <v>2.154011847065096E-3</v>
      </c>
      <c r="K101" s="2">
        <f t="shared" si="14"/>
        <v>1.3805000000000001</v>
      </c>
      <c r="L101" s="3">
        <f t="shared" si="15"/>
        <v>-8.9734386216797635E-3</v>
      </c>
      <c r="M101" t="str">
        <f>IF(L101&gt;参数!B$3+参数!B$2,"溢",IF(L101&lt;-参数!B$2-参数!B$4,"折",""))</f>
        <v>折</v>
      </c>
      <c r="N101" s="3">
        <f>IF(M101="折",-L101-参数!B$2-参数!B$4,IF(M101="溢",L101-参数!B$2-参数!B$3,""))</f>
        <v>3.873438621679764E-3</v>
      </c>
      <c r="O101" s="4">
        <f t="shared" si="19"/>
        <v>3.6023054755043304E-3</v>
      </c>
      <c r="P101" s="3">
        <f t="shared" si="20"/>
        <v>2.542067907353928E-3</v>
      </c>
      <c r="Q101" s="5">
        <f t="shared" si="21"/>
        <v>2.2589930509321641</v>
      </c>
      <c r="R101" s="5">
        <f t="shared" si="22"/>
        <v>1.3833167825223422</v>
      </c>
      <c r="S101" s="5">
        <f t="shared" si="23"/>
        <v>1.4271865096529499</v>
      </c>
      <c r="T101" s="3">
        <f t="shared" si="24"/>
        <v>3.3392706681793405E-3</v>
      </c>
      <c r="U101" s="5">
        <f t="shared" si="25"/>
        <v>1.6558012620146147</v>
      </c>
    </row>
    <row r="102" spans="1:21" x14ac:dyDescent="0.15">
      <c r="A102" s="1">
        <v>41894</v>
      </c>
      <c r="B102" s="2">
        <v>1.43</v>
      </c>
      <c r="C102" s="2">
        <v>0.90700000000000003</v>
      </c>
      <c r="D102" s="2">
        <v>1.93</v>
      </c>
      <c r="E102" s="2" t="s">
        <v>10</v>
      </c>
      <c r="F102" s="2" t="s">
        <v>10</v>
      </c>
      <c r="G102" s="2" t="s">
        <v>10</v>
      </c>
      <c r="H102" s="3">
        <f t="shared" si="16"/>
        <v>2.6561378320172135E-2</v>
      </c>
      <c r="I102" s="3">
        <f t="shared" si="17"/>
        <v>7.7777777777778834E-3</v>
      </c>
      <c r="J102" s="3">
        <f t="shared" si="18"/>
        <v>3.707684040838255E-2</v>
      </c>
      <c r="K102" s="2">
        <f t="shared" si="14"/>
        <v>1.4184999999999999</v>
      </c>
      <c r="L102" s="3">
        <f t="shared" si="15"/>
        <v>-8.0419580419580639E-3</v>
      </c>
      <c r="M102" t="str">
        <f>IF(L102&gt;参数!B$3+参数!B$2,"溢",IF(L102&lt;-参数!B$2-参数!B$4,"折",""))</f>
        <v>折</v>
      </c>
      <c r="N102" s="3">
        <f>IF(M102="折",-L102-参数!B$2-参数!B$4,IF(M102="溢",L102-参数!B$2-参数!B$3,""))</f>
        <v>2.9419580419580644E-3</v>
      </c>
      <c r="O102" s="4">
        <f t="shared" si="19"/>
        <v>2.6561378320172135E-2</v>
      </c>
      <c r="P102" s="3">
        <f t="shared" si="20"/>
        <v>2.7709815450342921E-2</v>
      </c>
      <c r="Q102" s="5">
        <f t="shared" si="21"/>
        <v>2.2656389137050814</v>
      </c>
      <c r="R102" s="5">
        <f t="shared" si="22"/>
        <v>1.4200595829195615</v>
      </c>
      <c r="S102" s="5">
        <f t="shared" si="23"/>
        <v>1.4667335844486524</v>
      </c>
      <c r="T102" s="3">
        <f t="shared" si="24"/>
        <v>1.9071050604157706E-2</v>
      </c>
      <c r="U102" s="5">
        <f t="shared" si="25"/>
        <v>1.6873791316729239</v>
      </c>
    </row>
    <row r="103" spans="1:21" x14ac:dyDescent="0.15">
      <c r="A103" s="1">
        <v>41897</v>
      </c>
      <c r="B103" s="2">
        <v>1.4430000000000001</v>
      </c>
      <c r="C103" s="2">
        <v>0.90600000000000003</v>
      </c>
      <c r="D103" s="2">
        <v>1.96</v>
      </c>
      <c r="E103" s="2" t="s">
        <v>10</v>
      </c>
      <c r="F103" s="2" t="s">
        <v>10</v>
      </c>
      <c r="G103" s="2" t="s">
        <v>10</v>
      </c>
      <c r="H103" s="3">
        <f t="shared" si="16"/>
        <v>9.0909090909092605E-3</v>
      </c>
      <c r="I103" s="3">
        <f t="shared" si="17"/>
        <v>-1.1025358324145973E-3</v>
      </c>
      <c r="J103" s="3">
        <f t="shared" si="18"/>
        <v>1.5544041450777257E-2</v>
      </c>
      <c r="K103" s="2">
        <f t="shared" si="14"/>
        <v>1.4330000000000001</v>
      </c>
      <c r="L103" s="3">
        <f t="shared" si="15"/>
        <v>-6.9300069300068934E-3</v>
      </c>
      <c r="M103" t="str">
        <f>IF(L103&gt;参数!B$3+参数!B$2,"溢",IF(L103&lt;-参数!B$2-参数!B$4,"折",""))</f>
        <v>折</v>
      </c>
      <c r="N103" s="3">
        <f>IF(M103="折",-L103-参数!B$2-参数!B$4,IF(M103="溢",L103-参数!B$2-参数!B$3,""))</f>
        <v>1.830006930006893E-3</v>
      </c>
      <c r="O103" s="4">
        <f t="shared" si="19"/>
        <v>9.0909090909092605E-3</v>
      </c>
      <c r="P103" s="3">
        <f t="shared" si="20"/>
        <v>1.0281724975350941E-2</v>
      </c>
      <c r="Q103" s="5">
        <f t="shared" si="21"/>
        <v>2.2697850486180546</v>
      </c>
      <c r="R103" s="5">
        <f t="shared" si="22"/>
        <v>1.4329692154915576</v>
      </c>
      <c r="S103" s="5">
        <f t="shared" si="23"/>
        <v>1.4818141357760639</v>
      </c>
      <c r="T103" s="3">
        <f t="shared" si="24"/>
        <v>7.067546998755698E-3</v>
      </c>
      <c r="U103" s="5">
        <f t="shared" si="25"/>
        <v>1.6993047629907421</v>
      </c>
    </row>
    <row r="104" spans="1:21" x14ac:dyDescent="0.15">
      <c r="A104" s="1">
        <v>41898</v>
      </c>
      <c r="B104" s="2">
        <v>1.3759999999999999</v>
      </c>
      <c r="C104" s="2">
        <v>0.90300000000000002</v>
      </c>
      <c r="D104" s="2">
        <v>1.85</v>
      </c>
      <c r="E104" s="2" t="s">
        <v>10</v>
      </c>
      <c r="F104" s="2" t="s">
        <v>10</v>
      </c>
      <c r="G104" s="2" t="s">
        <v>10</v>
      </c>
      <c r="H104" s="3">
        <f t="shared" si="16"/>
        <v>-4.6431046431046563E-2</v>
      </c>
      <c r="I104" s="3">
        <f t="shared" si="17"/>
        <v>-3.3112582781457123E-3</v>
      </c>
      <c r="J104" s="3">
        <f t="shared" si="18"/>
        <v>-5.6122448979591733E-2</v>
      </c>
      <c r="K104" s="2">
        <f t="shared" si="14"/>
        <v>1.3765000000000001</v>
      </c>
      <c r="L104" s="3">
        <f t="shared" si="15"/>
        <v>3.6337209302339524E-4</v>
      </c>
      <c r="M104" t="str">
        <f>IF(L104&gt;参数!B$3+参数!B$2,"溢",IF(L104&lt;-参数!B$2-参数!B$4,"折",""))</f>
        <v>溢</v>
      </c>
      <c r="N104" s="3">
        <f>IF(M104="折",-L104-参数!B$2-参数!B$4,IF(M104="溢",L104-参数!B$2-参数!B$3,""))</f>
        <v>2.6337209302339525E-4</v>
      </c>
      <c r="O104" s="4">
        <f t="shared" si="19"/>
        <v>-4.6431046431046563E-2</v>
      </c>
      <c r="P104" s="3">
        <f t="shared" si="20"/>
        <v>-3.8800071499240932E-2</v>
      </c>
      <c r="Q104" s="5">
        <f t="shared" si="21"/>
        <v>2.2703828466570224</v>
      </c>
      <c r="R104" s="5">
        <f t="shared" si="22"/>
        <v>1.3664349553128088</v>
      </c>
      <c r="S104" s="5">
        <f t="shared" si="23"/>
        <v>1.4243196413593668</v>
      </c>
      <c r="T104" s="3">
        <f t="shared" si="24"/>
        <v>-2.83225819457547E-2</v>
      </c>
      <c r="U104" s="5">
        <f t="shared" si="25"/>
        <v>1.6511760645901257</v>
      </c>
    </row>
    <row r="105" spans="1:21" x14ac:dyDescent="0.15">
      <c r="A105" s="1">
        <v>41899</v>
      </c>
      <c r="B105" s="2">
        <v>1.369</v>
      </c>
      <c r="C105" s="2">
        <v>0.9</v>
      </c>
      <c r="D105" s="2">
        <v>1.84</v>
      </c>
      <c r="E105" s="2" t="s">
        <v>10</v>
      </c>
      <c r="F105" s="2" t="s">
        <v>10</v>
      </c>
      <c r="G105" s="2" t="s">
        <v>10</v>
      </c>
      <c r="H105" s="3">
        <f t="shared" si="16"/>
        <v>-5.0872093023255349E-3</v>
      </c>
      <c r="I105" s="3">
        <f t="shared" si="17"/>
        <v>-3.3222591362126463E-3</v>
      </c>
      <c r="J105" s="3">
        <f t="shared" si="18"/>
        <v>-5.4054054054054612E-3</v>
      </c>
      <c r="K105" s="2">
        <f t="shared" si="14"/>
        <v>1.37</v>
      </c>
      <c r="L105" s="3">
        <f t="shared" si="15"/>
        <v>7.3046018991962391E-4</v>
      </c>
      <c r="M105" t="str">
        <f>IF(L105&gt;参数!B$3+参数!B$2,"溢",IF(L105&lt;-参数!B$2-参数!B$4,"折",""))</f>
        <v>溢</v>
      </c>
      <c r="N105" s="3">
        <f>IF(M105="折",-L105-参数!B$2-参数!B$4,IF(M105="溢",L105-参数!B$2-参数!B$3,""))</f>
        <v>6.3046018991962387E-4</v>
      </c>
      <c r="O105" s="4">
        <f t="shared" si="19"/>
        <v>-5.0872093023255349E-3</v>
      </c>
      <c r="P105" s="3">
        <f t="shared" si="20"/>
        <v>-4.7211602804881131E-3</v>
      </c>
      <c r="Q105" s="5">
        <f t="shared" si="21"/>
        <v>2.2718142326577162</v>
      </c>
      <c r="R105" s="5">
        <f t="shared" si="22"/>
        <v>1.3594836146971188</v>
      </c>
      <c r="S105" s="5">
        <f t="shared" si="23"/>
        <v>1.4175952000418619</v>
      </c>
      <c r="T105" s="3">
        <f t="shared" si="24"/>
        <v>-3.0593031309646746E-3</v>
      </c>
      <c r="U105" s="5">
        <f t="shared" si="25"/>
        <v>1.6461246164859511</v>
      </c>
    </row>
    <row r="106" spans="1:21" x14ac:dyDescent="0.15">
      <c r="A106" s="1">
        <v>41900</v>
      </c>
      <c r="B106" s="2">
        <v>1.369</v>
      </c>
      <c r="C106" s="2">
        <v>0.9</v>
      </c>
      <c r="D106" s="2">
        <v>1.827</v>
      </c>
      <c r="E106" s="2" t="s">
        <v>10</v>
      </c>
      <c r="F106" s="2" t="s">
        <v>10</v>
      </c>
      <c r="G106" s="2" t="s">
        <v>10</v>
      </c>
      <c r="H106" s="3">
        <f t="shared" si="16"/>
        <v>0</v>
      </c>
      <c r="I106" s="3">
        <f t="shared" si="17"/>
        <v>0</v>
      </c>
      <c r="J106" s="3">
        <f t="shared" si="18"/>
        <v>-7.0652173913043903E-3</v>
      </c>
      <c r="K106" s="2">
        <f t="shared" si="14"/>
        <v>1.3634999999999999</v>
      </c>
      <c r="L106" s="3">
        <f t="shared" si="15"/>
        <v>-4.0175310445581536E-3</v>
      </c>
      <c r="M106" t="str">
        <f>IF(L106&gt;参数!B$3+参数!B$2,"溢",IF(L106&lt;-参数!B$2-参数!B$4,"折",""))</f>
        <v/>
      </c>
      <c r="N106" s="3" t="str">
        <f>IF(M106="折",-L106-参数!B$2-参数!B$4,IF(M106="溢",L106-参数!B$2-参数!B$3,""))</f>
        <v/>
      </c>
      <c r="O106" s="4">
        <f t="shared" si="19"/>
        <v>0</v>
      </c>
      <c r="P106" s="3">
        <f t="shared" si="20"/>
        <v>-4.7334624766824799E-3</v>
      </c>
      <c r="Q106" s="5">
        <f t="shared" si="21"/>
        <v>2.2718142326577162</v>
      </c>
      <c r="R106" s="5">
        <f t="shared" si="22"/>
        <v>1.3594836146971188</v>
      </c>
      <c r="S106" s="5">
        <f t="shared" si="23"/>
        <v>1.4108850663553385</v>
      </c>
      <c r="T106" s="3">
        <f t="shared" si="24"/>
        <v>-1.5778208255608267E-3</v>
      </c>
      <c r="U106" s="5">
        <f t="shared" si="25"/>
        <v>1.6435273267845913</v>
      </c>
    </row>
    <row r="107" spans="1:21" x14ac:dyDescent="0.15">
      <c r="A107" s="1">
        <v>41901</v>
      </c>
      <c r="B107" s="2">
        <v>1.405</v>
      </c>
      <c r="C107" s="2">
        <v>0.9</v>
      </c>
      <c r="D107" s="2">
        <v>1.895</v>
      </c>
      <c r="E107" s="2" t="s">
        <v>10</v>
      </c>
      <c r="F107" s="2" t="s">
        <v>10</v>
      </c>
      <c r="G107" s="2" t="s">
        <v>10</v>
      </c>
      <c r="H107" s="3">
        <f t="shared" si="16"/>
        <v>2.6296566837107349E-2</v>
      </c>
      <c r="I107" s="3">
        <f t="shared" si="17"/>
        <v>0</v>
      </c>
      <c r="J107" s="3">
        <f t="shared" si="18"/>
        <v>3.7219485495347593E-2</v>
      </c>
      <c r="K107" s="2">
        <f t="shared" si="14"/>
        <v>1.3975</v>
      </c>
      <c r="L107" s="3">
        <f t="shared" si="15"/>
        <v>-5.3380782918149849E-3</v>
      </c>
      <c r="M107" t="str">
        <f>IF(L107&gt;参数!B$3+参数!B$2,"溢",IF(L107&lt;-参数!B$2-参数!B$4,"折",""))</f>
        <v>折</v>
      </c>
      <c r="N107" s="3">
        <f>IF(M107="折",-L107-参数!B$2-参数!B$4,IF(M107="溢",L107-参数!B$2-参数!B$3,""))</f>
        <v>2.3807829181498458E-4</v>
      </c>
      <c r="O107" s="4">
        <f t="shared" si="19"/>
        <v>2.6296566837107349E-2</v>
      </c>
      <c r="P107" s="3">
        <f t="shared" si="20"/>
        <v>2.5234678001317956E-2</v>
      </c>
      <c r="Q107" s="5">
        <f t="shared" si="21"/>
        <v>2.2723551023095485</v>
      </c>
      <c r="R107" s="5">
        <f t="shared" si="22"/>
        <v>1.3952333664349539</v>
      </c>
      <c r="S107" s="5">
        <f t="shared" si="23"/>
        <v>1.4464882967016837</v>
      </c>
      <c r="T107" s="3">
        <f t="shared" si="24"/>
        <v>1.725644104341343E-2</v>
      </c>
      <c r="U107" s="5">
        <f t="shared" si="25"/>
        <v>1.6718887592024887</v>
      </c>
    </row>
    <row r="108" spans="1:21" x14ac:dyDescent="0.15">
      <c r="A108" s="1">
        <v>41904</v>
      </c>
      <c r="B108" s="2">
        <v>1.381</v>
      </c>
      <c r="C108" s="2">
        <v>0.89900000000000002</v>
      </c>
      <c r="D108" s="2">
        <v>1.859</v>
      </c>
      <c r="E108" s="2" t="s">
        <v>10</v>
      </c>
      <c r="F108" s="2" t="s">
        <v>10</v>
      </c>
      <c r="G108" s="2" t="s">
        <v>10</v>
      </c>
      <c r="H108" s="3">
        <f t="shared" si="16"/>
        <v>-1.7081850533807841E-2</v>
      </c>
      <c r="I108" s="3">
        <f t="shared" si="17"/>
        <v>-1.1111111111110628E-3</v>
      </c>
      <c r="J108" s="3">
        <f t="shared" si="18"/>
        <v>-1.8997361477572583E-2</v>
      </c>
      <c r="K108" s="2">
        <f t="shared" si="14"/>
        <v>1.379</v>
      </c>
      <c r="L108" s="3">
        <f t="shared" si="15"/>
        <v>-1.4482259232440065E-3</v>
      </c>
      <c r="M108" t="str">
        <f>IF(L108&gt;参数!B$3+参数!B$2,"溢",IF(L108&lt;-参数!B$2-参数!B$4,"折",""))</f>
        <v/>
      </c>
      <c r="N108" s="3" t="str">
        <f>IF(M108="折",-L108-参数!B$2-参数!B$4,IF(M108="溢",L108-参数!B$2-参数!B$3,""))</f>
        <v/>
      </c>
      <c r="O108" s="4">
        <f t="shared" si="19"/>
        <v>-1.7081850533807841E-2</v>
      </c>
      <c r="P108" s="3">
        <f t="shared" si="20"/>
        <v>-1.3167144262398942E-2</v>
      </c>
      <c r="Q108" s="5">
        <f t="shared" si="21"/>
        <v>2.2723551023095485</v>
      </c>
      <c r="R108" s="5">
        <f t="shared" si="22"/>
        <v>1.3714001986097304</v>
      </c>
      <c r="S108" s="5">
        <f t="shared" si="23"/>
        <v>1.4274421766251408</v>
      </c>
      <c r="T108" s="3">
        <f t="shared" si="24"/>
        <v>-1.008299826540226E-2</v>
      </c>
      <c r="U108" s="5">
        <f t="shared" si="25"/>
        <v>1.6550311077435045</v>
      </c>
    </row>
    <row r="109" spans="1:21" x14ac:dyDescent="0.15">
      <c r="A109" s="1">
        <v>41905</v>
      </c>
      <c r="B109" s="2">
        <v>1.421</v>
      </c>
      <c r="C109" s="2">
        <v>0.9</v>
      </c>
      <c r="D109" s="2">
        <v>1.9219999999999999</v>
      </c>
      <c r="E109" s="2" t="s">
        <v>10</v>
      </c>
      <c r="F109" s="2" t="s">
        <v>10</v>
      </c>
      <c r="G109" s="2" t="s">
        <v>10</v>
      </c>
      <c r="H109" s="3">
        <f t="shared" si="16"/>
        <v>2.8964518464880573E-2</v>
      </c>
      <c r="I109" s="3">
        <f t="shared" si="17"/>
        <v>1.1123470522802492E-3</v>
      </c>
      <c r="J109" s="3">
        <f t="shared" si="18"/>
        <v>3.3889187735341553E-2</v>
      </c>
      <c r="K109" s="2">
        <f t="shared" si="14"/>
        <v>1.411</v>
      </c>
      <c r="L109" s="3">
        <f t="shared" si="15"/>
        <v>-7.0372976776917895E-3</v>
      </c>
      <c r="M109" t="str">
        <f>IF(L109&gt;参数!B$3+参数!B$2,"溢",IF(L109&lt;-参数!B$2-参数!B$4,"折",""))</f>
        <v>折</v>
      </c>
      <c r="N109" s="3">
        <f>IF(M109="折",-L109-参数!B$2-参数!B$4,IF(M109="溢",L109-参数!B$2-参数!B$3,""))</f>
        <v>1.9372976776917891E-3</v>
      </c>
      <c r="O109" s="4">
        <f t="shared" si="19"/>
        <v>2.8964518464880573E-2</v>
      </c>
      <c r="P109" s="3">
        <f t="shared" si="20"/>
        <v>2.3435907574195138E-2</v>
      </c>
      <c r="Q109" s="5">
        <f t="shared" si="21"/>
        <v>2.2767573305721438</v>
      </c>
      <c r="R109" s="5">
        <f t="shared" si="22"/>
        <v>1.4111221449851028</v>
      </c>
      <c r="S109" s="5">
        <f t="shared" si="23"/>
        <v>1.4608955795440357</v>
      </c>
      <c r="T109" s="3">
        <f t="shared" si="24"/>
        <v>1.8112574572255832E-2</v>
      </c>
      <c r="U109" s="5">
        <f t="shared" si="25"/>
        <v>1.6850079821019119</v>
      </c>
    </row>
    <row r="110" spans="1:21" x14ac:dyDescent="0.15">
      <c r="A110" s="1">
        <v>41906</v>
      </c>
      <c r="B110" s="2">
        <v>1.4590000000000001</v>
      </c>
      <c r="C110" s="2">
        <v>0.90200000000000002</v>
      </c>
      <c r="D110" s="2">
        <v>1.992</v>
      </c>
      <c r="E110" s="2" t="s">
        <v>10</v>
      </c>
      <c r="F110" s="2" t="s">
        <v>10</v>
      </c>
      <c r="G110" s="2" t="s">
        <v>10</v>
      </c>
      <c r="H110" s="3">
        <f t="shared" si="16"/>
        <v>2.6741731175228711E-2</v>
      </c>
      <c r="I110" s="3">
        <f t="shared" si="17"/>
        <v>2.2222222222221255E-3</v>
      </c>
      <c r="J110" s="3">
        <f t="shared" si="18"/>
        <v>3.6420395421435936E-2</v>
      </c>
      <c r="K110" s="2">
        <f t="shared" si="14"/>
        <v>1.4470000000000001</v>
      </c>
      <c r="L110" s="3">
        <f t="shared" si="15"/>
        <v>-8.2248115147360856E-3</v>
      </c>
      <c r="M110" t="str">
        <f>IF(L110&gt;参数!B$3+参数!B$2,"溢",IF(L110&lt;-参数!B$2-参数!B$4,"折",""))</f>
        <v>折</v>
      </c>
      <c r="N110" s="3">
        <f>IF(M110="折",-L110-参数!B$2-参数!B$4,IF(M110="溢",L110-参数!B$2-参数!B$3,""))</f>
        <v>3.1248115147360861E-3</v>
      </c>
      <c r="O110" s="4">
        <f t="shared" si="19"/>
        <v>2.6741731175228711E-2</v>
      </c>
      <c r="P110" s="3">
        <f t="shared" si="20"/>
        <v>2.576153148719583E-2</v>
      </c>
      <c r="Q110" s="5">
        <f t="shared" si="21"/>
        <v>2.2838717680949752</v>
      </c>
      <c r="R110" s="5">
        <f t="shared" si="22"/>
        <v>1.4488579940417066</v>
      </c>
      <c r="S110" s="5">
        <f t="shared" si="23"/>
        <v>1.4985304870159644</v>
      </c>
      <c r="T110" s="3">
        <f t="shared" si="24"/>
        <v>1.8542691392386876E-2</v>
      </c>
      <c r="U110" s="5">
        <f t="shared" si="25"/>
        <v>1.7162525651077363</v>
      </c>
    </row>
    <row r="111" spans="1:21" x14ac:dyDescent="0.15">
      <c r="A111" s="1">
        <v>41907</v>
      </c>
      <c r="B111" s="2">
        <v>1.4730000000000001</v>
      </c>
      <c r="C111" s="2">
        <v>0.90600000000000003</v>
      </c>
      <c r="D111" s="2">
        <v>2.012</v>
      </c>
      <c r="E111" s="2" t="s">
        <v>10</v>
      </c>
      <c r="F111" s="2" t="s">
        <v>10</v>
      </c>
      <c r="G111" s="2" t="s">
        <v>10</v>
      </c>
      <c r="H111" s="3">
        <f t="shared" si="16"/>
        <v>9.5956134338588406E-3</v>
      </c>
      <c r="I111" s="3">
        <f t="shared" si="17"/>
        <v>4.4345898004434225E-3</v>
      </c>
      <c r="J111" s="3">
        <f t="shared" si="18"/>
        <v>1.0040160642570184E-2</v>
      </c>
      <c r="K111" s="2">
        <f t="shared" si="14"/>
        <v>1.4590000000000001</v>
      </c>
      <c r="L111" s="3">
        <f t="shared" si="15"/>
        <v>-9.5044127630685704E-3</v>
      </c>
      <c r="M111" t="str">
        <f>IF(L111&gt;参数!B$3+参数!B$2,"溢",IF(L111&lt;-参数!B$2-参数!B$4,"折",""))</f>
        <v>折</v>
      </c>
      <c r="N111" s="3">
        <f>IF(M111="折",-L111-参数!B$2-参数!B$4,IF(M111="溢",L111-参数!B$2-参数!B$3,""))</f>
        <v>4.4044127630685709E-3</v>
      </c>
      <c r="O111" s="4">
        <f t="shared" si="19"/>
        <v>9.5956134338588406E-3</v>
      </c>
      <c r="P111" s="3">
        <f t="shared" si="20"/>
        <v>8.299705816330688E-3</v>
      </c>
      <c r="Q111" s="5">
        <f t="shared" si="21"/>
        <v>2.2939308820595845</v>
      </c>
      <c r="R111" s="5">
        <f t="shared" si="22"/>
        <v>1.4627606752730868</v>
      </c>
      <c r="S111" s="5">
        <f t="shared" si="23"/>
        <v>1.5109678492149998</v>
      </c>
      <c r="T111" s="3">
        <f t="shared" si="24"/>
        <v>7.4332440044193662E-3</v>
      </c>
      <c r="U111" s="5">
        <f t="shared" si="25"/>
        <v>1.7290098891973926</v>
      </c>
    </row>
    <row r="112" spans="1:21" x14ac:dyDescent="0.15">
      <c r="A112" s="1">
        <v>41908</v>
      </c>
      <c r="B112" s="2">
        <v>1.462</v>
      </c>
      <c r="C112" s="2">
        <v>0.90700000000000003</v>
      </c>
      <c r="D112" s="2">
        <v>1.9950000000000001</v>
      </c>
      <c r="E112" s="2" t="s">
        <v>10</v>
      </c>
      <c r="F112" s="2" t="s">
        <v>10</v>
      </c>
      <c r="G112" s="2" t="s">
        <v>10</v>
      </c>
      <c r="H112" s="3">
        <f t="shared" si="16"/>
        <v>-7.4677528852682418E-3</v>
      </c>
      <c r="I112" s="3">
        <f t="shared" si="17"/>
        <v>1.1037527593817931E-3</v>
      </c>
      <c r="J112" s="3">
        <f t="shared" si="18"/>
        <v>-8.4493041749502673E-3</v>
      </c>
      <c r="K112" s="2">
        <f t="shared" si="14"/>
        <v>1.4510000000000001</v>
      </c>
      <c r="L112" s="3">
        <f t="shared" si="15"/>
        <v>-7.523939808481428E-3</v>
      </c>
      <c r="M112" t="str">
        <f>IF(L112&gt;参数!B$3+参数!B$2,"溢",IF(L112&lt;-参数!B$2-参数!B$4,"折",""))</f>
        <v>折</v>
      </c>
      <c r="N112" s="3">
        <f>IF(M112="折",-L112-参数!B$2-参数!B$4,IF(M112="溢",L112-参数!B$2-参数!B$3,""))</f>
        <v>2.4239398084814276E-3</v>
      </c>
      <c r="O112" s="4">
        <f t="shared" si="19"/>
        <v>-7.4677528852682418E-3</v>
      </c>
      <c r="P112" s="3">
        <f t="shared" si="20"/>
        <v>-5.4635623970594417E-3</v>
      </c>
      <c r="Q112" s="5">
        <f t="shared" si="21"/>
        <v>2.2994912324425134</v>
      </c>
      <c r="R112" s="5">
        <f t="shared" si="22"/>
        <v>1.4518371400198593</v>
      </c>
      <c r="S112" s="5">
        <f t="shared" si="23"/>
        <v>1.5027125820908629</v>
      </c>
      <c r="T112" s="3">
        <f t="shared" si="24"/>
        <v>-3.5024584912820857E-3</v>
      </c>
      <c r="U112" s="5">
        <f t="shared" si="25"/>
        <v>1.7229541038294625</v>
      </c>
    </row>
    <row r="113" spans="1:21" x14ac:dyDescent="0.15">
      <c r="A113" s="1">
        <v>41911</v>
      </c>
      <c r="B113" s="2">
        <v>1.482</v>
      </c>
      <c r="C113" s="2">
        <v>0.90700000000000003</v>
      </c>
      <c r="D113" s="2">
        <v>2.0539999999999998</v>
      </c>
      <c r="E113" s="2" t="s">
        <v>10</v>
      </c>
      <c r="F113" s="2" t="s">
        <v>10</v>
      </c>
      <c r="G113" s="2" t="s">
        <v>10</v>
      </c>
      <c r="H113" s="3">
        <f t="shared" si="16"/>
        <v>1.3679890560875485E-2</v>
      </c>
      <c r="I113" s="3">
        <f t="shared" si="17"/>
        <v>0</v>
      </c>
      <c r="J113" s="3">
        <f t="shared" si="18"/>
        <v>2.9573934837092697E-2</v>
      </c>
      <c r="K113" s="2">
        <f t="shared" si="14"/>
        <v>1.4804999999999999</v>
      </c>
      <c r="L113" s="3">
        <f t="shared" si="15"/>
        <v>-1.0121457489878916E-3</v>
      </c>
      <c r="M113" t="str">
        <f>IF(L113&gt;参数!B$3+参数!B$2,"溢",IF(L113&lt;-参数!B$2-参数!B$4,"折",""))</f>
        <v/>
      </c>
      <c r="N113" s="3" t="str">
        <f>IF(M113="折",-L113-参数!B$2-参数!B$4,IF(M113="溢",L113-参数!B$2-参数!B$3,""))</f>
        <v/>
      </c>
      <c r="O113" s="4">
        <f t="shared" si="19"/>
        <v>1.3679890560875485E-2</v>
      </c>
      <c r="P113" s="3">
        <f t="shared" si="20"/>
        <v>2.0514982153120025E-2</v>
      </c>
      <c r="Q113" s="5">
        <f t="shared" si="21"/>
        <v>2.2994912324425134</v>
      </c>
      <c r="R113" s="5">
        <f t="shared" si="22"/>
        <v>1.4716981132075455</v>
      </c>
      <c r="S113" s="5">
        <f t="shared" si="23"/>
        <v>1.5335407038937259</v>
      </c>
      <c r="T113" s="3">
        <f t="shared" si="24"/>
        <v>1.1398290904665169E-2</v>
      </c>
      <c r="U113" s="5">
        <f t="shared" si="25"/>
        <v>1.7425928359202976</v>
      </c>
    </row>
    <row r="114" spans="1:21" x14ac:dyDescent="0.15">
      <c r="A114" s="1">
        <v>41912</v>
      </c>
      <c r="B114" s="2">
        <v>1.484</v>
      </c>
      <c r="C114" s="2">
        <v>0.91</v>
      </c>
      <c r="D114" s="2">
        <v>2.0449999999999999</v>
      </c>
      <c r="E114" s="2" t="s">
        <v>10</v>
      </c>
      <c r="F114" s="2" t="s">
        <v>10</v>
      </c>
      <c r="G114" s="2" t="s">
        <v>10</v>
      </c>
      <c r="H114" s="3">
        <f t="shared" si="16"/>
        <v>1.3495276653170407E-3</v>
      </c>
      <c r="I114" s="3">
        <f t="shared" si="17"/>
        <v>3.3076074972435698E-3</v>
      </c>
      <c r="J114" s="3">
        <f t="shared" si="18"/>
        <v>-4.3816942551119231E-3</v>
      </c>
      <c r="K114" s="2">
        <f t="shared" si="14"/>
        <v>1.4775</v>
      </c>
      <c r="L114" s="3">
        <f t="shared" si="15"/>
        <v>-4.3800539083557188E-3</v>
      </c>
      <c r="M114" t="str">
        <f>IF(L114&gt;参数!B$3+参数!B$2,"溢",IF(L114&lt;-参数!B$2-参数!B$4,"折",""))</f>
        <v/>
      </c>
      <c r="N114" s="3" t="str">
        <f>IF(M114="折",-L114-参数!B$2-参数!B$4,IF(M114="溢",L114-参数!B$2-参数!B$3,""))</f>
        <v/>
      </c>
      <c r="O114" s="4">
        <f t="shared" si="19"/>
        <v>1.3495276653170407E-3</v>
      </c>
      <c r="P114" s="3">
        <f t="shared" si="20"/>
        <v>-2.0137536139466102E-3</v>
      </c>
      <c r="Q114" s="5">
        <f t="shared" si="21"/>
        <v>2.2994912324425134</v>
      </c>
      <c r="R114" s="5">
        <f t="shared" si="22"/>
        <v>1.4736842105263139</v>
      </c>
      <c r="S114" s="5">
        <f t="shared" si="23"/>
        <v>1.5304525307591257</v>
      </c>
      <c r="T114" s="3">
        <f t="shared" si="24"/>
        <v>-2.2140864954318983E-4</v>
      </c>
      <c r="U114" s="5">
        <f t="shared" si="25"/>
        <v>1.7422070107937928</v>
      </c>
    </row>
    <row r="115" spans="1:21" x14ac:dyDescent="0.15">
      <c r="A115" s="1">
        <v>41920</v>
      </c>
      <c r="B115" s="2">
        <v>1.514</v>
      </c>
      <c r="C115" s="2">
        <v>0.90700000000000003</v>
      </c>
      <c r="D115" s="2">
        <v>2.1389999999999998</v>
      </c>
      <c r="E115" s="2" t="s">
        <v>10</v>
      </c>
      <c r="F115" s="2" t="s">
        <v>10</v>
      </c>
      <c r="G115" s="2" t="s">
        <v>10</v>
      </c>
      <c r="H115" s="3">
        <f t="shared" si="16"/>
        <v>2.0215633423180668E-2</v>
      </c>
      <c r="I115" s="3">
        <f t="shared" si="17"/>
        <v>-3.296703296703285E-3</v>
      </c>
      <c r="J115" s="3">
        <f t="shared" si="18"/>
        <v>4.5965770171149112E-2</v>
      </c>
      <c r="K115" s="2">
        <f t="shared" si="14"/>
        <v>1.5229999999999999</v>
      </c>
      <c r="L115" s="3">
        <f t="shared" si="15"/>
        <v>5.944517833553542E-3</v>
      </c>
      <c r="M115" t="str">
        <f>IF(L115&gt;参数!B$3+参数!B$2,"溢",IF(L115&lt;-参数!B$2-参数!B$4,"折",""))</f>
        <v>溢</v>
      </c>
      <c r="N115" s="3">
        <f>IF(M115="折",-L115-参数!B$2-参数!B$4,IF(M115="溢",L115-参数!B$2-参数!B$3,""))</f>
        <v>5.8445178335535418E-3</v>
      </c>
      <c r="O115" s="4">
        <f t="shared" si="19"/>
        <v>2.0215633423180668E-2</v>
      </c>
      <c r="P115" s="3">
        <f t="shared" si="20"/>
        <v>3.1297003449106388E-2</v>
      </c>
      <c r="Q115" s="5">
        <f t="shared" si="21"/>
        <v>2.3129306499586235</v>
      </c>
      <c r="R115" s="5">
        <f t="shared" si="22"/>
        <v>1.5034756703078433</v>
      </c>
      <c r="S115" s="5">
        <f t="shared" si="23"/>
        <v>1.5783511088929878</v>
      </c>
      <c r="T115" s="3">
        <f t="shared" si="24"/>
        <v>1.9119051568613533E-2</v>
      </c>
      <c r="U115" s="5">
        <f t="shared" si="25"/>
        <v>1.7755163564763592</v>
      </c>
    </row>
    <row r="116" spans="1:21" x14ac:dyDescent="0.15">
      <c r="A116" s="1">
        <v>41921</v>
      </c>
      <c r="B116" s="2">
        <v>1</v>
      </c>
      <c r="C116" s="2">
        <v>0.90600000000000003</v>
      </c>
      <c r="D116" s="2">
        <v>2.1840000000000002</v>
      </c>
      <c r="E116" s="2">
        <v>0.51160000000000005</v>
      </c>
      <c r="F116" s="2">
        <v>3.0599999999999961E-2</v>
      </c>
      <c r="G116" s="2">
        <v>0.99259999999999993</v>
      </c>
      <c r="H116" s="3">
        <f t="shared" si="16"/>
        <v>-1.5852047556141891E-3</v>
      </c>
      <c r="I116" s="3">
        <f t="shared" si="17"/>
        <v>3.2635060639470748E-2</v>
      </c>
      <c r="J116" s="3">
        <f t="shared" si="18"/>
        <v>0.485086489013558</v>
      </c>
      <c r="K116" s="2">
        <f t="shared" si="14"/>
        <v>1.5450000000000002</v>
      </c>
      <c r="L116" s="3">
        <f t="shared" si="15"/>
        <v>0.54500000000000015</v>
      </c>
      <c r="M116" t="str">
        <f>IF(L116&gt;参数!B$3+参数!B$2,"溢",IF(L116&lt;-参数!B$2-参数!B$4,"折",""))</f>
        <v>溢</v>
      </c>
      <c r="N116" s="3"/>
      <c r="O116" s="4">
        <f t="shared" si="19"/>
        <v>-1.5852047556141891E-3</v>
      </c>
      <c r="P116" s="3"/>
      <c r="Q116" s="5">
        <f t="shared" si="21"/>
        <v>2.3129306499586235</v>
      </c>
      <c r="R116" s="5">
        <f t="shared" si="22"/>
        <v>1.5010923535253211</v>
      </c>
      <c r="S116" s="5">
        <f t="shared" si="23"/>
        <v>1.5783511088929878</v>
      </c>
      <c r="T116" s="3">
        <f t="shared" si="24"/>
        <v>-5.2840158520472968E-4</v>
      </c>
      <c r="U116" s="5">
        <f t="shared" si="25"/>
        <v>1.7745781708190402</v>
      </c>
    </row>
    <row r="117" spans="1:21" x14ac:dyDescent="0.15">
      <c r="A117" s="1">
        <v>41922</v>
      </c>
      <c r="B117" s="2">
        <v>1</v>
      </c>
      <c r="C117" s="2"/>
      <c r="D117" s="2"/>
      <c r="E117" s="2" t="s">
        <v>10</v>
      </c>
      <c r="F117" s="2" t="s">
        <v>10</v>
      </c>
      <c r="G117" s="2" t="s">
        <v>10</v>
      </c>
      <c r="H117" s="3">
        <f t="shared" si="16"/>
        <v>0</v>
      </c>
      <c r="I117" s="3">
        <f t="shared" si="17"/>
        <v>-1</v>
      </c>
      <c r="J117" s="3">
        <f t="shared" si="18"/>
        <v>-1</v>
      </c>
      <c r="K117" s="2">
        <f t="shared" si="14"/>
        <v>0</v>
      </c>
      <c r="L117" s="3">
        <f t="shared" si="15"/>
        <v>-1</v>
      </c>
      <c r="M117" t="str">
        <f>IF(L117&gt;参数!B$3+参数!B$2,"溢",IF(L117&lt;-参数!B$2-参数!B$4,"折",""))</f>
        <v>折</v>
      </c>
      <c r="N117" s="3"/>
      <c r="O117" s="4">
        <f t="shared" si="19"/>
        <v>0</v>
      </c>
      <c r="P117" s="3"/>
      <c r="Q117" s="5">
        <f t="shared" si="21"/>
        <v>2.3129306499586235</v>
      </c>
      <c r="R117" s="5">
        <f t="shared" si="22"/>
        <v>1.5010923535253211</v>
      </c>
      <c r="S117" s="5">
        <f t="shared" si="23"/>
        <v>1.5783511088929878</v>
      </c>
      <c r="T117" s="3">
        <f t="shared" si="24"/>
        <v>0</v>
      </c>
      <c r="U117" s="5">
        <f t="shared" si="25"/>
        <v>1.7745781708190402</v>
      </c>
    </row>
    <row r="118" spans="1:21" x14ac:dyDescent="0.15">
      <c r="A118" s="1">
        <v>41925</v>
      </c>
      <c r="B118" s="2">
        <v>1.008</v>
      </c>
      <c r="C118" s="2">
        <v>0.9</v>
      </c>
      <c r="D118" s="2">
        <v>1.1000000000000001</v>
      </c>
      <c r="E118" s="2" t="s">
        <v>10</v>
      </c>
      <c r="F118" s="2" t="s">
        <v>10</v>
      </c>
      <c r="G118" s="2" t="s">
        <v>10</v>
      </c>
      <c r="H118" s="3">
        <f t="shared" si="16"/>
        <v>8.0000000000000071E-3</v>
      </c>
      <c r="I118" s="3" t="e">
        <f t="shared" si="17"/>
        <v>#DIV/0!</v>
      </c>
      <c r="J118" s="3" t="e">
        <f t="shared" si="18"/>
        <v>#DIV/0!</v>
      </c>
      <c r="K118" s="2">
        <f t="shared" si="14"/>
        <v>1</v>
      </c>
      <c r="L118" s="3">
        <f t="shared" si="15"/>
        <v>-7.9365079365079083E-3</v>
      </c>
      <c r="M118" t="str">
        <f>IF(L118&gt;参数!B$3+参数!B$2,"溢",IF(L118&lt;-参数!B$2-参数!B$4,"折",""))</f>
        <v>折</v>
      </c>
      <c r="N118" s="3"/>
      <c r="O118" s="4">
        <f t="shared" si="19"/>
        <v>8.0000000000000071E-3</v>
      </c>
      <c r="P118" s="3"/>
      <c r="Q118" s="5">
        <f t="shared" si="21"/>
        <v>2.3129306499586235</v>
      </c>
      <c r="R118" s="5">
        <f t="shared" si="22"/>
        <v>1.5131010923535237</v>
      </c>
      <c r="S118" s="5">
        <f t="shared" si="23"/>
        <v>1.5783511088929878</v>
      </c>
      <c r="T118" s="3">
        <f t="shared" si="24"/>
        <v>2.6666666666666692E-3</v>
      </c>
      <c r="U118" s="5">
        <f t="shared" si="25"/>
        <v>1.7793103792745575</v>
      </c>
    </row>
    <row r="119" spans="1:21" x14ac:dyDescent="0.15">
      <c r="A119" s="1">
        <v>41926</v>
      </c>
      <c r="B119" s="2">
        <v>1.004</v>
      </c>
      <c r="C119" s="2">
        <v>0.88100000000000001</v>
      </c>
      <c r="D119" s="2">
        <v>1.2</v>
      </c>
      <c r="E119" s="2" t="s">
        <v>10</v>
      </c>
      <c r="F119" s="2" t="s">
        <v>10</v>
      </c>
      <c r="G119" s="2" t="s">
        <v>10</v>
      </c>
      <c r="H119" s="3">
        <f t="shared" si="16"/>
        <v>-3.9682539682539542E-3</v>
      </c>
      <c r="I119" s="3">
        <f t="shared" si="17"/>
        <v>-2.1111111111111081E-2</v>
      </c>
      <c r="J119" s="3">
        <f t="shared" si="18"/>
        <v>9.0909090909090828E-2</v>
      </c>
      <c r="K119" s="2">
        <f t="shared" si="14"/>
        <v>1.0405</v>
      </c>
      <c r="L119" s="3">
        <f t="shared" si="15"/>
        <v>3.6354581673306852E-2</v>
      </c>
      <c r="M119" t="str">
        <f>IF(L119&gt;参数!B$3+参数!B$2,"溢",IF(L119&lt;-参数!B$2-参数!B$4,"折",""))</f>
        <v>溢</v>
      </c>
      <c r="N119" s="3"/>
      <c r="O119" s="4">
        <f t="shared" si="19"/>
        <v>-3.9682539682539542E-3</v>
      </c>
      <c r="P119" s="3"/>
      <c r="Q119" s="5">
        <f t="shared" si="21"/>
        <v>2.3129306499586235</v>
      </c>
      <c r="R119" s="5">
        <f t="shared" si="22"/>
        <v>1.5070967229394225</v>
      </c>
      <c r="S119" s="5">
        <f t="shared" si="23"/>
        <v>1.5783511088929878</v>
      </c>
      <c r="T119" s="3">
        <f t="shared" si="24"/>
        <v>-1.3227513227513181E-3</v>
      </c>
      <c r="U119" s="5">
        <f t="shared" si="25"/>
        <v>1.776956794116787</v>
      </c>
    </row>
    <row r="120" spans="1:21" x14ac:dyDescent="0.15">
      <c r="A120" s="1">
        <v>41927</v>
      </c>
      <c r="B120" s="2">
        <v>0.99199999999999999</v>
      </c>
      <c r="C120" s="2">
        <v>0.879</v>
      </c>
      <c r="D120" s="2">
        <v>1.2649999999999999</v>
      </c>
      <c r="E120" s="2" t="s">
        <v>10</v>
      </c>
      <c r="F120" s="2" t="s">
        <v>10</v>
      </c>
      <c r="G120" s="2" t="s">
        <v>10</v>
      </c>
      <c r="H120" s="3">
        <f t="shared" si="16"/>
        <v>-1.195219123505975E-2</v>
      </c>
      <c r="I120" s="3">
        <f t="shared" si="17"/>
        <v>-2.2701475595914289E-3</v>
      </c>
      <c r="J120" s="3">
        <f t="shared" si="18"/>
        <v>5.4166666666666696E-2</v>
      </c>
      <c r="K120" s="2">
        <f t="shared" si="14"/>
        <v>1.0720000000000001</v>
      </c>
      <c r="L120" s="3">
        <f t="shared" si="15"/>
        <v>8.0645161290322731E-2</v>
      </c>
      <c r="M120" t="str">
        <f>IF(L120&gt;参数!B$3+参数!B$2,"溢",IF(L120&lt;-参数!B$2-参数!B$4,"折",""))</f>
        <v>溢</v>
      </c>
      <c r="N120" s="3"/>
      <c r="O120" s="4">
        <f t="shared" si="19"/>
        <v>-1.195219123505975E-2</v>
      </c>
      <c r="P120" s="3">
        <f t="shared" si="20"/>
        <v>3.1028625759539408E-2</v>
      </c>
      <c r="Q120" s="5">
        <f t="shared" si="21"/>
        <v>2.3129306499586235</v>
      </c>
      <c r="R120" s="5">
        <f t="shared" si="22"/>
        <v>1.4890836146971187</v>
      </c>
      <c r="S120" s="5">
        <f t="shared" si="23"/>
        <v>1.6273251747679822</v>
      </c>
      <c r="T120" s="3">
        <f t="shared" si="24"/>
        <v>6.3588115081598855E-3</v>
      </c>
      <c r="U120" s="5">
        <f t="shared" si="25"/>
        <v>1.7882561274287196</v>
      </c>
    </row>
    <row r="121" spans="1:21" x14ac:dyDescent="0.15">
      <c r="A121" s="1">
        <v>41928</v>
      </c>
      <c r="B121" s="2">
        <v>0.97199999999999998</v>
      </c>
      <c r="C121" s="2">
        <v>0.879</v>
      </c>
      <c r="D121" s="2">
        <v>1.1910000000000001</v>
      </c>
      <c r="E121" s="2" t="s">
        <v>10</v>
      </c>
      <c r="F121" s="2" t="s">
        <v>10</v>
      </c>
      <c r="G121" s="2" t="s">
        <v>10</v>
      </c>
      <c r="H121" s="3">
        <f t="shared" si="16"/>
        <v>-2.0161290322580627E-2</v>
      </c>
      <c r="I121" s="3">
        <f t="shared" si="17"/>
        <v>0</v>
      </c>
      <c r="J121" s="3">
        <f t="shared" si="18"/>
        <v>-5.8498023715414904E-2</v>
      </c>
      <c r="K121" s="2">
        <f t="shared" si="14"/>
        <v>1.0350000000000001</v>
      </c>
      <c r="L121" s="3">
        <f t="shared" si="15"/>
        <v>6.4814814814814881E-2</v>
      </c>
      <c r="M121" t="str">
        <f>IF(L121&gt;参数!B$3+参数!B$2,"溢",IF(L121&lt;-参数!B$2-参数!B$4,"折",""))</f>
        <v>溢</v>
      </c>
      <c r="N121" s="3">
        <f>IF(M121="折",-L121-参数!B$2-参数!B$4,IF(M121="溢",L121-参数!B$2-参数!B$3,""))</f>
        <v>6.4714814814814878E-2</v>
      </c>
      <c r="O121" s="4">
        <f t="shared" si="19"/>
        <v>-2.0161290322580627E-2</v>
      </c>
      <c r="P121" s="3">
        <f t="shared" si="20"/>
        <v>-3.3657558572492342E-2</v>
      </c>
      <c r="Q121" s="5">
        <f t="shared" si="21"/>
        <v>2.4626115286502053</v>
      </c>
      <c r="R121" s="5">
        <f t="shared" si="22"/>
        <v>1.4590617676266122</v>
      </c>
      <c r="S121" s="5">
        <f t="shared" si="23"/>
        <v>1.5725533823817375</v>
      </c>
      <c r="T121" s="3">
        <f t="shared" si="24"/>
        <v>3.6319886399139695E-3</v>
      </c>
      <c r="U121" s="5">
        <f t="shared" si="25"/>
        <v>1.7947510533687971</v>
      </c>
    </row>
    <row r="122" spans="1:21" x14ac:dyDescent="0.15">
      <c r="A122" s="1">
        <v>41929</v>
      </c>
      <c r="B122" s="2">
        <v>0.97599999999999998</v>
      </c>
      <c r="C122" s="2">
        <v>0.878</v>
      </c>
      <c r="D122" s="2">
        <v>1.133</v>
      </c>
      <c r="E122" s="2" t="s">
        <v>10</v>
      </c>
      <c r="F122" s="2" t="s">
        <v>10</v>
      </c>
      <c r="G122" s="2" t="s">
        <v>10</v>
      </c>
      <c r="H122" s="3">
        <f t="shared" si="16"/>
        <v>4.115226337448652E-3</v>
      </c>
      <c r="I122" s="3">
        <f t="shared" si="17"/>
        <v>-1.1376564277588708E-3</v>
      </c>
      <c r="J122" s="3">
        <f t="shared" si="18"/>
        <v>-4.8698572628043668E-2</v>
      </c>
      <c r="K122" s="2">
        <f t="shared" si="14"/>
        <v>1.0055000000000001</v>
      </c>
      <c r="L122" s="3">
        <f t="shared" si="15"/>
        <v>3.0225409836065698E-2</v>
      </c>
      <c r="M122" t="str">
        <f>IF(L122&gt;参数!B$3+参数!B$2,"溢",IF(L122&lt;-参数!B$2-参数!B$4,"折",""))</f>
        <v>溢</v>
      </c>
      <c r="N122" s="3">
        <f>IF(M122="折",-L122-参数!B$2-参数!B$4,IF(M122="溢",L122-参数!B$2-参数!B$3,""))</f>
        <v>3.0125409836065698E-2</v>
      </c>
      <c r="O122" s="4">
        <f t="shared" si="19"/>
        <v>4.115226337448652E-3</v>
      </c>
      <c r="P122" s="3">
        <f t="shared" si="20"/>
        <v>-2.7933538105989936E-2</v>
      </c>
      <c r="Q122" s="5">
        <f t="shared" si="21"/>
        <v>2.5367987102178131</v>
      </c>
      <c r="R122" s="5">
        <f t="shared" si="22"/>
        <v>1.4650661370407136</v>
      </c>
      <c r="S122" s="5">
        <f t="shared" si="23"/>
        <v>1.5286264025512737</v>
      </c>
      <c r="T122" s="3">
        <f t="shared" si="24"/>
        <v>2.1023660225081369E-3</v>
      </c>
      <c r="U122" s="5">
        <f t="shared" si="25"/>
        <v>1.7985242770022605</v>
      </c>
    </row>
    <row r="123" spans="1:21" x14ac:dyDescent="0.15">
      <c r="A123" s="1">
        <v>41932</v>
      </c>
      <c r="B123" s="2">
        <v>0.98399999999999999</v>
      </c>
      <c r="C123" s="2">
        <v>0.88300000000000001</v>
      </c>
      <c r="D123" s="2">
        <v>1.085</v>
      </c>
      <c r="E123" s="2" t="s">
        <v>10</v>
      </c>
      <c r="F123" s="2" t="s">
        <v>10</v>
      </c>
      <c r="G123" s="2" t="s">
        <v>10</v>
      </c>
      <c r="H123" s="3">
        <f t="shared" si="16"/>
        <v>8.1967213114753079E-3</v>
      </c>
      <c r="I123" s="3">
        <f t="shared" si="17"/>
        <v>5.6947608200454969E-3</v>
      </c>
      <c r="J123" s="3">
        <f t="shared" si="18"/>
        <v>-4.2365401588702611E-2</v>
      </c>
      <c r="K123" s="2">
        <f t="shared" si="14"/>
        <v>0.98399999999999999</v>
      </c>
      <c r="L123" s="3">
        <f t="shared" si="15"/>
        <v>0</v>
      </c>
      <c r="M123" t="str">
        <f>IF(L123&gt;参数!B$3+参数!B$2,"溢",IF(L123&lt;-参数!B$2-参数!B$4,"折",""))</f>
        <v/>
      </c>
      <c r="N123" s="3" t="str">
        <f>IF(M123="折",-L123-参数!B$2-参数!B$4,IF(M123="溢",L123-参数!B$2-参数!B$3,""))</f>
        <v/>
      </c>
      <c r="O123" s="4">
        <f t="shared" si="19"/>
        <v>8.1967213114753079E-3</v>
      </c>
      <c r="P123" s="3">
        <f t="shared" si="20"/>
        <v>-2.0801822621769391E-2</v>
      </c>
      <c r="Q123" s="5">
        <f t="shared" si="21"/>
        <v>2.5367987102178131</v>
      </c>
      <c r="R123" s="5">
        <f t="shared" si="22"/>
        <v>1.4770748758689161</v>
      </c>
      <c r="S123" s="5">
        <f t="shared" si="23"/>
        <v>1.4968281872704485</v>
      </c>
      <c r="T123" s="3">
        <f t="shared" si="24"/>
        <v>-4.2017004367646939E-3</v>
      </c>
      <c r="U123" s="5">
        <f t="shared" si="25"/>
        <v>1.7909674167620482</v>
      </c>
    </row>
    <row r="124" spans="1:21" x14ac:dyDescent="0.15">
      <c r="A124" s="1">
        <v>41933</v>
      </c>
      <c r="B124" s="2">
        <v>0.96699999999999997</v>
      </c>
      <c r="C124" s="2">
        <v>0.88</v>
      </c>
      <c r="D124" s="2">
        <v>1.0629999999999999</v>
      </c>
      <c r="E124" s="2" t="s">
        <v>10</v>
      </c>
      <c r="F124" s="2" t="s">
        <v>10</v>
      </c>
      <c r="G124" s="2" t="s">
        <v>10</v>
      </c>
      <c r="H124" s="3">
        <f t="shared" si="16"/>
        <v>-1.7276422764227695E-2</v>
      </c>
      <c r="I124" s="3">
        <f t="shared" si="17"/>
        <v>-3.3975084937711841E-3</v>
      </c>
      <c r="J124" s="3">
        <f t="shared" si="18"/>
        <v>-2.0276497695852602E-2</v>
      </c>
      <c r="K124" s="2">
        <f t="shared" si="14"/>
        <v>0.97150000000000003</v>
      </c>
      <c r="L124" s="3">
        <f t="shared" si="15"/>
        <v>4.6535677352637084E-3</v>
      </c>
      <c r="M124" t="str">
        <f>IF(L124&gt;参数!B$3+参数!B$2,"溢",IF(L124&lt;-参数!B$2-参数!B$4,"折",""))</f>
        <v>溢</v>
      </c>
      <c r="N124" s="3">
        <f>IF(M124="折",-L124-参数!B$2-参数!B$4,IF(M124="溢",L124-参数!B$2-参数!B$3,""))</f>
        <v>4.5535677352637081E-3</v>
      </c>
      <c r="O124" s="4">
        <f t="shared" si="19"/>
        <v>-1.7276422764227695E-2</v>
      </c>
      <c r="P124" s="3">
        <f t="shared" si="20"/>
        <v>-1.263187057396292E-2</v>
      </c>
      <c r="Q124" s="5">
        <f t="shared" si="21"/>
        <v>2.5483501949755194</v>
      </c>
      <c r="R124" s="5">
        <f t="shared" si="22"/>
        <v>1.4515563058589855</v>
      </c>
      <c r="S124" s="5">
        <f t="shared" si="23"/>
        <v>1.4779204473373888</v>
      </c>
      <c r="T124" s="3">
        <f t="shared" si="24"/>
        <v>-8.4515752009756348E-3</v>
      </c>
      <c r="U124" s="5">
        <f t="shared" si="25"/>
        <v>1.7758309209567866</v>
      </c>
    </row>
    <row r="125" spans="1:21" x14ac:dyDescent="0.15">
      <c r="A125" s="1">
        <v>41934</v>
      </c>
      <c r="B125" s="2">
        <v>0.96899999999999997</v>
      </c>
      <c r="C125" s="2">
        <v>0.88100000000000001</v>
      </c>
      <c r="D125" s="2">
        <v>1.0669999999999999</v>
      </c>
      <c r="E125" s="2" t="s">
        <v>10</v>
      </c>
      <c r="F125" s="2" t="s">
        <v>10</v>
      </c>
      <c r="G125" s="2" t="s">
        <v>10</v>
      </c>
      <c r="H125" s="3">
        <f t="shared" si="16"/>
        <v>2.0682523267838704E-3</v>
      </c>
      <c r="I125" s="3">
        <f t="shared" si="17"/>
        <v>1.1363636363637131E-3</v>
      </c>
      <c r="J125" s="3">
        <f t="shared" si="18"/>
        <v>3.7629350893697566E-3</v>
      </c>
      <c r="K125" s="2">
        <f t="shared" si="14"/>
        <v>0.97399999999999998</v>
      </c>
      <c r="L125" s="3">
        <f t="shared" si="15"/>
        <v>5.1599587203301489E-3</v>
      </c>
      <c r="M125" t="str">
        <f>IF(L125&gt;参数!B$3+参数!B$2,"溢",IF(L125&lt;-参数!B$2-参数!B$4,"折",""))</f>
        <v>溢</v>
      </c>
      <c r="N125" s="3">
        <f>IF(M125="折",-L125-参数!B$2-参数!B$4,IF(M125="溢",L125-参数!B$2-参数!B$3,""))</f>
        <v>5.0599587203301486E-3</v>
      </c>
      <c r="O125" s="4">
        <f t="shared" si="19"/>
        <v>2.0682523267838704E-3</v>
      </c>
      <c r="P125" s="3">
        <f t="shared" si="20"/>
        <v>2.575045227922978E-3</v>
      </c>
      <c r="Q125" s="5">
        <f t="shared" si="21"/>
        <v>2.561244741767041</v>
      </c>
      <c r="R125" s="5">
        <f t="shared" si="22"/>
        <v>1.4545584905660363</v>
      </c>
      <c r="S125" s="5">
        <f t="shared" si="23"/>
        <v>1.4817261593325548</v>
      </c>
      <c r="T125" s="3">
        <f t="shared" si="24"/>
        <v>3.2344187583456655E-3</v>
      </c>
      <c r="U125" s="5">
        <f t="shared" si="25"/>
        <v>1.7815747017991796</v>
      </c>
    </row>
    <row r="126" spans="1:21" x14ac:dyDescent="0.15">
      <c r="A126" s="1">
        <v>41935</v>
      </c>
      <c r="B126" s="2">
        <v>0.96299999999999997</v>
      </c>
      <c r="C126" s="2">
        <v>0.88100000000000001</v>
      </c>
      <c r="D126" s="2">
        <v>1.07</v>
      </c>
      <c r="E126" s="2" t="s">
        <v>10</v>
      </c>
      <c r="F126" s="2" t="s">
        <v>10</v>
      </c>
      <c r="G126" s="2" t="s">
        <v>10</v>
      </c>
      <c r="H126" s="3">
        <f t="shared" si="16"/>
        <v>-6.1919504643962453E-3</v>
      </c>
      <c r="I126" s="3">
        <f t="shared" si="17"/>
        <v>0</v>
      </c>
      <c r="J126" s="3">
        <f t="shared" si="18"/>
        <v>2.81162136832247E-3</v>
      </c>
      <c r="K126" s="2">
        <f t="shared" si="14"/>
        <v>0.97550000000000003</v>
      </c>
      <c r="L126" s="3">
        <f t="shared" si="15"/>
        <v>1.2980269989615767E-2</v>
      </c>
      <c r="M126" t="str">
        <f>IF(L126&gt;参数!B$3+参数!B$2,"溢",IF(L126&lt;-参数!B$2-参数!B$4,"折",""))</f>
        <v>溢</v>
      </c>
      <c r="N126" s="3">
        <f>IF(M126="折",-L126-参数!B$2-参数!B$4,IF(M126="溢",L126-参数!B$2-参数!B$3,""))</f>
        <v>1.2880269989615768E-2</v>
      </c>
      <c r="O126" s="4">
        <f t="shared" si="19"/>
        <v>-6.1919504643962453E-3</v>
      </c>
      <c r="P126" s="3">
        <f t="shared" si="20"/>
        <v>1.5419963424423593E-3</v>
      </c>
      <c r="Q126" s="5">
        <f t="shared" si="21"/>
        <v>2.5942342655504844</v>
      </c>
      <c r="R126" s="5">
        <f t="shared" si="22"/>
        <v>1.4455519364448843</v>
      </c>
      <c r="S126" s="5">
        <f t="shared" si="23"/>
        <v>1.4840109756507467</v>
      </c>
      <c r="T126" s="3">
        <f t="shared" si="24"/>
        <v>2.7434386225539606E-3</v>
      </c>
      <c r="U126" s="5">
        <f t="shared" si="25"/>
        <v>1.7864623426450605</v>
      </c>
    </row>
    <row r="127" spans="1:21" x14ac:dyDescent="0.15">
      <c r="A127" s="1">
        <v>41936</v>
      </c>
      <c r="B127" s="2">
        <v>0.95099999999999996</v>
      </c>
      <c r="C127" s="2">
        <v>0.877</v>
      </c>
      <c r="D127" s="2">
        <v>1.0549999999999999</v>
      </c>
      <c r="E127" s="2" t="s">
        <v>10</v>
      </c>
      <c r="F127" s="2" t="s">
        <v>10</v>
      </c>
      <c r="G127" s="2" t="s">
        <v>10</v>
      </c>
      <c r="H127" s="3">
        <f t="shared" si="16"/>
        <v>-1.2461059190031154E-2</v>
      </c>
      <c r="I127" s="3">
        <f t="shared" si="17"/>
        <v>-4.5402951191827468E-3</v>
      </c>
      <c r="J127" s="3">
        <f t="shared" si="18"/>
        <v>-1.4018691588785215E-2</v>
      </c>
      <c r="K127" s="2">
        <f t="shared" si="14"/>
        <v>0.96599999999999997</v>
      </c>
      <c r="L127" s="3">
        <f t="shared" si="15"/>
        <v>1.5772870662460692E-2</v>
      </c>
      <c r="M127" t="str">
        <f>IF(L127&gt;参数!B$3+参数!B$2,"溢",IF(L127&lt;-参数!B$2-参数!B$4,"折",""))</f>
        <v>溢</v>
      </c>
      <c r="N127" s="3">
        <f>IF(M127="折",-L127-参数!B$2-参数!B$4,IF(M127="溢",L127-参数!B$2-参数!B$3,""))</f>
        <v>1.5672870662460692E-2</v>
      </c>
      <c r="O127" s="4">
        <f t="shared" si="19"/>
        <v>-1.2461059190031154E-2</v>
      </c>
      <c r="P127" s="3">
        <f t="shared" si="20"/>
        <v>-9.716127559881816E-3</v>
      </c>
      <c r="Q127" s="5">
        <f t="shared" si="21"/>
        <v>2.6348933636625809</v>
      </c>
      <c r="R127" s="5">
        <f t="shared" si="22"/>
        <v>1.4275388282025805</v>
      </c>
      <c r="S127" s="5">
        <f t="shared" si="23"/>
        <v>1.4695921357110593</v>
      </c>
      <c r="T127" s="3">
        <f t="shared" si="24"/>
        <v>-2.1681053624840927E-3</v>
      </c>
      <c r="U127" s="5">
        <f t="shared" si="25"/>
        <v>1.7825891040600959</v>
      </c>
    </row>
    <row r="128" spans="1:21" x14ac:dyDescent="0.15">
      <c r="A128" s="1">
        <v>41939</v>
      </c>
      <c r="B128" s="2">
        <v>0.95699999999999996</v>
      </c>
      <c r="C128" s="2">
        <v>0.877</v>
      </c>
      <c r="D128" s="2">
        <v>1.04</v>
      </c>
      <c r="E128" s="2" t="s">
        <v>10</v>
      </c>
      <c r="F128" s="2" t="s">
        <v>10</v>
      </c>
      <c r="G128" s="2" t="s">
        <v>10</v>
      </c>
      <c r="H128" s="3">
        <f t="shared" si="16"/>
        <v>6.3091482649841879E-3</v>
      </c>
      <c r="I128" s="3">
        <f t="shared" si="17"/>
        <v>0</v>
      </c>
      <c r="J128" s="3">
        <f t="shared" si="18"/>
        <v>-1.4218009478672911E-2</v>
      </c>
      <c r="K128" s="2">
        <f t="shared" si="14"/>
        <v>0.95850000000000002</v>
      </c>
      <c r="L128" s="3">
        <f t="shared" si="15"/>
        <v>1.5673981191222097E-3</v>
      </c>
      <c r="M128" t="str">
        <f>IF(L128&gt;参数!B$3+参数!B$2,"溢",IF(L128&lt;-参数!B$2-参数!B$4,"折",""))</f>
        <v>溢</v>
      </c>
      <c r="N128" s="3">
        <f>IF(M128="折",-L128-参数!B$2-参数!B$4,IF(M128="溢",L128-参数!B$2-参数!B$3,""))</f>
        <v>1.4673981191222097E-3</v>
      </c>
      <c r="O128" s="4">
        <f t="shared" si="19"/>
        <v>6.3091482649841879E-3</v>
      </c>
      <c r="P128" s="3">
        <f t="shared" si="20"/>
        <v>-7.7134741042356953E-3</v>
      </c>
      <c r="Q128" s="5">
        <f t="shared" si="21"/>
        <v>2.638759801228507</v>
      </c>
      <c r="R128" s="5">
        <f t="shared" si="22"/>
        <v>1.4365453823237324</v>
      </c>
      <c r="S128" s="5">
        <f t="shared" si="23"/>
        <v>1.4582564748284637</v>
      </c>
      <c r="T128" s="3">
        <f t="shared" si="24"/>
        <v>2.1024093290234028E-5</v>
      </c>
      <c r="U128" s="5">
        <f t="shared" si="25"/>
        <v>1.782626581379718</v>
      </c>
    </row>
    <row r="129" spans="1:21" x14ac:dyDescent="0.15">
      <c r="A129" s="1">
        <v>41940</v>
      </c>
      <c r="B129" s="2">
        <v>0.996</v>
      </c>
      <c r="C129" s="2">
        <v>0.879</v>
      </c>
      <c r="D129" s="2">
        <v>1.1200000000000001</v>
      </c>
      <c r="E129" s="2" t="s">
        <v>10</v>
      </c>
      <c r="F129" s="2" t="s">
        <v>10</v>
      </c>
      <c r="G129" s="2" t="s">
        <v>10</v>
      </c>
      <c r="H129" s="3">
        <f t="shared" si="16"/>
        <v>4.0752351097178785E-2</v>
      </c>
      <c r="I129" s="3">
        <f t="shared" si="17"/>
        <v>2.2805017103761926E-3</v>
      </c>
      <c r="J129" s="3">
        <f t="shared" si="18"/>
        <v>7.6923076923077094E-2</v>
      </c>
      <c r="K129" s="2">
        <f t="shared" si="14"/>
        <v>0.99950000000000006</v>
      </c>
      <c r="L129" s="3">
        <f t="shared" si="15"/>
        <v>3.5140562248996421E-3</v>
      </c>
      <c r="M129" t="str">
        <f>IF(L129&gt;参数!B$3+参数!B$2,"溢",IF(L129&lt;-参数!B$2-参数!B$4,"折",""))</f>
        <v>溢</v>
      </c>
      <c r="N129" s="3">
        <f>IF(M129="折",-L129-参数!B$2-参数!B$4,IF(M129="溢",L129-参数!B$2-参数!B$3,""))</f>
        <v>3.4140562248996423E-3</v>
      </c>
      <c r="O129" s="4">
        <f t="shared" si="19"/>
        <v>4.0752351097178785E-2</v>
      </c>
      <c r="P129" s="3">
        <f t="shared" si="20"/>
        <v>4.4101254205736379E-2</v>
      </c>
      <c r="Q129" s="5">
        <f t="shared" si="21"/>
        <v>2.6477686755539063</v>
      </c>
      <c r="R129" s="5">
        <f t="shared" si="22"/>
        <v>1.4950879841112201</v>
      </c>
      <c r="S129" s="5">
        <f t="shared" si="23"/>
        <v>1.5225674143220347</v>
      </c>
      <c r="T129" s="3">
        <f t="shared" si="24"/>
        <v>2.9422553842604934E-2</v>
      </c>
      <c r="U129" s="5">
        <f t="shared" si="25"/>
        <v>1.8350760079516215</v>
      </c>
    </row>
    <row r="130" spans="1:21" x14ac:dyDescent="0.15">
      <c r="A130" s="1">
        <v>41941</v>
      </c>
      <c r="B130" s="2">
        <v>1.0069999999999999</v>
      </c>
      <c r="C130" s="2">
        <v>0.88400000000000001</v>
      </c>
      <c r="D130" s="2">
        <v>1.1339999999999999</v>
      </c>
      <c r="E130" s="2" t="s">
        <v>10</v>
      </c>
      <c r="F130" s="2" t="s">
        <v>10</v>
      </c>
      <c r="G130" s="2" t="s">
        <v>10</v>
      </c>
      <c r="H130" s="3">
        <f t="shared" si="16"/>
        <v>1.1044176706827225E-2</v>
      </c>
      <c r="I130" s="3">
        <f t="shared" si="17"/>
        <v>5.6882821387940208E-3</v>
      </c>
      <c r="J130" s="3">
        <f t="shared" si="18"/>
        <v>1.2499999999999734E-2</v>
      </c>
      <c r="K130" s="2">
        <f t="shared" si="14"/>
        <v>1.0089999999999999</v>
      </c>
      <c r="L130" s="3">
        <f t="shared" si="15"/>
        <v>1.9860973187686426E-3</v>
      </c>
      <c r="M130" t="str">
        <f>IF(L130&gt;参数!B$3+参数!B$2,"溢",IF(L130&lt;-参数!B$2-参数!B$4,"折",""))</f>
        <v>溢</v>
      </c>
      <c r="N130" s="3">
        <f>IF(M130="折",-L130-参数!B$2-参数!B$4,IF(M130="溢",L130-参数!B$2-参数!B$3,""))</f>
        <v>1.8860973187686425E-3</v>
      </c>
      <c r="O130" s="4">
        <f t="shared" si="19"/>
        <v>1.1044176706827225E-2</v>
      </c>
      <c r="P130" s="3">
        <f t="shared" si="20"/>
        <v>9.5160760211563996E-3</v>
      </c>
      <c r="Q130" s="5">
        <f t="shared" si="21"/>
        <v>2.6527626249535881</v>
      </c>
      <c r="R130" s="5">
        <f t="shared" si="22"/>
        <v>1.5115999999999985</v>
      </c>
      <c r="S130" s="5">
        <f t="shared" si="23"/>
        <v>1.5370562815840587</v>
      </c>
      <c r="T130" s="3">
        <f t="shared" si="24"/>
        <v>7.4821166822507555E-3</v>
      </c>
      <c r="U130" s="5">
        <f t="shared" si="25"/>
        <v>1.8488062607639144</v>
      </c>
    </row>
    <row r="131" spans="1:21" x14ac:dyDescent="0.15">
      <c r="A131" s="1">
        <v>41942</v>
      </c>
      <c r="B131" s="2">
        <v>0.995</v>
      </c>
      <c r="C131" s="2">
        <v>0.88400000000000001</v>
      </c>
      <c r="D131" s="2">
        <v>1.109</v>
      </c>
      <c r="E131" s="2" t="s">
        <v>10</v>
      </c>
      <c r="F131" s="2" t="s">
        <v>10</v>
      </c>
      <c r="G131" s="2" t="s">
        <v>10</v>
      </c>
      <c r="H131" s="3">
        <f t="shared" si="16"/>
        <v>-1.1916583912611634E-2</v>
      </c>
      <c r="I131" s="3">
        <f t="shared" si="17"/>
        <v>0</v>
      </c>
      <c r="J131" s="3">
        <f t="shared" si="18"/>
        <v>-2.2045855379188684E-2</v>
      </c>
      <c r="K131" s="2">
        <f t="shared" si="14"/>
        <v>0.99649999999999994</v>
      </c>
      <c r="L131" s="3">
        <f t="shared" si="15"/>
        <v>1.5075376884421399E-3</v>
      </c>
      <c r="M131" t="str">
        <f>IF(L131&gt;参数!B$3+参数!B$2,"溢",IF(L131&lt;-参数!B$2-参数!B$4,"折",""))</f>
        <v>溢</v>
      </c>
      <c r="N131" s="3">
        <f>IF(M131="折",-L131-参数!B$2-参数!B$4,IF(M131="溢",L131-参数!B$2-参数!B$3,""))</f>
        <v>1.4075376884421398E-3</v>
      </c>
      <c r="O131" s="4">
        <f t="shared" si="19"/>
        <v>-1.1916583912611634E-2</v>
      </c>
      <c r="P131" s="3">
        <f t="shared" si="20"/>
        <v>-1.2267362576778851E-2</v>
      </c>
      <c r="Q131" s="5">
        <f t="shared" si="21"/>
        <v>2.656496488326701</v>
      </c>
      <c r="R131" s="5">
        <f t="shared" si="22"/>
        <v>1.4935868917576949</v>
      </c>
      <c r="S131" s="5">
        <f t="shared" si="23"/>
        <v>1.5182006548769515</v>
      </c>
      <c r="T131" s="3">
        <f t="shared" si="24"/>
        <v>-7.5921362669827816E-3</v>
      </c>
      <c r="U131" s="5">
        <f t="shared" si="25"/>
        <v>1.834769871700944</v>
      </c>
    </row>
    <row r="132" spans="1:21" x14ac:dyDescent="0.15">
      <c r="A132" s="1">
        <v>41943</v>
      </c>
      <c r="B132" s="2">
        <v>0.98699999999999999</v>
      </c>
      <c r="C132" s="2">
        <v>0.88300000000000001</v>
      </c>
      <c r="D132" s="2">
        <v>1.101</v>
      </c>
      <c r="E132" s="2" t="s">
        <v>10</v>
      </c>
      <c r="F132" s="2" t="s">
        <v>10</v>
      </c>
      <c r="G132" s="2" t="s">
        <v>10</v>
      </c>
      <c r="H132" s="3">
        <f t="shared" si="16"/>
        <v>-8.040201005025116E-3</v>
      </c>
      <c r="I132" s="3">
        <f t="shared" si="17"/>
        <v>-1.1312217194570096E-3</v>
      </c>
      <c r="J132" s="3">
        <f t="shared" si="18"/>
        <v>-7.2137060414788623E-3</v>
      </c>
      <c r="K132" s="2">
        <f t="shared" si="14"/>
        <v>0.99199999999999999</v>
      </c>
      <c r="L132" s="3">
        <f t="shared" si="15"/>
        <v>5.0658561296859084E-3</v>
      </c>
      <c r="M132" t="str">
        <f>IF(L132&gt;参数!B$3+参数!B$2,"溢",IF(L132&lt;-参数!B$2-参数!B$4,"折",""))</f>
        <v>溢</v>
      </c>
      <c r="N132" s="3">
        <f>IF(M132="折",-L132-参数!B$2-参数!B$4,IF(M132="溢",L132-参数!B$2-参数!B$3,""))</f>
        <v>4.9658561296859081E-3</v>
      </c>
      <c r="O132" s="4">
        <f t="shared" si="19"/>
        <v>-8.040201005025116E-3</v>
      </c>
      <c r="P132" s="3">
        <f t="shared" si="20"/>
        <v>-4.5066326259822409E-3</v>
      </c>
      <c r="Q132" s="5">
        <f t="shared" si="21"/>
        <v>2.6696882676967473</v>
      </c>
      <c r="R132" s="5">
        <f t="shared" si="22"/>
        <v>1.4815781529294922</v>
      </c>
      <c r="S132" s="5">
        <f t="shared" si="23"/>
        <v>1.5113586822728955</v>
      </c>
      <c r="T132" s="3">
        <f t="shared" si="24"/>
        <v>-2.5269925004404829E-3</v>
      </c>
      <c r="U132" s="5">
        <f t="shared" si="25"/>
        <v>1.8301334219951215</v>
      </c>
    </row>
    <row r="133" spans="1:21" x14ac:dyDescent="0.15">
      <c r="A133" s="1">
        <v>41946</v>
      </c>
      <c r="B133" s="2">
        <v>0.99399999999999999</v>
      </c>
      <c r="C133" s="2">
        <v>0.88300000000000001</v>
      </c>
      <c r="D133" s="2">
        <v>1.109</v>
      </c>
      <c r="E133" s="2" t="s">
        <v>10</v>
      </c>
      <c r="F133" s="2" t="s">
        <v>10</v>
      </c>
      <c r="G133" s="2" t="s">
        <v>10</v>
      </c>
      <c r="H133" s="3">
        <f t="shared" si="16"/>
        <v>7.0921985815601829E-3</v>
      </c>
      <c r="I133" s="3">
        <f t="shared" si="17"/>
        <v>0</v>
      </c>
      <c r="J133" s="3">
        <f t="shared" si="18"/>
        <v>7.2661217075387086E-3</v>
      </c>
      <c r="K133" s="2">
        <f t="shared" ref="K133:K196" si="26">(C133+D133)/2</f>
        <v>0.996</v>
      </c>
      <c r="L133" s="3">
        <f t="shared" ref="L133:L196" si="27">K133/B133-1</f>
        <v>2.012072434607548E-3</v>
      </c>
      <c r="M133" t="str">
        <f>IF(L133&gt;参数!B$3+参数!B$2,"溢",IF(L133&lt;-参数!B$2-参数!B$4,"折",""))</f>
        <v>溢</v>
      </c>
      <c r="N133" s="3">
        <f>IF(M133="折",-L133-参数!B$2-参数!B$4,IF(M133="溢",L133-参数!B$2-参数!B$3,""))</f>
        <v>1.912072434607548E-3</v>
      </c>
      <c r="O133" s="4">
        <f t="shared" si="19"/>
        <v>7.0921985815601829E-3</v>
      </c>
      <c r="P133" s="3">
        <f t="shared" si="20"/>
        <v>4.0452454687050343E-3</v>
      </c>
      <c r="Q133" s="5">
        <f t="shared" si="21"/>
        <v>2.6747929050424055</v>
      </c>
      <c r="R133" s="5">
        <f t="shared" si="22"/>
        <v>1.4920857994041694</v>
      </c>
      <c r="S133" s="5">
        <f t="shared" si="23"/>
        <v>1.5174724991339479</v>
      </c>
      <c r="T133" s="3">
        <f t="shared" si="24"/>
        <v>4.3498388282909219E-3</v>
      </c>
      <c r="U133" s="5">
        <f t="shared" si="25"/>
        <v>1.838094207415069</v>
      </c>
    </row>
    <row r="134" spans="1:21" x14ac:dyDescent="0.15">
      <c r="A134" s="1">
        <v>41947</v>
      </c>
      <c r="B134" s="2">
        <v>0.98599999999999999</v>
      </c>
      <c r="C134" s="2">
        <v>0.88400000000000001</v>
      </c>
      <c r="D134" s="2">
        <v>1.093</v>
      </c>
      <c r="E134" s="2" t="s">
        <v>10</v>
      </c>
      <c r="F134" s="2" t="s">
        <v>10</v>
      </c>
      <c r="G134" s="2" t="s">
        <v>10</v>
      </c>
      <c r="H134" s="3">
        <f t="shared" ref="H134:H197" si="28">(B134+IFERROR(E134+0,0))/B133-1</f>
        <v>-8.0482897384306362E-3</v>
      </c>
      <c r="I134" s="3">
        <f t="shared" ref="I134:I197" si="29">(C134+IFERROR(F134+0,0))/C133-1</f>
        <v>1.1325028312569874E-3</v>
      </c>
      <c r="J134" s="3">
        <f t="shared" ref="J134:J197" si="30">(D134+IFERROR(G134+0,0))/D133-1</f>
        <v>-1.4427412082957614E-2</v>
      </c>
      <c r="K134" s="2">
        <f t="shared" si="26"/>
        <v>0.98849999999999993</v>
      </c>
      <c r="L134" s="3">
        <f t="shared" si="27"/>
        <v>2.5354969574036268E-3</v>
      </c>
      <c r="M134" t="str">
        <f>IF(L134&gt;参数!B$3+参数!B$2,"溢",IF(L134&lt;-参数!B$2-参数!B$4,"折",""))</f>
        <v>溢</v>
      </c>
      <c r="N134" s="3">
        <f>IF(M134="折",-L134-参数!B$2-参数!B$4,IF(M134="溢",L134-参数!B$2-参数!B$3,""))</f>
        <v>2.435496957403627E-3</v>
      </c>
      <c r="O134" s="4">
        <f t="shared" ref="O134:O197" si="31">H134</f>
        <v>-8.0482897384306362E-3</v>
      </c>
      <c r="P134" s="3">
        <f t="shared" ref="P134:P197" si="32">(C134*I134+D134*J134)/(C134+D134)</f>
        <v>-7.4699185148414237E-3</v>
      </c>
      <c r="Q134" s="5">
        <f t="shared" ref="Q134:Q197" si="33">IFERROR(Q133*(1+N134),Q133)</f>
        <v>2.6813073550243209</v>
      </c>
      <c r="R134" s="5">
        <f t="shared" ref="R134:R197" si="34">IFERROR(R133*(1+O134),R133)</f>
        <v>1.4800770605759668</v>
      </c>
      <c r="S134" s="5">
        <f t="shared" ref="S134:S197" si="35">IFERROR(S133*(1+P134),S133)</f>
        <v>1.5061371032169044</v>
      </c>
      <c r="T134" s="3">
        <f t="shared" ref="T134:T197" si="36">(IFERROR(N134+0,0)+IFERROR(O134+0,0)+IFERROR(P134+0,0))/3</f>
        <v>-4.3609037652894778E-3</v>
      </c>
      <c r="U134" s="5">
        <f t="shared" ref="U134:U197" si="37">IFERROR(U133*(1+T134),U133)</f>
        <v>1.8300784554649958</v>
      </c>
    </row>
    <row r="135" spans="1:21" x14ac:dyDescent="0.15">
      <c r="A135" s="1">
        <v>41948</v>
      </c>
      <c r="B135" s="2">
        <v>0.98399999999999999</v>
      </c>
      <c r="C135" s="2">
        <v>0.89</v>
      </c>
      <c r="D135" s="2">
        <v>1.085</v>
      </c>
      <c r="E135" s="2" t="s">
        <v>10</v>
      </c>
      <c r="F135" s="2" t="s">
        <v>10</v>
      </c>
      <c r="G135" s="2" t="s">
        <v>10</v>
      </c>
      <c r="H135" s="3">
        <f t="shared" si="28"/>
        <v>-2.0283975659228792E-3</v>
      </c>
      <c r="I135" s="3">
        <f t="shared" si="29"/>
        <v>6.7873303167420573E-3</v>
      </c>
      <c r="J135" s="3">
        <f t="shared" si="30"/>
        <v>-7.3193046660566807E-3</v>
      </c>
      <c r="K135" s="2">
        <f t="shared" si="26"/>
        <v>0.98750000000000004</v>
      </c>
      <c r="L135" s="3">
        <f t="shared" si="27"/>
        <v>3.5569105691057867E-3</v>
      </c>
      <c r="M135" t="str">
        <f>IF(L135&gt;参数!B$3+参数!B$2,"溢",IF(L135&lt;-参数!B$2-参数!B$4,"折",""))</f>
        <v>溢</v>
      </c>
      <c r="N135" s="3">
        <f>IF(M135="折",-L135-参数!B$2-参数!B$4,IF(M135="溢",L135-参数!B$2-参数!B$3,""))</f>
        <v>3.4569105691057869E-3</v>
      </c>
      <c r="O135" s="4">
        <f t="shared" si="31"/>
        <v>-2.0283975659228792E-3</v>
      </c>
      <c r="P135" s="3">
        <f t="shared" si="32"/>
        <v>-9.6239067380813508E-4</v>
      </c>
      <c r="Q135" s="5">
        <f t="shared" si="33"/>
        <v>2.6905763947589256</v>
      </c>
      <c r="R135" s="5">
        <f t="shared" si="34"/>
        <v>1.4770748758689163</v>
      </c>
      <c r="S135" s="5">
        <f t="shared" si="35"/>
        <v>1.504687610915292</v>
      </c>
      <c r="T135" s="3">
        <f t="shared" si="36"/>
        <v>1.5537410979159086E-4</v>
      </c>
      <c r="U135" s="5">
        <f t="shared" si="37"/>
        <v>1.8303628022758622</v>
      </c>
    </row>
    <row r="136" spans="1:21" x14ac:dyDescent="0.15">
      <c r="A136" s="1">
        <v>41949</v>
      </c>
      <c r="B136" s="2">
        <v>0.98899999999999999</v>
      </c>
      <c r="C136" s="2">
        <v>0.89</v>
      </c>
      <c r="D136" s="2">
        <v>1.0760000000000001</v>
      </c>
      <c r="E136" s="2" t="s">
        <v>10</v>
      </c>
      <c r="F136" s="2" t="s">
        <v>10</v>
      </c>
      <c r="G136" s="2" t="s">
        <v>10</v>
      </c>
      <c r="H136" s="3">
        <f t="shared" si="28"/>
        <v>5.0813008130081716E-3</v>
      </c>
      <c r="I136" s="3">
        <f t="shared" si="29"/>
        <v>0</v>
      </c>
      <c r="J136" s="3">
        <f t="shared" si="30"/>
        <v>-8.2949308755759787E-3</v>
      </c>
      <c r="K136" s="2">
        <f t="shared" si="26"/>
        <v>0.9830000000000001</v>
      </c>
      <c r="L136" s="3">
        <f t="shared" si="27"/>
        <v>-6.0667340748229437E-3</v>
      </c>
      <c r="M136" t="str">
        <f>IF(L136&gt;参数!B$3+参数!B$2,"溢",IF(L136&lt;-参数!B$2-参数!B$4,"折",""))</f>
        <v>折</v>
      </c>
      <c r="N136" s="3">
        <f>IF(M136="折",-L136-参数!B$2-参数!B$4,IF(M136="溢",L136-参数!B$2-参数!B$3,""))</f>
        <v>9.6673407482294332E-4</v>
      </c>
      <c r="O136" s="4">
        <f t="shared" si="31"/>
        <v>5.0813008130081716E-3</v>
      </c>
      <c r="P136" s="3">
        <f t="shared" si="32"/>
        <v>-4.5398502655746454E-3</v>
      </c>
      <c r="Q136" s="5">
        <f t="shared" si="33"/>
        <v>2.6931774666406532</v>
      </c>
      <c r="R136" s="5">
        <f t="shared" si="34"/>
        <v>1.484580337636543</v>
      </c>
      <c r="S136" s="5">
        <f t="shared" si="35"/>
        <v>1.4978565544652713</v>
      </c>
      <c r="T136" s="3">
        <f t="shared" si="36"/>
        <v>5.0272820741882314E-4</v>
      </c>
      <c r="U136" s="5">
        <f t="shared" si="37"/>
        <v>1.8312829772863763</v>
      </c>
    </row>
    <row r="137" spans="1:21" x14ac:dyDescent="0.15">
      <c r="A137" s="1">
        <v>41950</v>
      </c>
      <c r="B137" s="2">
        <v>0.97899999999999998</v>
      </c>
      <c r="C137" s="2">
        <v>0.89200000000000002</v>
      </c>
      <c r="D137" s="2">
        <v>1.0720000000000001</v>
      </c>
      <c r="E137" s="2" t="s">
        <v>10</v>
      </c>
      <c r="F137" s="2" t="s">
        <v>10</v>
      </c>
      <c r="G137" s="2" t="s">
        <v>10</v>
      </c>
      <c r="H137" s="3">
        <f t="shared" si="28"/>
        <v>-1.0111223458038388E-2</v>
      </c>
      <c r="I137" s="3">
        <f t="shared" si="29"/>
        <v>2.2471910112360494E-3</v>
      </c>
      <c r="J137" s="3">
        <f t="shared" si="30"/>
        <v>-3.7174721189591198E-3</v>
      </c>
      <c r="K137" s="2">
        <f t="shared" si="26"/>
        <v>0.98199999999999998</v>
      </c>
      <c r="L137" s="3">
        <f t="shared" si="27"/>
        <v>3.0643513789581078E-3</v>
      </c>
      <c r="M137" t="str">
        <f>IF(L137&gt;参数!B$3+参数!B$2,"溢",IF(L137&lt;-参数!B$2-参数!B$4,"折",""))</f>
        <v>溢</v>
      </c>
      <c r="N137" s="3">
        <f>IF(M137="折",-L137-参数!B$2-参数!B$4,IF(M137="溢",L137-参数!B$2-参数!B$3,""))</f>
        <v>2.964351378958108E-3</v>
      </c>
      <c r="O137" s="4">
        <f t="shared" si="31"/>
        <v>-1.0111223458038388E-2</v>
      </c>
      <c r="P137" s="3">
        <f t="shared" si="32"/>
        <v>-1.0084703307034729E-3</v>
      </c>
      <c r="Q137" s="5">
        <f t="shared" si="33"/>
        <v>2.7011609909776682</v>
      </c>
      <c r="R137" s="5">
        <f t="shared" si="34"/>
        <v>1.4695694141012898</v>
      </c>
      <c r="S137" s="5">
        <f t="shared" si="35"/>
        <v>1.4963460105704434</v>
      </c>
      <c r="T137" s="3">
        <f t="shared" si="36"/>
        <v>-2.718447469927917E-3</v>
      </c>
      <c r="U137" s="5">
        <f t="shared" si="37"/>
        <v>1.8263047307100502</v>
      </c>
    </row>
    <row r="138" spans="1:21" x14ac:dyDescent="0.15">
      <c r="A138" s="1">
        <v>41953</v>
      </c>
      <c r="B138" s="2">
        <v>0.97499999999999998</v>
      </c>
      <c r="C138" s="2">
        <v>0.89600000000000002</v>
      </c>
      <c r="D138" s="2">
        <v>1.0629999999999999</v>
      </c>
      <c r="E138" s="2" t="s">
        <v>10</v>
      </c>
      <c r="F138" s="2" t="s">
        <v>10</v>
      </c>
      <c r="G138" s="2" t="s">
        <v>10</v>
      </c>
      <c r="H138" s="3">
        <f t="shared" si="28"/>
        <v>-4.0858018386108474E-3</v>
      </c>
      <c r="I138" s="3">
        <f t="shared" si="29"/>
        <v>4.484304932735439E-3</v>
      </c>
      <c r="J138" s="3">
        <f t="shared" si="30"/>
        <v>-8.3955223880598506E-3</v>
      </c>
      <c r="K138" s="2">
        <f t="shared" si="26"/>
        <v>0.97950000000000004</v>
      </c>
      <c r="L138" s="3">
        <f t="shared" si="27"/>
        <v>4.6153846153846878E-3</v>
      </c>
      <c r="M138" t="str">
        <f>IF(L138&gt;参数!B$3+参数!B$2,"溢",IF(L138&lt;-参数!B$2-参数!B$4,"折",""))</f>
        <v>溢</v>
      </c>
      <c r="N138" s="3">
        <f>IF(M138="折",-L138-参数!B$2-参数!B$4,IF(M138="溢",L138-参数!B$2-参数!B$3,""))</f>
        <v>4.5153846153846875E-3</v>
      </c>
      <c r="O138" s="4">
        <f t="shared" si="31"/>
        <v>-4.0858018386108474E-3</v>
      </c>
      <c r="P138" s="3">
        <f t="shared" si="32"/>
        <v>-2.504595752310703E-3</v>
      </c>
      <c r="Q138" s="5">
        <f t="shared" si="33"/>
        <v>2.7133577717600059</v>
      </c>
      <c r="R138" s="5">
        <f t="shared" si="34"/>
        <v>1.4635650446871886</v>
      </c>
      <c r="S138" s="5">
        <f t="shared" si="35"/>
        <v>1.4925982687083816</v>
      </c>
      <c r="T138" s="3">
        <f t="shared" si="36"/>
        <v>-6.9167099184562096E-4</v>
      </c>
      <c r="U138" s="5">
        <f t="shared" si="37"/>
        <v>1.8250415287055475</v>
      </c>
    </row>
    <row r="139" spans="1:21" x14ac:dyDescent="0.15">
      <c r="A139" s="1">
        <v>41954</v>
      </c>
      <c r="B139" s="2">
        <v>0.93700000000000006</v>
      </c>
      <c r="C139" s="2">
        <v>0.89600000000000002</v>
      </c>
      <c r="D139" s="2">
        <v>1.0169999999999999</v>
      </c>
      <c r="E139" s="2" t="s">
        <v>10</v>
      </c>
      <c r="F139" s="2" t="s">
        <v>10</v>
      </c>
      <c r="G139" s="2" t="s">
        <v>10</v>
      </c>
      <c r="H139" s="3">
        <f t="shared" si="28"/>
        <v>-3.8974358974358858E-2</v>
      </c>
      <c r="I139" s="3">
        <f t="shared" si="29"/>
        <v>0</v>
      </c>
      <c r="J139" s="3">
        <f t="shared" si="30"/>
        <v>-4.3273753527751646E-2</v>
      </c>
      <c r="K139" s="2">
        <f t="shared" si="26"/>
        <v>0.95649999999999991</v>
      </c>
      <c r="L139" s="3">
        <f t="shared" si="27"/>
        <v>2.0811099252934673E-2</v>
      </c>
      <c r="M139" t="str">
        <f>IF(L139&gt;参数!B$3+参数!B$2,"溢",IF(L139&lt;-参数!B$2-参数!B$4,"折",""))</f>
        <v>溢</v>
      </c>
      <c r="N139" s="3">
        <f>IF(M139="折",-L139-参数!B$2-参数!B$4,IF(M139="溢",L139-参数!B$2-参数!B$3,""))</f>
        <v>2.0711099252934673E-2</v>
      </c>
      <c r="O139" s="4">
        <f t="shared" si="31"/>
        <v>-3.8974358974358858E-2</v>
      </c>
      <c r="P139" s="3">
        <f t="shared" si="32"/>
        <v>-2.300544032290822E-2</v>
      </c>
      <c r="Q139" s="5">
        <f t="shared" si="33"/>
        <v>2.7695543938796492</v>
      </c>
      <c r="R139" s="5">
        <f t="shared" si="34"/>
        <v>1.4065235352532266</v>
      </c>
      <c r="S139" s="5">
        <f t="shared" si="35"/>
        <v>1.4582603883115348</v>
      </c>
      <c r="T139" s="3">
        <f t="shared" si="36"/>
        <v>-1.3756233348110802E-2</v>
      </c>
      <c r="U139" s="5">
        <f t="shared" si="37"/>
        <v>1.7999358315666811</v>
      </c>
    </row>
    <row r="140" spans="1:21" x14ac:dyDescent="0.15">
      <c r="A140" s="1">
        <v>41955</v>
      </c>
      <c r="B140" s="2">
        <v>0.95099999999999996</v>
      </c>
      <c r="C140" s="2">
        <v>0.9</v>
      </c>
      <c r="D140" s="2">
        <v>1.034</v>
      </c>
      <c r="E140" s="2" t="s">
        <v>10</v>
      </c>
      <c r="F140" s="2" t="s">
        <v>10</v>
      </c>
      <c r="G140" s="2" t="s">
        <v>10</v>
      </c>
      <c r="H140" s="3">
        <f t="shared" si="28"/>
        <v>1.4941302027748016E-2</v>
      </c>
      <c r="I140" s="3">
        <f t="shared" si="29"/>
        <v>4.4642857142858094E-3</v>
      </c>
      <c r="J140" s="3">
        <f t="shared" si="30"/>
        <v>1.6715830875122961E-2</v>
      </c>
      <c r="K140" s="2">
        <f t="shared" si="26"/>
        <v>0.96700000000000008</v>
      </c>
      <c r="L140" s="3">
        <f t="shared" si="27"/>
        <v>1.682439537329139E-2</v>
      </c>
      <c r="M140" t="str">
        <f>IF(L140&gt;参数!B$3+参数!B$2,"溢",IF(L140&lt;-参数!B$2-参数!B$4,"折",""))</f>
        <v>溢</v>
      </c>
      <c r="N140" s="3">
        <f>IF(M140="折",-L140-参数!B$2-参数!B$4,IF(M140="溢",L140-参数!B$2-参数!B$3,""))</f>
        <v>1.672439537329139E-2</v>
      </c>
      <c r="O140" s="4">
        <f t="shared" si="31"/>
        <v>1.4941302027748016E-2</v>
      </c>
      <c r="P140" s="3">
        <f t="shared" si="32"/>
        <v>1.1014491348363169E-2</v>
      </c>
      <c r="Q140" s="5">
        <f t="shared" si="33"/>
        <v>2.8158735165707287</v>
      </c>
      <c r="R140" s="5">
        <f t="shared" si="34"/>
        <v>1.4275388282025809</v>
      </c>
      <c r="S140" s="5">
        <f t="shared" si="35"/>
        <v>1.4743223847422529</v>
      </c>
      <c r="T140" s="3">
        <f t="shared" si="36"/>
        <v>1.4226729583134192E-2</v>
      </c>
      <c r="U140" s="5">
        <f t="shared" si="37"/>
        <v>1.8255430319093742</v>
      </c>
    </row>
    <row r="141" spans="1:21" x14ac:dyDescent="0.15">
      <c r="A141" s="1">
        <v>41956</v>
      </c>
      <c r="B141" s="2">
        <v>0.91600000000000004</v>
      </c>
      <c r="C141" s="2">
        <v>0.9</v>
      </c>
      <c r="D141" s="2">
        <v>1.0129999999999999</v>
      </c>
      <c r="E141" s="2" t="s">
        <v>10</v>
      </c>
      <c r="F141" s="2" t="s">
        <v>10</v>
      </c>
      <c r="G141" s="2" t="s">
        <v>10</v>
      </c>
      <c r="H141" s="3">
        <f t="shared" si="28"/>
        <v>-3.680336487907454E-2</v>
      </c>
      <c r="I141" s="3">
        <f t="shared" si="29"/>
        <v>0</v>
      </c>
      <c r="J141" s="3">
        <f t="shared" si="30"/>
        <v>-2.0309477756286443E-2</v>
      </c>
      <c r="K141" s="2">
        <f t="shared" si="26"/>
        <v>0.95649999999999991</v>
      </c>
      <c r="L141" s="3">
        <f t="shared" si="27"/>
        <v>4.4213973799126505E-2</v>
      </c>
      <c r="M141" t="str">
        <f>IF(L141&gt;参数!B$3+参数!B$2,"溢",IF(L141&lt;-参数!B$2-参数!B$4,"折",""))</f>
        <v>溢</v>
      </c>
      <c r="N141" s="3">
        <f>IF(M141="折",-L141-参数!B$2-参数!B$4,IF(M141="溢",L141-参数!B$2-参数!B$3,""))</f>
        <v>4.4113973799126502E-2</v>
      </c>
      <c r="O141" s="4">
        <f t="shared" si="31"/>
        <v>-3.680336487907454E-2</v>
      </c>
      <c r="P141" s="3">
        <f t="shared" si="32"/>
        <v>-1.0754574473140705E-2</v>
      </c>
      <c r="Q141" s="5">
        <f t="shared" si="33"/>
        <v>2.9400928871023839</v>
      </c>
      <c r="R141" s="5">
        <f t="shared" si="34"/>
        <v>1.3750005958291949</v>
      </c>
      <c r="S141" s="5">
        <f t="shared" si="35"/>
        <v>1.4584666748581239</v>
      </c>
      <c r="T141" s="3">
        <f t="shared" si="36"/>
        <v>-1.1479885176962478E-3</v>
      </c>
      <c r="U141" s="5">
        <f t="shared" si="37"/>
        <v>1.8234473294701818</v>
      </c>
    </row>
    <row r="142" spans="1:21" x14ac:dyDescent="0.15">
      <c r="A142" s="1">
        <v>41957</v>
      </c>
      <c r="B142" s="2">
        <v>0.92100000000000004</v>
      </c>
      <c r="C142" s="2">
        <v>0.9</v>
      </c>
      <c r="D142" s="2">
        <v>1.008</v>
      </c>
      <c r="E142" s="2" t="s">
        <v>10</v>
      </c>
      <c r="F142" s="2" t="s">
        <v>10</v>
      </c>
      <c r="G142" s="2" t="s">
        <v>10</v>
      </c>
      <c r="H142" s="3">
        <f t="shared" si="28"/>
        <v>5.4585152838428908E-3</v>
      </c>
      <c r="I142" s="3">
        <f t="shared" si="29"/>
        <v>0</v>
      </c>
      <c r="J142" s="3">
        <f t="shared" si="30"/>
        <v>-4.9358341559722074E-3</v>
      </c>
      <c r="K142" s="2">
        <f t="shared" si="26"/>
        <v>0.95399999999999996</v>
      </c>
      <c r="L142" s="3">
        <f t="shared" si="27"/>
        <v>3.5830618892508159E-2</v>
      </c>
      <c r="M142" t="str">
        <f>IF(L142&gt;参数!B$3+参数!B$2,"溢",IF(L142&lt;-参数!B$2-参数!B$4,"折",""))</f>
        <v>溢</v>
      </c>
      <c r="N142" s="3">
        <f>IF(M142="折",-L142-参数!B$2-参数!B$4,IF(M142="溢",L142-参数!B$2-参数!B$3,""))</f>
        <v>3.5730618892508156E-2</v>
      </c>
      <c r="O142" s="4">
        <f t="shared" si="31"/>
        <v>5.4585152838428908E-3</v>
      </c>
      <c r="P142" s="3">
        <f t="shared" si="32"/>
        <v>-2.6076104974947513E-3</v>
      </c>
      <c r="Q142" s="5">
        <f t="shared" si="33"/>
        <v>3.0451442255600134</v>
      </c>
      <c r="R142" s="5">
        <f t="shared" si="34"/>
        <v>1.3825060575968215</v>
      </c>
      <c r="S142" s="5">
        <f t="shared" si="35"/>
        <v>1.4546635618465176</v>
      </c>
      <c r="T142" s="3">
        <f t="shared" si="36"/>
        <v>1.28605078929521E-2</v>
      </c>
      <c r="U142" s="5">
        <f t="shared" si="37"/>
        <v>1.8468977882432154</v>
      </c>
    </row>
    <row r="143" spans="1:21" x14ac:dyDescent="0.15">
      <c r="A143" s="1">
        <v>41960</v>
      </c>
      <c r="B143" s="2">
        <v>0.93600000000000005</v>
      </c>
      <c r="C143" s="2">
        <v>0.89700000000000002</v>
      </c>
      <c r="D143" s="2">
        <v>0.99</v>
      </c>
      <c r="E143" s="2" t="s">
        <v>10</v>
      </c>
      <c r="F143" s="2" t="s">
        <v>10</v>
      </c>
      <c r="G143" s="2" t="s">
        <v>10</v>
      </c>
      <c r="H143" s="3">
        <f t="shared" si="28"/>
        <v>1.6286644951140072E-2</v>
      </c>
      <c r="I143" s="3">
        <f t="shared" si="29"/>
        <v>-3.3333333333332993E-3</v>
      </c>
      <c r="J143" s="3">
        <f t="shared" si="30"/>
        <v>-1.7857142857142905E-2</v>
      </c>
      <c r="K143" s="2">
        <f t="shared" si="26"/>
        <v>0.94350000000000001</v>
      </c>
      <c r="L143" s="3">
        <f t="shared" si="27"/>
        <v>8.0128205128204844E-3</v>
      </c>
      <c r="M143" t="str">
        <f>IF(L143&gt;参数!B$3+参数!B$2,"溢",IF(L143&lt;-参数!B$2-参数!B$4,"折",""))</f>
        <v>溢</v>
      </c>
      <c r="N143" s="3">
        <f>IF(M143="折",-L143-参数!B$2-参数!B$4,IF(M143="溢",L143-参数!B$2-参数!B$3,""))</f>
        <v>7.912820512820485E-3</v>
      </c>
      <c r="O143" s="4">
        <f t="shared" si="31"/>
        <v>1.6286644951140072E-2</v>
      </c>
      <c r="P143" s="3">
        <f t="shared" si="32"/>
        <v>-1.0953138011961549E-2</v>
      </c>
      <c r="Q143" s="5">
        <f t="shared" si="33"/>
        <v>3.0692399052525214</v>
      </c>
      <c r="R143" s="5">
        <f t="shared" si="34"/>
        <v>1.4050224428997014</v>
      </c>
      <c r="S143" s="5">
        <f t="shared" si="35"/>
        <v>1.4387304310926412</v>
      </c>
      <c r="T143" s="3">
        <f t="shared" si="36"/>
        <v>4.4154424839996697E-3</v>
      </c>
      <c r="U143" s="5">
        <f t="shared" si="37"/>
        <v>1.8550526592010297</v>
      </c>
    </row>
    <row r="144" spans="1:21" x14ac:dyDescent="0.15">
      <c r="A144" s="1">
        <v>41961</v>
      </c>
      <c r="B144" s="2">
        <v>0.93500000000000005</v>
      </c>
      <c r="C144" s="2">
        <v>0.89500000000000002</v>
      </c>
      <c r="D144" s="2">
        <v>0.97</v>
      </c>
      <c r="E144" s="2" t="s">
        <v>10</v>
      </c>
      <c r="F144" s="2" t="s">
        <v>10</v>
      </c>
      <c r="G144" s="2" t="s">
        <v>10</v>
      </c>
      <c r="H144" s="3">
        <f t="shared" si="28"/>
        <v>-1.0683760683760646E-3</v>
      </c>
      <c r="I144" s="3">
        <f t="shared" si="29"/>
        <v>-2.2296544035674826E-3</v>
      </c>
      <c r="J144" s="3">
        <f t="shared" si="30"/>
        <v>-2.0202020202020221E-2</v>
      </c>
      <c r="K144" s="2">
        <f t="shared" si="26"/>
        <v>0.9325</v>
      </c>
      <c r="L144" s="3">
        <f t="shared" si="27"/>
        <v>-2.673796791443861E-3</v>
      </c>
      <c r="M144" t="str">
        <f>IF(L144&gt;参数!B$3+参数!B$2,"溢",IF(L144&lt;-参数!B$2-参数!B$4,"折",""))</f>
        <v/>
      </c>
      <c r="N144" s="3" t="str">
        <f>IF(M144="折",-L144-参数!B$2-参数!B$4,IF(M144="溢",L144-参数!B$2-参数!B$3,""))</f>
        <v/>
      </c>
      <c r="O144" s="4">
        <f t="shared" si="31"/>
        <v>-1.0683760683760646E-3</v>
      </c>
      <c r="P144" s="3">
        <f t="shared" si="32"/>
        <v>-1.1577211950215823E-2</v>
      </c>
      <c r="Q144" s="5">
        <f t="shared" si="33"/>
        <v>3.0692399052525214</v>
      </c>
      <c r="R144" s="5">
        <f t="shared" si="34"/>
        <v>1.4035213505461761</v>
      </c>
      <c r="S144" s="5">
        <f t="shared" si="35"/>
        <v>1.4220739439526564</v>
      </c>
      <c r="T144" s="3">
        <f t="shared" si="36"/>
        <v>-4.2151960061972962E-3</v>
      </c>
      <c r="U144" s="5">
        <f t="shared" si="37"/>
        <v>1.8472332486406799</v>
      </c>
    </row>
    <row r="145" spans="1:21" x14ac:dyDescent="0.15">
      <c r="A145" s="1">
        <v>41962</v>
      </c>
      <c r="B145" s="2">
        <v>0.94099999999999995</v>
      </c>
      <c r="C145" s="2">
        <v>0.89400000000000002</v>
      </c>
      <c r="D145" s="2">
        <v>0.98099999999999998</v>
      </c>
      <c r="E145" s="2" t="s">
        <v>10</v>
      </c>
      <c r="F145" s="2" t="s">
        <v>10</v>
      </c>
      <c r="G145" s="2" t="s">
        <v>10</v>
      </c>
      <c r="H145" s="3">
        <f t="shared" si="28"/>
        <v>6.4171122994651775E-3</v>
      </c>
      <c r="I145" s="3">
        <f t="shared" si="29"/>
        <v>-1.1173184357542443E-3</v>
      </c>
      <c r="J145" s="3">
        <f t="shared" si="30"/>
        <v>1.134020618556697E-2</v>
      </c>
      <c r="K145" s="2">
        <f t="shared" si="26"/>
        <v>0.9375</v>
      </c>
      <c r="L145" s="3">
        <f t="shared" si="27"/>
        <v>-3.7194473963867436E-3</v>
      </c>
      <c r="M145" t="str">
        <f>IF(L145&gt;参数!B$3+参数!B$2,"溢",IF(L145&lt;-参数!B$2-参数!B$4,"折",""))</f>
        <v/>
      </c>
      <c r="N145" s="3" t="str">
        <f>IF(M145="折",-L145-参数!B$2-参数!B$4,IF(M145="溢",L145-参数!B$2-参数!B$3,""))</f>
        <v/>
      </c>
      <c r="O145" s="4">
        <f t="shared" si="31"/>
        <v>6.4171122994651775E-3</v>
      </c>
      <c r="P145" s="3">
        <f t="shared" si="32"/>
        <v>5.4004584461210146E-3</v>
      </c>
      <c r="Q145" s="5">
        <f t="shared" si="33"/>
        <v>3.0692399052525214</v>
      </c>
      <c r="R145" s="5">
        <f t="shared" si="34"/>
        <v>1.412527904667328</v>
      </c>
      <c r="S145" s="5">
        <f t="shared" si="35"/>
        <v>1.429753795194284</v>
      </c>
      <c r="T145" s="3">
        <f t="shared" si="36"/>
        <v>3.939190248528731E-3</v>
      </c>
      <c r="U145" s="5">
        <f t="shared" si="37"/>
        <v>1.8545098518404832</v>
      </c>
    </row>
    <row r="146" spans="1:21" x14ac:dyDescent="0.15">
      <c r="A146" s="1">
        <v>41963</v>
      </c>
      <c r="B146" s="2">
        <v>0.93100000000000005</v>
      </c>
      <c r="C146" s="2">
        <v>0.90100000000000002</v>
      </c>
      <c r="D146" s="2">
        <v>0.96399999999999997</v>
      </c>
      <c r="E146" s="2" t="s">
        <v>10</v>
      </c>
      <c r="F146" s="2" t="s">
        <v>10</v>
      </c>
      <c r="G146" s="2" t="s">
        <v>10</v>
      </c>
      <c r="H146" s="3">
        <f t="shared" si="28"/>
        <v>-1.0626992561105109E-2</v>
      </c>
      <c r="I146" s="3">
        <f t="shared" si="29"/>
        <v>7.8299776286352429E-3</v>
      </c>
      <c r="J146" s="3">
        <f t="shared" si="30"/>
        <v>-1.7329255861366022E-2</v>
      </c>
      <c r="K146" s="2">
        <f t="shared" si="26"/>
        <v>0.9325</v>
      </c>
      <c r="L146" s="3">
        <f t="shared" si="27"/>
        <v>1.6111707841031109E-3</v>
      </c>
      <c r="M146" t="str">
        <f>IF(L146&gt;参数!B$3+参数!B$2,"溢",IF(L146&lt;-参数!B$2-参数!B$4,"折",""))</f>
        <v>溢</v>
      </c>
      <c r="N146" s="3">
        <f>IF(M146="折",-L146-参数!B$2-参数!B$4,IF(M146="溢",L146-参数!B$2-参数!B$3,""))</f>
        <v>1.5111707841031108E-3</v>
      </c>
      <c r="O146" s="4">
        <f t="shared" si="31"/>
        <v>-1.0626992561105109E-2</v>
      </c>
      <c r="P146" s="3">
        <f t="shared" si="32"/>
        <v>-5.174580593542354E-3</v>
      </c>
      <c r="Q146" s="5">
        <f t="shared" si="33"/>
        <v>3.0738780509267425</v>
      </c>
      <c r="R146" s="5">
        <f t="shared" si="34"/>
        <v>1.3975169811320749</v>
      </c>
      <c r="S146" s="5">
        <f t="shared" si="35"/>
        <v>1.4223554189521281</v>
      </c>
      <c r="T146" s="3">
        <f t="shared" si="36"/>
        <v>-4.763467456848117E-3</v>
      </c>
      <c r="U146" s="5">
        <f t="shared" si="37"/>
        <v>1.8456759545128369</v>
      </c>
    </row>
    <row r="147" spans="1:21" x14ac:dyDescent="0.15">
      <c r="A147" s="1">
        <v>41964</v>
      </c>
      <c r="B147" s="2">
        <v>0.93799999999999994</v>
      </c>
      <c r="C147" s="2">
        <v>0.89800000000000002</v>
      </c>
      <c r="D147" s="2">
        <v>0.96599999999999997</v>
      </c>
      <c r="E147" s="2" t="s">
        <v>10</v>
      </c>
      <c r="F147" s="2" t="s">
        <v>10</v>
      </c>
      <c r="G147" s="2" t="s">
        <v>10</v>
      </c>
      <c r="H147" s="3">
        <f t="shared" si="28"/>
        <v>7.5187969924810361E-3</v>
      </c>
      <c r="I147" s="3">
        <f t="shared" si="29"/>
        <v>-3.3296337402886067E-3</v>
      </c>
      <c r="J147" s="3">
        <f t="shared" si="30"/>
        <v>2.0746887966804906E-3</v>
      </c>
      <c r="K147" s="2">
        <f t="shared" si="26"/>
        <v>0.93199999999999994</v>
      </c>
      <c r="L147" s="3">
        <f t="shared" si="27"/>
        <v>-6.3965884861407751E-3</v>
      </c>
      <c r="M147" t="str">
        <f>IF(L147&gt;参数!B$3+参数!B$2,"溢",IF(L147&lt;-参数!B$2-参数!B$4,"折",""))</f>
        <v>折</v>
      </c>
      <c r="N147" s="3">
        <f>IF(M147="折",-L147-参数!B$2-参数!B$4,IF(M147="溢",L147-参数!B$2-参数!B$3,""))</f>
        <v>1.2965884861407748E-3</v>
      </c>
      <c r="O147" s="4">
        <f t="shared" si="31"/>
        <v>7.5187969924810361E-3</v>
      </c>
      <c r="P147" s="3">
        <f t="shared" si="32"/>
        <v>-5.2889577316835566E-4</v>
      </c>
      <c r="Q147" s="5">
        <f t="shared" si="33"/>
        <v>3.0778636058153745</v>
      </c>
      <c r="R147" s="5">
        <f t="shared" si="34"/>
        <v>1.4080246276067518</v>
      </c>
      <c r="S147" s="5">
        <f t="shared" si="35"/>
        <v>1.4216031411831012</v>
      </c>
      <c r="T147" s="3">
        <f t="shared" si="36"/>
        <v>2.7621632351511518E-3</v>
      </c>
      <c r="U147" s="5">
        <f t="shared" si="37"/>
        <v>1.8507740127783947</v>
      </c>
    </row>
    <row r="148" spans="1:21" x14ac:dyDescent="0.15">
      <c r="A148" s="1">
        <v>41967</v>
      </c>
      <c r="B148" s="2">
        <v>0.94899999999999995</v>
      </c>
      <c r="C148" s="2">
        <v>0.88</v>
      </c>
      <c r="D148" s="2">
        <v>1.0449999999999999</v>
      </c>
      <c r="E148" s="2" t="s">
        <v>10</v>
      </c>
      <c r="F148" s="2" t="s">
        <v>10</v>
      </c>
      <c r="G148" s="2" t="s">
        <v>10</v>
      </c>
      <c r="H148" s="3">
        <f t="shared" si="28"/>
        <v>1.1727078891258014E-2</v>
      </c>
      <c r="I148" s="3">
        <f t="shared" si="29"/>
        <v>-2.0044543429844075E-2</v>
      </c>
      <c r="J148" s="3">
        <f t="shared" si="30"/>
        <v>8.1780538302277384E-2</v>
      </c>
      <c r="K148" s="2">
        <f t="shared" si="26"/>
        <v>0.96249999999999991</v>
      </c>
      <c r="L148" s="3">
        <f t="shared" si="27"/>
        <v>1.4225500526870327E-2</v>
      </c>
      <c r="M148" t="str">
        <f>IF(L148&gt;参数!B$3+参数!B$2,"溢",IF(L148&lt;-参数!B$2-参数!B$4,"折",""))</f>
        <v>溢</v>
      </c>
      <c r="N148" s="3">
        <f>IF(M148="折",-L148-参数!B$2-参数!B$4,IF(M148="溢",L148-参数!B$2-参数!B$3,""))</f>
        <v>1.4125500526870328E-2</v>
      </c>
      <c r="O148" s="4">
        <f t="shared" si="31"/>
        <v>1.1727078891258014E-2</v>
      </c>
      <c r="P148" s="3">
        <f t="shared" si="32"/>
        <v>3.5231929510450427E-2</v>
      </c>
      <c r="Q148" s="5">
        <f t="shared" si="33"/>
        <v>3.1213399698009545</v>
      </c>
      <c r="R148" s="5">
        <f t="shared" si="34"/>
        <v>1.4245366434955304</v>
      </c>
      <c r="S148" s="5">
        <f t="shared" si="35"/>
        <v>1.4716889628450991</v>
      </c>
      <c r="T148" s="3">
        <f t="shared" si="36"/>
        <v>2.0361502976192922E-2</v>
      </c>
      <c r="U148" s="5">
        <f t="shared" si="37"/>
        <v>1.8884585533478426</v>
      </c>
    </row>
    <row r="149" spans="1:21" x14ac:dyDescent="0.15">
      <c r="A149" s="1">
        <v>41968</v>
      </c>
      <c r="B149" s="2">
        <v>0.96299999999999997</v>
      </c>
      <c r="C149" s="2">
        <v>0.88200000000000001</v>
      </c>
      <c r="D149" s="2">
        <v>1.089</v>
      </c>
      <c r="E149" s="2" t="s">
        <v>10</v>
      </c>
      <c r="F149" s="2" t="s">
        <v>10</v>
      </c>
      <c r="G149" s="2" t="s">
        <v>10</v>
      </c>
      <c r="H149" s="3">
        <f t="shared" si="28"/>
        <v>1.475237091675452E-2</v>
      </c>
      <c r="I149" s="3">
        <f t="shared" si="29"/>
        <v>2.2727272727272041E-3</v>
      </c>
      <c r="J149" s="3">
        <f t="shared" si="30"/>
        <v>4.2105263157894868E-2</v>
      </c>
      <c r="K149" s="2">
        <f t="shared" si="26"/>
        <v>0.98550000000000004</v>
      </c>
      <c r="L149" s="3">
        <f t="shared" si="27"/>
        <v>2.3364485981308469E-2</v>
      </c>
      <c r="M149" t="str">
        <f>IF(L149&gt;参数!B$3+参数!B$2,"溢",IF(L149&lt;-参数!B$2-参数!B$4,"折",""))</f>
        <v>溢</v>
      </c>
      <c r="N149" s="3">
        <f>IF(M149="折",-L149-参数!B$2-参数!B$4,IF(M149="溢",L149-参数!B$2-参数!B$3,""))</f>
        <v>2.326448598130847E-2</v>
      </c>
      <c r="O149" s="4">
        <f t="shared" si="31"/>
        <v>1.475237091675452E-2</v>
      </c>
      <c r="P149" s="3">
        <f t="shared" si="32"/>
        <v>2.4280658058596093E-2</v>
      </c>
      <c r="Q149" s="5">
        <f t="shared" si="33"/>
        <v>3.1939563397712867</v>
      </c>
      <c r="R149" s="5">
        <f t="shared" si="34"/>
        <v>1.445551936444885</v>
      </c>
      <c r="S149" s="5">
        <f t="shared" si="35"/>
        <v>1.5074225393205509</v>
      </c>
      <c r="T149" s="3">
        <f t="shared" si="36"/>
        <v>2.076583831888636E-2</v>
      </c>
      <c r="U149" s="5">
        <f t="shared" si="37"/>
        <v>1.9276739783385821</v>
      </c>
    </row>
    <row r="150" spans="1:21" x14ac:dyDescent="0.15">
      <c r="A150" s="1">
        <v>41969</v>
      </c>
      <c r="B150" s="2">
        <v>0.97199999999999998</v>
      </c>
      <c r="C150" s="2">
        <v>0.88100000000000001</v>
      </c>
      <c r="D150" s="2">
        <v>1.135</v>
      </c>
      <c r="E150" s="2" t="s">
        <v>10</v>
      </c>
      <c r="F150" s="2" t="s">
        <v>10</v>
      </c>
      <c r="G150" s="2" t="s">
        <v>10</v>
      </c>
      <c r="H150" s="3">
        <f t="shared" si="28"/>
        <v>9.3457943925234765E-3</v>
      </c>
      <c r="I150" s="3">
        <f t="shared" si="29"/>
        <v>-1.1337868480725266E-3</v>
      </c>
      <c r="J150" s="3">
        <f t="shared" si="30"/>
        <v>4.224058769513328E-2</v>
      </c>
      <c r="K150" s="2">
        <f t="shared" si="26"/>
        <v>1.008</v>
      </c>
      <c r="L150" s="3">
        <f t="shared" si="27"/>
        <v>3.7037037037036979E-2</v>
      </c>
      <c r="M150" t="str">
        <f>IF(L150&gt;参数!B$3+参数!B$2,"溢",IF(L150&lt;-参数!B$2-参数!B$4,"折",""))</f>
        <v>溢</v>
      </c>
      <c r="N150" s="3">
        <f>IF(M150="折",-L150-参数!B$2-参数!B$4,IF(M150="溢",L150-参数!B$2-参数!B$3,""))</f>
        <v>3.6937037037036977E-2</v>
      </c>
      <c r="O150" s="4">
        <f t="shared" si="31"/>
        <v>9.3457943925234765E-3</v>
      </c>
      <c r="P150" s="3">
        <f t="shared" si="32"/>
        <v>2.3285813899218442E-2</v>
      </c>
      <c r="Q150" s="5">
        <f t="shared" si="33"/>
        <v>3.311931623388098</v>
      </c>
      <c r="R150" s="5">
        <f t="shared" si="34"/>
        <v>1.4590617676266131</v>
      </c>
      <c r="S150" s="5">
        <f t="shared" si="35"/>
        <v>1.5425241000386567</v>
      </c>
      <c r="T150" s="3">
        <f t="shared" si="36"/>
        <v>2.3189548442926297E-2</v>
      </c>
      <c r="U150" s="5">
        <f t="shared" si="37"/>
        <v>1.9723758674414331</v>
      </c>
    </row>
    <row r="151" spans="1:21" x14ac:dyDescent="0.15">
      <c r="A151" s="1">
        <v>41970</v>
      </c>
      <c r="B151" s="2">
        <v>0.98</v>
      </c>
      <c r="C151" s="2">
        <v>0.88300000000000001</v>
      </c>
      <c r="D151" s="2">
        <v>1.2110000000000001</v>
      </c>
      <c r="E151" s="2" t="s">
        <v>10</v>
      </c>
      <c r="F151" s="2" t="s">
        <v>10</v>
      </c>
      <c r="G151" s="2" t="s">
        <v>10</v>
      </c>
      <c r="H151" s="3">
        <f t="shared" si="28"/>
        <v>8.2304526748970819E-3</v>
      </c>
      <c r="I151" s="3">
        <f t="shared" si="29"/>
        <v>2.2701475595914289E-3</v>
      </c>
      <c r="J151" s="3">
        <f t="shared" si="30"/>
        <v>6.6960352422907654E-2</v>
      </c>
      <c r="K151" s="2">
        <f t="shared" si="26"/>
        <v>1.0470000000000002</v>
      </c>
      <c r="L151" s="3">
        <f t="shared" si="27"/>
        <v>6.8367346938775775E-2</v>
      </c>
      <c r="M151" t="str">
        <f>IF(L151&gt;参数!B$3+参数!B$2,"溢",IF(L151&lt;-参数!B$2-参数!B$4,"折",""))</f>
        <v>溢</v>
      </c>
      <c r="N151" s="3">
        <f>IF(M151="折",-L151-参数!B$2-参数!B$4,IF(M151="溢",L151-参数!B$2-参数!B$3,""))</f>
        <v>6.8267346938775772E-2</v>
      </c>
      <c r="O151" s="4">
        <f t="shared" si="31"/>
        <v>8.2304526748970819E-3</v>
      </c>
      <c r="P151" s="3">
        <f t="shared" si="32"/>
        <v>3.9681722578443358E-2</v>
      </c>
      <c r="Q151" s="5">
        <f t="shared" si="33"/>
        <v>3.5380284085594362</v>
      </c>
      <c r="R151" s="5">
        <f t="shared" si="34"/>
        <v>1.4710705064548155</v>
      </c>
      <c r="S151" s="5">
        <f t="shared" si="35"/>
        <v>1.6037341134469538</v>
      </c>
      <c r="T151" s="3">
        <f t="shared" si="36"/>
        <v>3.8726507397372073E-2</v>
      </c>
      <c r="U151" s="5">
        <f t="shared" si="37"/>
        <v>2.0487590960623021</v>
      </c>
    </row>
    <row r="152" spans="1:21" x14ac:dyDescent="0.15">
      <c r="A152" s="1">
        <v>41971</v>
      </c>
      <c r="B152" s="2">
        <v>0.97</v>
      </c>
      <c r="C152" s="2">
        <v>0.88100000000000001</v>
      </c>
      <c r="D152" s="2">
        <v>1.1819999999999999</v>
      </c>
      <c r="E152" s="2" t="s">
        <v>10</v>
      </c>
      <c r="F152" s="2" t="s">
        <v>10</v>
      </c>
      <c r="G152" s="2" t="s">
        <v>10</v>
      </c>
      <c r="H152" s="3">
        <f t="shared" si="28"/>
        <v>-1.0204081632653073E-2</v>
      </c>
      <c r="I152" s="3">
        <f t="shared" si="29"/>
        <v>-2.2650056625141968E-3</v>
      </c>
      <c r="J152" s="3">
        <f t="shared" si="30"/>
        <v>-2.3947151114781295E-2</v>
      </c>
      <c r="K152" s="2">
        <f t="shared" si="26"/>
        <v>1.0314999999999999</v>
      </c>
      <c r="L152" s="3">
        <f t="shared" si="27"/>
        <v>6.34020618556701E-2</v>
      </c>
      <c r="M152" t="str">
        <f>IF(L152&gt;参数!B$3+参数!B$2,"溢",IF(L152&lt;-参数!B$2-参数!B$4,"折",""))</f>
        <v>溢</v>
      </c>
      <c r="N152" s="3">
        <f>IF(M152="折",-L152-参数!B$2-参数!B$4,IF(M152="溢",L152-参数!B$2-参数!B$3,""))</f>
        <v>6.3302061855670097E-2</v>
      </c>
      <c r="O152" s="4">
        <f t="shared" si="31"/>
        <v>-1.0204081632653073E-2</v>
      </c>
      <c r="P152" s="3">
        <f t="shared" si="32"/>
        <v>-1.4687834515921715E-2</v>
      </c>
      <c r="Q152" s="5">
        <f t="shared" si="33"/>
        <v>3.7619929017251836</v>
      </c>
      <c r="R152" s="5">
        <f t="shared" si="34"/>
        <v>1.4560595829195624</v>
      </c>
      <c r="S152" s="5">
        <f t="shared" si="35"/>
        <v>1.5801787321811065</v>
      </c>
      <c r="T152" s="3">
        <f t="shared" si="36"/>
        <v>1.2803381902365102E-2</v>
      </c>
      <c r="U152" s="5">
        <f t="shared" si="37"/>
        <v>2.0749901411951321</v>
      </c>
    </row>
    <row r="153" spans="1:21" x14ac:dyDescent="0.15">
      <c r="A153" s="1">
        <v>41974</v>
      </c>
      <c r="B153" s="2">
        <v>0.95</v>
      </c>
      <c r="C153" s="2">
        <v>0.88300000000000001</v>
      </c>
      <c r="D153" s="2">
        <v>1.177</v>
      </c>
      <c r="E153" s="2" t="s">
        <v>10</v>
      </c>
      <c r="F153" s="2" t="s">
        <v>10</v>
      </c>
      <c r="G153" s="2" t="s">
        <v>10</v>
      </c>
      <c r="H153" s="3">
        <f t="shared" si="28"/>
        <v>-2.0618556701030966E-2</v>
      </c>
      <c r="I153" s="3">
        <f t="shared" si="29"/>
        <v>2.2701475595914289E-3</v>
      </c>
      <c r="J153" s="3">
        <f t="shared" si="30"/>
        <v>-4.230118443316333E-3</v>
      </c>
      <c r="K153" s="2">
        <f t="shared" si="26"/>
        <v>1.03</v>
      </c>
      <c r="L153" s="3">
        <f t="shared" si="27"/>
        <v>8.4210526315789513E-2</v>
      </c>
      <c r="M153" t="str">
        <f>IF(L153&gt;参数!B$3+参数!B$2,"溢",IF(L153&lt;-参数!B$2-参数!B$4,"折",""))</f>
        <v>溢</v>
      </c>
      <c r="N153" s="3">
        <f>IF(M153="折",-L153-参数!B$2-参数!B$4,IF(M153="溢",L153-参数!B$2-参数!B$3,""))</f>
        <v>8.4110526315789511E-2</v>
      </c>
      <c r="O153" s="4">
        <f t="shared" si="31"/>
        <v>-2.0618556701030966E-2</v>
      </c>
      <c r="P153" s="3">
        <f t="shared" si="32"/>
        <v>-1.4438393750796565E-3</v>
      </c>
      <c r="Q153" s="5">
        <f t="shared" si="33"/>
        <v>4.0784161046855534</v>
      </c>
      <c r="R153" s="5">
        <f t="shared" si="34"/>
        <v>1.4260377358490559</v>
      </c>
      <c r="S153" s="5">
        <f t="shared" si="35"/>
        <v>1.5778972079079201</v>
      </c>
      <c r="T153" s="3">
        <f t="shared" si="36"/>
        <v>2.0682710079892964E-2</v>
      </c>
      <c r="U153" s="5">
        <f t="shared" si="37"/>
        <v>2.1179065607041072</v>
      </c>
    </row>
    <row r="154" spans="1:21" x14ac:dyDescent="0.15">
      <c r="A154" s="1">
        <v>41975</v>
      </c>
      <c r="B154" s="2">
        <v>0.95599999999999996</v>
      </c>
      <c r="C154" s="2">
        <v>0.88</v>
      </c>
      <c r="D154" s="2">
        <v>1.1990000000000001</v>
      </c>
      <c r="E154" s="2" t="s">
        <v>10</v>
      </c>
      <c r="F154" s="2" t="s">
        <v>10</v>
      </c>
      <c r="G154" s="2" t="s">
        <v>10</v>
      </c>
      <c r="H154" s="3">
        <f t="shared" si="28"/>
        <v>6.3157894736842746E-3</v>
      </c>
      <c r="I154" s="3">
        <f t="shared" si="29"/>
        <v>-3.3975084937711841E-3</v>
      </c>
      <c r="J154" s="3">
        <f t="shared" si="30"/>
        <v>1.8691588785046731E-2</v>
      </c>
      <c r="K154" s="2">
        <f t="shared" si="26"/>
        <v>1.0395000000000001</v>
      </c>
      <c r="L154" s="3">
        <f t="shared" si="27"/>
        <v>8.7343096234309803E-2</v>
      </c>
      <c r="M154" t="str">
        <f>IF(L154&gt;参数!B$3+参数!B$2,"溢",IF(L154&lt;-参数!B$2-参数!B$4,"折",""))</f>
        <v>溢</v>
      </c>
      <c r="N154" s="3">
        <f>IF(M154="折",-L154-参数!B$2-参数!B$4,IF(M154="溢",L154-参数!B$2-参数!B$3,""))</f>
        <v>8.72430962343098E-2</v>
      </c>
      <c r="O154" s="4">
        <f t="shared" si="31"/>
        <v>6.3157894736842746E-3</v>
      </c>
      <c r="P154" s="3">
        <f t="shared" si="32"/>
        <v>9.3417063389862366E-3</v>
      </c>
      <c r="Q154" s="5">
        <f t="shared" si="33"/>
        <v>4.434229753390194</v>
      </c>
      <c r="R154" s="5">
        <f t="shared" si="34"/>
        <v>1.4350442899702078</v>
      </c>
      <c r="S154" s="5">
        <f t="shared" si="35"/>
        <v>1.5926374602573021</v>
      </c>
      <c r="T154" s="3">
        <f t="shared" si="36"/>
        <v>3.4300197348993436E-2</v>
      </c>
      <c r="U154" s="5">
        <f t="shared" si="37"/>
        <v>2.1905511737029859</v>
      </c>
    </row>
    <row r="155" spans="1:21" x14ac:dyDescent="0.15">
      <c r="A155" s="1">
        <v>41976</v>
      </c>
      <c r="B155" s="2">
        <v>0.97899999999999998</v>
      </c>
      <c r="C155" s="2">
        <v>0.875</v>
      </c>
      <c r="D155" s="2">
        <v>1.319</v>
      </c>
      <c r="E155" s="2" t="s">
        <v>10</v>
      </c>
      <c r="F155" s="2" t="s">
        <v>10</v>
      </c>
      <c r="G155" s="2" t="s">
        <v>10</v>
      </c>
      <c r="H155" s="3">
        <f t="shared" si="28"/>
        <v>2.4058577405857706E-2</v>
      </c>
      <c r="I155" s="3">
        <f t="shared" si="29"/>
        <v>-5.6818181818182323E-3</v>
      </c>
      <c r="J155" s="3">
        <f t="shared" si="30"/>
        <v>0.10008340283569628</v>
      </c>
      <c r="K155" s="2">
        <f t="shared" si="26"/>
        <v>1.097</v>
      </c>
      <c r="L155" s="3">
        <f t="shared" si="27"/>
        <v>0.1205311542390195</v>
      </c>
      <c r="M155" t="str">
        <f>IF(L155&gt;参数!B$3+参数!B$2,"溢",IF(L155&lt;-参数!B$2-参数!B$4,"折",""))</f>
        <v>溢</v>
      </c>
      <c r="N155" s="3">
        <f>IF(M155="折",-L155-参数!B$2-参数!B$4,IF(M155="溢",L155-参数!B$2-参数!B$3,""))</f>
        <v>0.1204311542390195</v>
      </c>
      <c r="O155" s="4">
        <f t="shared" si="31"/>
        <v>2.4058577405857706E-2</v>
      </c>
      <c r="P155" s="3">
        <f t="shared" si="32"/>
        <v>5.7902651518319248E-2</v>
      </c>
      <c r="Q155" s="5">
        <f t="shared" si="33"/>
        <v>4.9682491607519781</v>
      </c>
      <c r="R155" s="5">
        <f t="shared" si="34"/>
        <v>1.4695694141012903</v>
      </c>
      <c r="S155" s="5">
        <f t="shared" si="35"/>
        <v>1.6848553921136016</v>
      </c>
      <c r="T155" s="3">
        <f t="shared" si="36"/>
        <v>6.7464127721065484E-2</v>
      </c>
      <c r="U155" s="5">
        <f t="shared" si="37"/>
        <v>2.338334797865214</v>
      </c>
    </row>
    <row r="156" spans="1:21" x14ac:dyDescent="0.15">
      <c r="A156" s="1">
        <v>41977</v>
      </c>
      <c r="B156" s="2">
        <v>0.99</v>
      </c>
      <c r="C156" s="2">
        <v>0.85899999999999999</v>
      </c>
      <c r="D156" s="2">
        <v>1.4510000000000001</v>
      </c>
      <c r="E156" s="2" t="s">
        <v>10</v>
      </c>
      <c r="F156" s="2" t="s">
        <v>10</v>
      </c>
      <c r="G156" s="2" t="s">
        <v>10</v>
      </c>
      <c r="H156" s="3">
        <f t="shared" si="28"/>
        <v>1.1235955056179803E-2</v>
      </c>
      <c r="I156" s="3">
        <f t="shared" si="29"/>
        <v>-1.828571428571435E-2</v>
      </c>
      <c r="J156" s="3">
        <f t="shared" si="30"/>
        <v>0.1000758150113723</v>
      </c>
      <c r="K156" s="2">
        <f t="shared" si="26"/>
        <v>1.155</v>
      </c>
      <c r="L156" s="3">
        <f t="shared" si="27"/>
        <v>0.16666666666666674</v>
      </c>
      <c r="M156" t="str">
        <f>IF(L156&gt;参数!B$3+参数!B$2,"溢",IF(L156&lt;-参数!B$2-参数!B$4,"折",""))</f>
        <v>溢</v>
      </c>
      <c r="N156" s="3">
        <f>IF(M156="折",-L156-参数!B$2-参数!B$4,IF(M156="溢",L156-参数!B$2-参数!B$3,""))</f>
        <v>0.16656666666666675</v>
      </c>
      <c r="O156" s="4">
        <f t="shared" si="31"/>
        <v>1.1235955056179803E-2</v>
      </c>
      <c r="P156" s="3">
        <f t="shared" si="32"/>
        <v>5.6061722515182939E-2</v>
      </c>
      <c r="Q156" s="5">
        <f t="shared" si="33"/>
        <v>5.7957938626278995</v>
      </c>
      <c r="R156" s="5">
        <f t="shared" si="34"/>
        <v>1.4860814299900689</v>
      </c>
      <c r="S156" s="5">
        <f t="shared" si="35"/>
        <v>1.7793112875844841</v>
      </c>
      <c r="T156" s="3">
        <f t="shared" si="36"/>
        <v>7.7954781412676491E-2</v>
      </c>
      <c r="U156" s="5">
        <f t="shared" si="37"/>
        <v>2.5206191759024517</v>
      </c>
    </row>
    <row r="157" spans="1:21" x14ac:dyDescent="0.15">
      <c r="A157" s="1">
        <v>41978</v>
      </c>
      <c r="B157" s="2">
        <v>1.046</v>
      </c>
      <c r="C157" s="2">
        <v>0.86399999999999999</v>
      </c>
      <c r="D157" s="2">
        <v>1.5960000000000001</v>
      </c>
      <c r="E157" s="2" t="s">
        <v>10</v>
      </c>
      <c r="F157" s="2" t="s">
        <v>10</v>
      </c>
      <c r="G157" s="2" t="s">
        <v>10</v>
      </c>
      <c r="H157" s="3">
        <f t="shared" si="28"/>
        <v>5.6565656565656708E-2</v>
      </c>
      <c r="I157" s="3">
        <f t="shared" si="29"/>
        <v>5.8207217694994373E-3</v>
      </c>
      <c r="J157" s="3">
        <f t="shared" si="30"/>
        <v>9.9931082012405303E-2</v>
      </c>
      <c r="K157" s="2">
        <f t="shared" si="26"/>
        <v>1.23</v>
      </c>
      <c r="L157" s="3">
        <f t="shared" si="27"/>
        <v>0.17590822179732313</v>
      </c>
      <c r="M157" t="str">
        <f>IF(L157&gt;参数!B$3+参数!B$2,"溢",IF(L157&lt;-参数!B$2-参数!B$4,"折",""))</f>
        <v>溢</v>
      </c>
      <c r="N157" s="3">
        <f>IF(M157="折",-L157-参数!B$2-参数!B$4,IF(M157="溢",L157-参数!B$2-参数!B$3,""))</f>
        <v>0.17580822179732314</v>
      </c>
      <c r="O157" s="4">
        <f t="shared" si="31"/>
        <v>5.6565656565656708E-2</v>
      </c>
      <c r="P157" s="3">
        <f t="shared" si="32"/>
        <v>6.6877687195384714E-2</v>
      </c>
      <c r="Q157" s="5">
        <f t="shared" si="33"/>
        <v>6.8147420755203498</v>
      </c>
      <c r="R157" s="5">
        <f t="shared" si="34"/>
        <v>1.5701426017874871</v>
      </c>
      <c r="S157" s="5">
        <f t="shared" si="35"/>
        <v>1.8983075112987764</v>
      </c>
      <c r="T157" s="3">
        <f t="shared" si="36"/>
        <v>9.9750521852788196E-2</v>
      </c>
      <c r="U157" s="5">
        <f t="shared" si="37"/>
        <v>2.7720522540908661</v>
      </c>
    </row>
    <row r="158" spans="1:21" x14ac:dyDescent="0.15">
      <c r="A158" s="1">
        <v>41981</v>
      </c>
      <c r="B158" s="2">
        <v>1.0940000000000001</v>
      </c>
      <c r="C158" s="2">
        <v>0.84499999999999997</v>
      </c>
      <c r="D158" s="2">
        <v>1.756</v>
      </c>
      <c r="E158" s="2" t="s">
        <v>10</v>
      </c>
      <c r="F158" s="2" t="s">
        <v>10</v>
      </c>
      <c r="G158" s="2" t="s">
        <v>10</v>
      </c>
      <c r="H158" s="3">
        <f t="shared" si="28"/>
        <v>4.5889101338432159E-2</v>
      </c>
      <c r="I158" s="3">
        <f t="shared" si="29"/>
        <v>-2.1990740740740811E-2</v>
      </c>
      <c r="J158" s="3">
        <f t="shared" si="30"/>
        <v>0.10025062656641603</v>
      </c>
      <c r="K158" s="2">
        <f t="shared" si="26"/>
        <v>1.3005</v>
      </c>
      <c r="L158" s="3">
        <f t="shared" si="27"/>
        <v>0.1887568555758683</v>
      </c>
      <c r="M158" t="str">
        <f>IF(L158&gt;参数!B$3+参数!B$2,"溢",IF(L158&lt;-参数!B$2-参数!B$4,"折",""))</f>
        <v>溢</v>
      </c>
      <c r="N158" s="3">
        <f>IF(M158="折",-L158-参数!B$2-参数!B$4,IF(M158="溢",L158-参数!B$2-参数!B$3,""))</f>
        <v>0.18865685557586831</v>
      </c>
      <c r="O158" s="4">
        <f t="shared" si="31"/>
        <v>4.5889101338432159E-2</v>
      </c>
      <c r="P158" s="3">
        <f t="shared" si="32"/>
        <v>6.0537456487774151E-2</v>
      </c>
      <c r="Q158" s="5">
        <f t="shared" si="33"/>
        <v>8.1003898870485855</v>
      </c>
      <c r="R158" s="5">
        <f t="shared" si="34"/>
        <v>1.6421950347567027</v>
      </c>
      <c r="S158" s="5">
        <f t="shared" si="35"/>
        <v>2.0132262196644408</v>
      </c>
      <c r="T158" s="3">
        <f t="shared" si="36"/>
        <v>9.8361137800691542E-2</v>
      </c>
      <c r="U158" s="5">
        <f t="shared" si="37"/>
        <v>3.044714467846215</v>
      </c>
    </row>
    <row r="159" spans="1:21" x14ac:dyDescent="0.15">
      <c r="A159" s="1">
        <v>41982</v>
      </c>
      <c r="B159" s="2">
        <v>1.0329999999999999</v>
      </c>
      <c r="C159" s="2">
        <v>0.84499999999999997</v>
      </c>
      <c r="D159" s="2">
        <v>1.583</v>
      </c>
      <c r="E159" s="2" t="s">
        <v>10</v>
      </c>
      <c r="F159" s="2" t="s">
        <v>10</v>
      </c>
      <c r="G159" s="2" t="s">
        <v>10</v>
      </c>
      <c r="H159" s="3">
        <f t="shared" si="28"/>
        <v>-5.5758683729433378E-2</v>
      </c>
      <c r="I159" s="3">
        <f t="shared" si="29"/>
        <v>0</v>
      </c>
      <c r="J159" s="3">
        <f t="shared" si="30"/>
        <v>-9.851936218678814E-2</v>
      </c>
      <c r="K159" s="2">
        <f t="shared" si="26"/>
        <v>1.214</v>
      </c>
      <c r="L159" s="3">
        <f t="shared" si="27"/>
        <v>0.17521781219748322</v>
      </c>
      <c r="M159" t="str">
        <f>IF(L159&gt;参数!B$3+参数!B$2,"溢",IF(L159&lt;-参数!B$2-参数!B$4,"折",""))</f>
        <v>溢</v>
      </c>
      <c r="N159" s="3">
        <f>IF(M159="折",-L159-参数!B$2-参数!B$4,IF(M159="溢",L159-参数!B$2-参数!B$3,""))</f>
        <v>0.17511781219748324</v>
      </c>
      <c r="O159" s="4">
        <f t="shared" si="31"/>
        <v>-5.5758683729433378E-2</v>
      </c>
      <c r="P159" s="3">
        <f t="shared" si="32"/>
        <v>-6.4232351870545976E-2</v>
      </c>
      <c r="Q159" s="5">
        <f t="shared" si="33"/>
        <v>9.5189124420151519</v>
      </c>
      <c r="R159" s="5">
        <f t="shared" si="34"/>
        <v>1.5506284011916578</v>
      </c>
      <c r="S159" s="5">
        <f t="shared" si="35"/>
        <v>1.8839119647279454</v>
      </c>
      <c r="T159" s="3">
        <f t="shared" si="36"/>
        <v>1.837559219916796E-2</v>
      </c>
      <c r="U159" s="5">
        <f t="shared" si="37"/>
        <v>3.1006628992702638</v>
      </c>
    </row>
    <row r="160" spans="1:21" x14ac:dyDescent="0.15">
      <c r="A160" s="1">
        <v>41983</v>
      </c>
      <c r="B160" s="2">
        <v>1.0620000000000001</v>
      </c>
      <c r="C160" s="2">
        <v>0.80600000000000005</v>
      </c>
      <c r="D160" s="2">
        <v>1.6180000000000001</v>
      </c>
      <c r="E160" s="2" t="s">
        <v>10</v>
      </c>
      <c r="F160" s="2" t="s">
        <v>10</v>
      </c>
      <c r="G160" s="2" t="s">
        <v>10</v>
      </c>
      <c r="H160" s="3">
        <f t="shared" si="28"/>
        <v>2.8073572120038914E-2</v>
      </c>
      <c r="I160" s="3">
        <f t="shared" si="29"/>
        <v>-4.6153846153846101E-2</v>
      </c>
      <c r="J160" s="3">
        <f t="shared" si="30"/>
        <v>2.2109917877447982E-2</v>
      </c>
      <c r="K160" s="2">
        <f t="shared" si="26"/>
        <v>1.2120000000000002</v>
      </c>
      <c r="L160" s="3">
        <f t="shared" si="27"/>
        <v>0.14124293785310749</v>
      </c>
      <c r="M160" t="str">
        <f>IF(L160&gt;参数!B$3+参数!B$2,"溢",IF(L160&lt;-参数!B$2-参数!B$4,"折",""))</f>
        <v>溢</v>
      </c>
      <c r="N160" s="3">
        <f>IF(M160="折",-L160-参数!B$2-参数!B$4,IF(M160="溢",L160-参数!B$2-参数!B$3,""))</f>
        <v>0.1411429378531075</v>
      </c>
      <c r="O160" s="4">
        <f t="shared" si="31"/>
        <v>2.8073572120038914E-2</v>
      </c>
      <c r="P160" s="3">
        <f t="shared" si="32"/>
        <v>-5.8834689533379821E-4</v>
      </c>
      <c r="Q160" s="5">
        <f t="shared" si="33"/>
        <v>10.862439709247669</v>
      </c>
      <c r="R160" s="5">
        <f t="shared" si="34"/>
        <v>1.5941600794438924</v>
      </c>
      <c r="S160" s="5">
        <f t="shared" si="35"/>
        <v>1.8828035709724156</v>
      </c>
      <c r="T160" s="3">
        <f t="shared" si="36"/>
        <v>5.6209387692604203E-2</v>
      </c>
      <c r="U160" s="5">
        <f t="shared" si="37"/>
        <v>3.2749492622794203</v>
      </c>
    </row>
    <row r="161" spans="1:21" x14ac:dyDescent="0.15">
      <c r="A161" s="1">
        <v>41984</v>
      </c>
      <c r="B161" s="2">
        <v>1.07</v>
      </c>
      <c r="C161" s="2">
        <v>0.81899999999999995</v>
      </c>
      <c r="D161" s="2">
        <v>1.456</v>
      </c>
      <c r="E161" s="2" t="s">
        <v>10</v>
      </c>
      <c r="F161" s="2" t="s">
        <v>10</v>
      </c>
      <c r="G161" s="2" t="s">
        <v>10</v>
      </c>
      <c r="H161" s="3">
        <f t="shared" si="28"/>
        <v>7.532956685499137E-3</v>
      </c>
      <c r="I161" s="3">
        <f t="shared" si="29"/>
        <v>1.6129032258064502E-2</v>
      </c>
      <c r="J161" s="3">
        <f t="shared" si="30"/>
        <v>-0.10012360939431408</v>
      </c>
      <c r="K161" s="2">
        <f t="shared" si="26"/>
        <v>1.1375</v>
      </c>
      <c r="L161" s="3">
        <f t="shared" si="27"/>
        <v>6.308411214953269E-2</v>
      </c>
      <c r="M161" t="str">
        <f>IF(L161&gt;参数!B$3+参数!B$2,"溢",IF(L161&lt;-参数!B$2-参数!B$4,"折",""))</f>
        <v>溢</v>
      </c>
      <c r="N161" s="3">
        <f>IF(M161="折",-L161-参数!B$2-参数!B$4,IF(M161="溢",L161-参数!B$2-参数!B$3,""))</f>
        <v>6.2984112149532687E-2</v>
      </c>
      <c r="O161" s="4">
        <f t="shared" si="31"/>
        <v>7.532956685499137E-3</v>
      </c>
      <c r="P161" s="3">
        <f t="shared" si="32"/>
        <v>-5.8272658399457798E-2</v>
      </c>
      <c r="Q161" s="5">
        <f t="shared" si="33"/>
        <v>11.546600830112462</v>
      </c>
      <c r="R161" s="5">
        <f t="shared" si="34"/>
        <v>1.606168818272095</v>
      </c>
      <c r="S161" s="5">
        <f t="shared" si="35"/>
        <v>1.7730876016478607</v>
      </c>
      <c r="T161" s="3">
        <f t="shared" si="36"/>
        <v>4.0814701451913418E-3</v>
      </c>
      <c r="U161" s="5">
        <f t="shared" si="37"/>
        <v>3.2883158699204307</v>
      </c>
    </row>
    <row r="162" spans="1:21" x14ac:dyDescent="0.15">
      <c r="A162" s="1">
        <v>41985</v>
      </c>
      <c r="B162" s="2">
        <v>1.0680000000000001</v>
      </c>
      <c r="C162" s="2">
        <v>0.84099999999999997</v>
      </c>
      <c r="D162" s="2">
        <v>1.31</v>
      </c>
      <c r="E162" s="2" t="s">
        <v>10</v>
      </c>
      <c r="F162" s="2" t="s">
        <v>10</v>
      </c>
      <c r="G162" s="2" t="s">
        <v>10</v>
      </c>
      <c r="H162" s="3">
        <f t="shared" si="28"/>
        <v>-1.8691588785046953E-3</v>
      </c>
      <c r="I162" s="3">
        <f t="shared" si="29"/>
        <v>2.6862026862026989E-2</v>
      </c>
      <c r="J162" s="3">
        <f t="shared" si="30"/>
        <v>-0.10027472527472525</v>
      </c>
      <c r="K162" s="2">
        <f t="shared" si="26"/>
        <v>1.0754999999999999</v>
      </c>
      <c r="L162" s="3">
        <f t="shared" si="27"/>
        <v>7.0224719101121824E-3</v>
      </c>
      <c r="M162" t="str">
        <f>IF(L162&gt;参数!B$3+参数!B$2,"溢",IF(L162&lt;-参数!B$2-参数!B$4,"折",""))</f>
        <v>溢</v>
      </c>
      <c r="N162" s="3">
        <f>IF(M162="折",-L162-参数!B$2-参数!B$4,IF(M162="溢",L162-参数!B$2-参数!B$3,""))</f>
        <v>6.9224719101121822E-3</v>
      </c>
      <c r="O162" s="4">
        <f t="shared" si="31"/>
        <v>-1.8691588785046953E-3</v>
      </c>
      <c r="P162" s="3">
        <f t="shared" si="32"/>
        <v>-5.0566678530416263E-2</v>
      </c>
      <c r="Q162" s="5">
        <f t="shared" si="33"/>
        <v>11.626531850016194</v>
      </c>
      <c r="R162" s="5">
        <f t="shared" si="34"/>
        <v>1.6031666335650443</v>
      </c>
      <c r="S162" s="5">
        <f t="shared" si="35"/>
        <v>1.6834284508890665</v>
      </c>
      <c r="T162" s="3">
        <f t="shared" si="36"/>
        <v>-1.5171121832936259E-2</v>
      </c>
      <c r="U162" s="5">
        <f t="shared" si="37"/>
        <v>3.2384284292326901</v>
      </c>
    </row>
    <row r="163" spans="1:21" x14ac:dyDescent="0.15">
      <c r="A163" s="1">
        <v>41988</v>
      </c>
      <c r="B163" s="2">
        <v>1.071</v>
      </c>
      <c r="C163" s="2">
        <v>0.83099999999999996</v>
      </c>
      <c r="D163" s="2">
        <v>1.2549999999999999</v>
      </c>
      <c r="E163" s="2">
        <v>4.9999999999998934E-3</v>
      </c>
      <c r="F163" s="2">
        <v>1.0699999999999932E-2</v>
      </c>
      <c r="G163" s="2" t="s">
        <v>10</v>
      </c>
      <c r="H163" s="3">
        <f t="shared" si="28"/>
        <v>7.4906367041196464E-3</v>
      </c>
      <c r="I163" s="3">
        <f t="shared" si="29"/>
        <v>8.3234244946472913E-4</v>
      </c>
      <c r="J163" s="3">
        <f t="shared" si="30"/>
        <v>-4.1984732824427606E-2</v>
      </c>
      <c r="K163" s="2">
        <f t="shared" si="26"/>
        <v>1.0429999999999999</v>
      </c>
      <c r="L163" s="3">
        <f t="shared" si="27"/>
        <v>-2.6143790849673221E-2</v>
      </c>
      <c r="M163" t="str">
        <f>IF(L163&gt;参数!B$3+参数!B$2,"溢",IF(L163&lt;-参数!B$2-参数!B$4,"折",""))</f>
        <v>折</v>
      </c>
      <c r="N163" s="3"/>
      <c r="O163" s="4">
        <f t="shared" si="31"/>
        <v>7.4906367041196464E-3</v>
      </c>
      <c r="P163" s="3"/>
      <c r="Q163" s="5">
        <f t="shared" si="33"/>
        <v>11.626531850016194</v>
      </c>
      <c r="R163" s="5">
        <f t="shared" si="34"/>
        <v>1.6151753723932465</v>
      </c>
      <c r="S163" s="5">
        <f t="shared" si="35"/>
        <v>1.6834284508890665</v>
      </c>
      <c r="T163" s="3">
        <f t="shared" si="36"/>
        <v>2.4968789013732153E-3</v>
      </c>
      <c r="U163" s="5">
        <f t="shared" si="37"/>
        <v>3.2465143928512488</v>
      </c>
    </row>
    <row r="164" spans="1:21" x14ac:dyDescent="0.15">
      <c r="A164" s="1">
        <v>41989</v>
      </c>
      <c r="B164" s="2">
        <v>1.0820000000000001</v>
      </c>
      <c r="C164" s="2"/>
      <c r="D164" s="2"/>
      <c r="E164" s="2" t="s">
        <v>10</v>
      </c>
      <c r="F164" s="2" t="s">
        <v>10</v>
      </c>
      <c r="G164" s="2" t="s">
        <v>10</v>
      </c>
      <c r="H164" s="3">
        <f t="shared" si="28"/>
        <v>1.0270774976657515E-2</v>
      </c>
      <c r="I164" s="3">
        <f t="shared" si="29"/>
        <v>-1</v>
      </c>
      <c r="J164" s="3">
        <f t="shared" si="30"/>
        <v>-1</v>
      </c>
      <c r="K164" s="2">
        <f t="shared" si="26"/>
        <v>0</v>
      </c>
      <c r="L164" s="3">
        <f t="shared" si="27"/>
        <v>-1</v>
      </c>
      <c r="M164" t="str">
        <f>IF(L164&gt;参数!B$3+参数!B$2,"溢",IF(L164&lt;-参数!B$2-参数!B$4,"折",""))</f>
        <v>折</v>
      </c>
      <c r="N164" s="3"/>
      <c r="O164" s="4">
        <f t="shared" si="31"/>
        <v>1.0270774976657515E-2</v>
      </c>
      <c r="P164" s="3"/>
      <c r="Q164" s="5">
        <f t="shared" si="33"/>
        <v>11.626531850016194</v>
      </c>
      <c r="R164" s="5">
        <f t="shared" si="34"/>
        <v>1.6317644751909366</v>
      </c>
      <c r="S164" s="5">
        <f t="shared" si="35"/>
        <v>1.6834284508890665</v>
      </c>
      <c r="T164" s="3">
        <f t="shared" si="36"/>
        <v>3.4235916588858384E-3</v>
      </c>
      <c r="U164" s="5">
        <f t="shared" si="37"/>
        <v>3.2576291324470672</v>
      </c>
    </row>
    <row r="165" spans="1:21" x14ac:dyDescent="0.15">
      <c r="A165" s="1">
        <v>41990</v>
      </c>
      <c r="B165" s="2">
        <v>1.0620000000000001</v>
      </c>
      <c r="C165" s="2">
        <v>0.9</v>
      </c>
      <c r="D165" s="2">
        <v>1.236</v>
      </c>
      <c r="E165" s="2" t="s">
        <v>10</v>
      </c>
      <c r="F165" s="2" t="s">
        <v>10</v>
      </c>
      <c r="G165" s="2" t="s">
        <v>10</v>
      </c>
      <c r="H165" s="3">
        <f t="shared" si="28"/>
        <v>-1.8484288354898348E-2</v>
      </c>
      <c r="I165" s="3" t="e">
        <f t="shared" si="29"/>
        <v>#DIV/0!</v>
      </c>
      <c r="J165" s="3" t="e">
        <f t="shared" si="30"/>
        <v>#DIV/0!</v>
      </c>
      <c r="K165" s="2">
        <f t="shared" si="26"/>
        <v>1.0680000000000001</v>
      </c>
      <c r="L165" s="3">
        <f t="shared" si="27"/>
        <v>5.6497175141243527E-3</v>
      </c>
      <c r="M165" t="str">
        <f>IF(L165&gt;参数!B$3+参数!B$2,"溢",IF(L165&lt;-参数!B$2-参数!B$4,"折",""))</f>
        <v>溢</v>
      </c>
      <c r="N165" s="3">
        <f>IF(M165="折",-L165-参数!B$2-参数!B$4,IF(M165="溢",L165-参数!B$2-参数!B$3,""))</f>
        <v>5.5497175141243525E-3</v>
      </c>
      <c r="O165" s="4">
        <f t="shared" si="31"/>
        <v>-1.8484288354898348E-2</v>
      </c>
      <c r="P165" s="3"/>
      <c r="Q165" s="5">
        <f t="shared" si="33"/>
        <v>11.691055817452753</v>
      </c>
      <c r="R165" s="5">
        <f t="shared" si="34"/>
        <v>1.601602470104228</v>
      </c>
      <c r="S165" s="5">
        <f t="shared" si="35"/>
        <v>1.6834284508890665</v>
      </c>
      <c r="T165" s="3">
        <f t="shared" si="36"/>
        <v>-4.3115236135913317E-3</v>
      </c>
      <c r="U165" s="5">
        <f t="shared" si="37"/>
        <v>3.2435837875181988</v>
      </c>
    </row>
    <row r="166" spans="1:21" x14ac:dyDescent="0.15">
      <c r="A166" s="1">
        <v>41991</v>
      </c>
      <c r="B166" s="2">
        <v>1.095</v>
      </c>
      <c r="C166" s="2">
        <v>0.81</v>
      </c>
      <c r="D166" s="2">
        <v>1.36</v>
      </c>
      <c r="E166" s="2" t="s">
        <v>10</v>
      </c>
      <c r="F166" s="2" t="s">
        <v>10</v>
      </c>
      <c r="G166" s="2" t="s">
        <v>10</v>
      </c>
      <c r="H166" s="3">
        <f t="shared" si="28"/>
        <v>3.1073446327683607E-2</v>
      </c>
      <c r="I166" s="3">
        <f t="shared" si="29"/>
        <v>-9.9999999999999978E-2</v>
      </c>
      <c r="J166" s="3">
        <f t="shared" si="30"/>
        <v>0.10032362459546929</v>
      </c>
      <c r="K166" s="2">
        <f t="shared" si="26"/>
        <v>1.085</v>
      </c>
      <c r="L166" s="3">
        <f t="shared" si="27"/>
        <v>-9.1324200913242004E-3</v>
      </c>
      <c r="M166" t="str">
        <f>IF(L166&gt;参数!B$3+参数!B$2,"溢",IF(L166&lt;-参数!B$2-参数!B$4,"折",""))</f>
        <v>折</v>
      </c>
      <c r="N166" s="3">
        <f>IF(M166="折",-L166-参数!B$2-参数!B$4,IF(M166="溢",L166-参数!B$2-参数!B$3,""))</f>
        <v>4.0324200913242009E-3</v>
      </c>
      <c r="O166" s="4">
        <f t="shared" si="31"/>
        <v>3.1073446327683607E-2</v>
      </c>
      <c r="P166" s="3">
        <f t="shared" si="32"/>
        <v>2.5548446751077536E-2</v>
      </c>
      <c r="Q166" s="5">
        <f t="shared" si="33"/>
        <v>11.738199065819842</v>
      </c>
      <c r="R166" s="5">
        <f t="shared" si="34"/>
        <v>1.6513697784972972</v>
      </c>
      <c r="S166" s="5">
        <f t="shared" si="35"/>
        <v>1.7264374330258547</v>
      </c>
      <c r="T166" s="3">
        <f t="shared" si="36"/>
        <v>2.0218104390028448E-2</v>
      </c>
      <c r="U166" s="5">
        <f t="shared" si="37"/>
        <v>3.3091629031320458</v>
      </c>
    </row>
    <row r="167" spans="1:21" x14ac:dyDescent="0.15">
      <c r="A167" s="1">
        <v>41992</v>
      </c>
      <c r="B167" s="2">
        <v>1.08</v>
      </c>
      <c r="C167" s="2">
        <v>0.81200000000000006</v>
      </c>
      <c r="D167" s="2">
        <v>1.3089999999999999</v>
      </c>
      <c r="E167" s="2" t="s">
        <v>10</v>
      </c>
      <c r="F167" s="2" t="s">
        <v>10</v>
      </c>
      <c r="G167" s="2" t="s">
        <v>10</v>
      </c>
      <c r="H167" s="3">
        <f t="shared" si="28"/>
        <v>-1.3698630136986245E-2</v>
      </c>
      <c r="I167" s="3">
        <f t="shared" si="29"/>
        <v>2.4691358024691024E-3</v>
      </c>
      <c r="J167" s="3">
        <f t="shared" si="30"/>
        <v>-3.7500000000000089E-2</v>
      </c>
      <c r="K167" s="2">
        <f t="shared" si="26"/>
        <v>1.0605</v>
      </c>
      <c r="L167" s="3">
        <f t="shared" si="27"/>
        <v>-1.8055555555555602E-2</v>
      </c>
      <c r="M167" t="str">
        <f>IF(L167&gt;参数!B$3+参数!B$2,"溢",IF(L167&lt;-参数!B$2-参数!B$4,"折",""))</f>
        <v>折</v>
      </c>
      <c r="N167" s="3">
        <f>IF(M167="折",-L167-参数!B$2-参数!B$4,IF(M167="溢",L167-参数!B$2-参数!B$3,""))</f>
        <v>1.2955555555555602E-2</v>
      </c>
      <c r="O167" s="4">
        <f t="shared" si="31"/>
        <v>-1.3698630136986245E-2</v>
      </c>
      <c r="P167" s="3">
        <f t="shared" si="32"/>
        <v>-2.219828464327921E-2</v>
      </c>
      <c r="Q167" s="5">
        <f t="shared" si="33"/>
        <v>11.890273955939241</v>
      </c>
      <c r="R167" s="5">
        <f t="shared" si="34"/>
        <v>1.6287482746822657</v>
      </c>
      <c r="S167" s="5">
        <f t="shared" si="35"/>
        <v>1.6881134834687346</v>
      </c>
      <c r="T167" s="3">
        <f t="shared" si="36"/>
        <v>-7.6471197415699512E-3</v>
      </c>
      <c r="U167" s="5">
        <f t="shared" si="37"/>
        <v>3.2838573381674339</v>
      </c>
    </row>
    <row r="168" spans="1:21" x14ac:dyDescent="0.15">
      <c r="A168" s="1">
        <v>41995</v>
      </c>
      <c r="B168" s="2">
        <v>1.0249999999999999</v>
      </c>
      <c r="C168" s="2">
        <v>0.81399999999999995</v>
      </c>
      <c r="D168" s="2">
        <v>1.2150000000000001</v>
      </c>
      <c r="E168" s="2" t="s">
        <v>10</v>
      </c>
      <c r="F168" s="2" t="s">
        <v>10</v>
      </c>
      <c r="G168" s="2" t="s">
        <v>10</v>
      </c>
      <c r="H168" s="3">
        <f t="shared" si="28"/>
        <v>-5.0925925925926041E-2</v>
      </c>
      <c r="I168" s="3">
        <f t="shared" si="29"/>
        <v>2.4630541871919487E-3</v>
      </c>
      <c r="J168" s="3">
        <f t="shared" si="30"/>
        <v>-7.1810542398777599E-2</v>
      </c>
      <c r="K168" s="2">
        <f t="shared" si="26"/>
        <v>1.0145</v>
      </c>
      <c r="L168" s="3">
        <f t="shared" si="27"/>
        <v>-1.0243902439024399E-2</v>
      </c>
      <c r="M168" t="str">
        <f>IF(L168&gt;参数!B$3+参数!B$2,"溢",IF(L168&lt;-参数!B$2-参数!B$4,"折",""))</f>
        <v>折</v>
      </c>
      <c r="N168" s="3">
        <f>IF(M168="折",-L168-参数!B$2-参数!B$4,IF(M168="溢",L168-参数!B$2-参数!B$3,""))</f>
        <v>5.1439024390243998E-3</v>
      </c>
      <c r="O168" s="4">
        <f t="shared" si="31"/>
        <v>-5.0925925925926041E-2</v>
      </c>
      <c r="P168" s="3">
        <f t="shared" si="32"/>
        <v>-4.2013249337674002E-2</v>
      </c>
      <c r="Q168" s="5">
        <f t="shared" si="33"/>
        <v>11.951436365141864</v>
      </c>
      <c r="R168" s="5">
        <f t="shared" si="34"/>
        <v>1.5458027606938167</v>
      </c>
      <c r="S168" s="5">
        <f t="shared" si="35"/>
        <v>1.6171903507774732</v>
      </c>
      <c r="T168" s="3">
        <f t="shared" si="36"/>
        <v>-2.9265090941525213E-2</v>
      </c>
      <c r="U168" s="5">
        <f t="shared" si="37"/>
        <v>3.187754954526969</v>
      </c>
    </row>
    <row r="169" spans="1:21" x14ac:dyDescent="0.15">
      <c r="A169" s="1">
        <v>41996</v>
      </c>
      <c r="B169" s="2">
        <v>0.98699999999999999</v>
      </c>
      <c r="C169" s="2">
        <v>0.83199999999999996</v>
      </c>
      <c r="D169" s="2">
        <v>1.167</v>
      </c>
      <c r="E169" s="2" t="s">
        <v>10</v>
      </c>
      <c r="F169" s="2" t="s">
        <v>10</v>
      </c>
      <c r="G169" s="2" t="s">
        <v>10</v>
      </c>
      <c r="H169" s="3">
        <f t="shared" si="28"/>
        <v>-3.7073170731707239E-2</v>
      </c>
      <c r="I169" s="3">
        <f t="shared" si="29"/>
        <v>2.2113022113022129E-2</v>
      </c>
      <c r="J169" s="3">
        <f t="shared" si="30"/>
        <v>-3.9506172839506193E-2</v>
      </c>
      <c r="K169" s="2">
        <f t="shared" si="26"/>
        <v>0.99950000000000006</v>
      </c>
      <c r="L169" s="3">
        <f t="shared" si="27"/>
        <v>1.2664640324214771E-2</v>
      </c>
      <c r="M169" t="str">
        <f>IF(L169&gt;参数!B$3+参数!B$2,"溢",IF(L169&lt;-参数!B$2-参数!B$4,"折",""))</f>
        <v>溢</v>
      </c>
      <c r="N169" s="3">
        <f>IF(M169="折",-L169-参数!B$2-参数!B$4,IF(M169="溢",L169-参数!B$2-参数!B$3,""))</f>
        <v>1.2564640324214772E-2</v>
      </c>
      <c r="O169" s="4">
        <f t="shared" si="31"/>
        <v>-3.7073170731707239E-2</v>
      </c>
      <c r="P169" s="3">
        <f t="shared" si="32"/>
        <v>-1.3859764535102209E-2</v>
      </c>
      <c r="Q169" s="5">
        <f t="shared" si="33"/>
        <v>12.101601864427613</v>
      </c>
      <c r="R169" s="5">
        <f t="shared" si="34"/>
        <v>1.4884949510290704</v>
      </c>
      <c r="S169" s="5">
        <f t="shared" si="35"/>
        <v>1.594776473307258</v>
      </c>
      <c r="T169" s="3">
        <f t="shared" si="36"/>
        <v>-1.278943164753156E-2</v>
      </c>
      <c r="U169" s="5">
        <f t="shared" si="37"/>
        <v>3.1469853804269663</v>
      </c>
    </row>
    <row r="170" spans="1:21" x14ac:dyDescent="0.15">
      <c r="A170" s="1">
        <v>41997</v>
      </c>
      <c r="B170" s="2">
        <v>1.01</v>
      </c>
      <c r="C170" s="2">
        <v>0.83799999999999997</v>
      </c>
      <c r="D170" s="2">
        <v>1.1950000000000001</v>
      </c>
      <c r="E170" s="2" t="s">
        <v>10</v>
      </c>
      <c r="F170" s="2" t="s">
        <v>10</v>
      </c>
      <c r="G170" s="2" t="s">
        <v>10</v>
      </c>
      <c r="H170" s="3">
        <f t="shared" si="28"/>
        <v>2.3302938196555267E-2</v>
      </c>
      <c r="I170" s="3">
        <f t="shared" si="29"/>
        <v>7.2115384615385469E-3</v>
      </c>
      <c r="J170" s="3">
        <f t="shared" si="30"/>
        <v>2.3993144815766865E-2</v>
      </c>
      <c r="K170" s="2">
        <f t="shared" si="26"/>
        <v>1.0165</v>
      </c>
      <c r="L170" s="3">
        <f t="shared" si="27"/>
        <v>6.4356435643564414E-3</v>
      </c>
      <c r="M170" t="str">
        <f>IF(L170&gt;参数!B$3+参数!B$2,"溢",IF(L170&lt;-参数!B$2-参数!B$4,"折",""))</f>
        <v>溢</v>
      </c>
      <c r="N170" s="3">
        <f>IF(M170="折",-L170-参数!B$2-参数!B$4,IF(M170="溢",L170-参数!B$2-参数!B$3,""))</f>
        <v>6.3356435643564411E-3</v>
      </c>
      <c r="O170" s="4">
        <f t="shared" si="31"/>
        <v>2.3302938196555267E-2</v>
      </c>
      <c r="P170" s="3">
        <f t="shared" si="32"/>
        <v>1.7075788138519777E-2</v>
      </c>
      <c r="Q170" s="5">
        <f t="shared" si="33"/>
        <v>12.178273300398377</v>
      </c>
      <c r="R170" s="5">
        <f t="shared" si="34"/>
        <v>1.5231812568787853</v>
      </c>
      <c r="S170" s="5">
        <f t="shared" si="35"/>
        <v>1.6220085384937484</v>
      </c>
      <c r="T170" s="3">
        <f t="shared" si="36"/>
        <v>1.5571456633143828E-2</v>
      </c>
      <c r="U170" s="5">
        <f t="shared" si="37"/>
        <v>3.195988526803422</v>
      </c>
    </row>
    <row r="171" spans="1:21" x14ac:dyDescent="0.15">
      <c r="A171" s="1">
        <v>41998</v>
      </c>
      <c r="B171" s="2">
        <v>1.0269999999999999</v>
      </c>
      <c r="C171" s="2">
        <v>0.83799999999999997</v>
      </c>
      <c r="D171" s="2">
        <v>1.2010000000000001</v>
      </c>
      <c r="E171" s="2" t="s">
        <v>10</v>
      </c>
      <c r="F171" s="2" t="s">
        <v>10</v>
      </c>
      <c r="G171" s="2" t="s">
        <v>10</v>
      </c>
      <c r="H171" s="3">
        <f t="shared" si="28"/>
        <v>1.6831683168316847E-2</v>
      </c>
      <c r="I171" s="3">
        <f t="shared" si="29"/>
        <v>0</v>
      </c>
      <c r="J171" s="3">
        <f t="shared" si="30"/>
        <v>5.0209205020921299E-3</v>
      </c>
      <c r="K171" s="2">
        <f t="shared" si="26"/>
        <v>1.0195000000000001</v>
      </c>
      <c r="L171" s="3">
        <f t="shared" si="27"/>
        <v>-7.3028237585197608E-3</v>
      </c>
      <c r="M171" t="str">
        <f>IF(L171&gt;参数!B$3+参数!B$2,"溢",IF(L171&lt;-参数!B$2-参数!B$4,"折",""))</f>
        <v>折</v>
      </c>
      <c r="N171" s="3">
        <f>IF(M171="折",-L171-参数!B$2-参数!B$4,IF(M171="溢",L171-参数!B$2-参数!B$3,""))</f>
        <v>2.2028237585197605E-3</v>
      </c>
      <c r="O171" s="4">
        <f t="shared" si="31"/>
        <v>1.6831683168316847E-2</v>
      </c>
      <c r="P171" s="3">
        <f t="shared" si="32"/>
        <v>2.9573935865682432E-3</v>
      </c>
      <c r="Q171" s="5">
        <f t="shared" si="33"/>
        <v>12.20509989016224</v>
      </c>
      <c r="R171" s="5">
        <f t="shared" si="34"/>
        <v>1.5488189612024876</v>
      </c>
      <c r="S171" s="5">
        <f t="shared" si="35"/>
        <v>1.6268054561428489</v>
      </c>
      <c r="T171" s="3">
        <f t="shared" si="36"/>
        <v>7.3306335044682836E-3</v>
      </c>
      <c r="U171" s="5">
        <f t="shared" si="37"/>
        <v>3.2194171473779036</v>
      </c>
    </row>
    <row r="172" spans="1:21" x14ac:dyDescent="0.15">
      <c r="A172" s="1">
        <v>41999</v>
      </c>
      <c r="B172" s="2">
        <v>1.038</v>
      </c>
      <c r="C172" s="2">
        <v>0.83899999999999997</v>
      </c>
      <c r="D172" s="2">
        <v>1.2490000000000001</v>
      </c>
      <c r="E172" s="2" t="s">
        <v>10</v>
      </c>
      <c r="F172" s="2" t="s">
        <v>10</v>
      </c>
      <c r="G172" s="2" t="s">
        <v>10</v>
      </c>
      <c r="H172" s="3">
        <f t="shared" si="28"/>
        <v>1.0710808179162701E-2</v>
      </c>
      <c r="I172" s="3">
        <f t="shared" si="29"/>
        <v>1.1933174224343368E-3</v>
      </c>
      <c r="J172" s="3">
        <f t="shared" si="30"/>
        <v>3.9966694421315507E-2</v>
      </c>
      <c r="K172" s="2">
        <f t="shared" si="26"/>
        <v>1.044</v>
      </c>
      <c r="L172" s="3">
        <f t="shared" si="27"/>
        <v>5.7803468208093012E-3</v>
      </c>
      <c r="M172" t="str">
        <f>IF(L172&gt;参数!B$3+参数!B$2,"溢",IF(L172&lt;-参数!B$2-参数!B$4,"折",""))</f>
        <v>溢</v>
      </c>
      <c r="N172" s="3">
        <f>IF(M172="折",-L172-参数!B$2-参数!B$4,IF(M172="溢",L172-参数!B$2-参数!B$3,""))</f>
        <v>5.6803468208093009E-3</v>
      </c>
      <c r="O172" s="4">
        <f t="shared" si="31"/>
        <v>1.0710808179162701E-2</v>
      </c>
      <c r="P172" s="3">
        <f t="shared" si="32"/>
        <v>2.4386779046765072E-2</v>
      </c>
      <c r="Q172" s="5">
        <f t="shared" si="33"/>
        <v>12.274429090520982</v>
      </c>
      <c r="R172" s="5">
        <f t="shared" si="34"/>
        <v>1.5654080640001775</v>
      </c>
      <c r="S172" s="5">
        <f t="shared" si="35"/>
        <v>1.6664780013538765</v>
      </c>
      <c r="T172" s="3">
        <f t="shared" si="36"/>
        <v>1.3592644682245691E-2</v>
      </c>
      <c r="U172" s="5">
        <f t="shared" si="37"/>
        <v>3.2631775407461405</v>
      </c>
    </row>
    <row r="173" spans="1:21" x14ac:dyDescent="0.15">
      <c r="A173" s="1">
        <v>42002</v>
      </c>
      <c r="B173" s="2">
        <v>1.026</v>
      </c>
      <c r="C173" s="2">
        <v>0.83699999999999997</v>
      </c>
      <c r="D173" s="2">
        <v>1.2490000000000001</v>
      </c>
      <c r="E173" s="2" t="s">
        <v>10</v>
      </c>
      <c r="F173" s="2" t="s">
        <v>10</v>
      </c>
      <c r="G173" s="2" t="s">
        <v>10</v>
      </c>
      <c r="H173" s="3">
        <f t="shared" si="28"/>
        <v>-1.1560693641618491E-2</v>
      </c>
      <c r="I173" s="3">
        <f t="shared" si="29"/>
        <v>-2.3837902264600697E-3</v>
      </c>
      <c r="J173" s="3">
        <f t="shared" si="30"/>
        <v>0</v>
      </c>
      <c r="K173" s="2">
        <f t="shared" si="26"/>
        <v>1.0430000000000001</v>
      </c>
      <c r="L173" s="3">
        <f t="shared" si="27"/>
        <v>1.6569200779727122E-2</v>
      </c>
      <c r="M173" t="str">
        <f>IF(L173&gt;参数!B$3+参数!B$2,"溢",IF(L173&lt;-参数!B$2-参数!B$4,"折",""))</f>
        <v>溢</v>
      </c>
      <c r="N173" s="3">
        <f>IF(M173="折",-L173-参数!B$2-参数!B$4,IF(M173="溢",L173-参数!B$2-参数!B$3,""))</f>
        <v>1.6469200779727123E-2</v>
      </c>
      <c r="O173" s="4">
        <f t="shared" si="31"/>
        <v>-1.1560693641618491E-2</v>
      </c>
      <c r="P173" s="3">
        <f t="shared" si="32"/>
        <v>-9.5648725769275061E-4</v>
      </c>
      <c r="Q173" s="5">
        <f t="shared" si="33"/>
        <v>12.476579127669297</v>
      </c>
      <c r="R173" s="5">
        <f t="shared" si="34"/>
        <v>1.5473108609481523</v>
      </c>
      <c r="S173" s="5">
        <f t="shared" si="35"/>
        <v>1.6648840363803563</v>
      </c>
      <c r="T173" s="3">
        <f t="shared" si="36"/>
        <v>1.3173399601386271E-3</v>
      </c>
      <c r="U173" s="5">
        <f t="shared" si="37"/>
        <v>3.2674762549175926</v>
      </c>
    </row>
    <row r="174" spans="1:21" x14ac:dyDescent="0.15">
      <c r="A174" s="1">
        <v>42003</v>
      </c>
      <c r="B174" s="2">
        <v>0.996</v>
      </c>
      <c r="C174" s="2">
        <v>0.84199999999999997</v>
      </c>
      <c r="D174" s="2">
        <v>1.2030000000000001</v>
      </c>
      <c r="E174" s="2" t="s">
        <v>10</v>
      </c>
      <c r="F174" s="2" t="s">
        <v>10</v>
      </c>
      <c r="G174" s="2" t="s">
        <v>10</v>
      </c>
      <c r="H174" s="3">
        <f t="shared" si="28"/>
        <v>-2.9239766081871399E-2</v>
      </c>
      <c r="I174" s="3">
        <f t="shared" si="29"/>
        <v>5.9737156511350253E-3</v>
      </c>
      <c r="J174" s="3">
        <f t="shared" si="30"/>
        <v>-3.6829463570856702E-2</v>
      </c>
      <c r="K174" s="2">
        <f t="shared" si="26"/>
        <v>1.0225</v>
      </c>
      <c r="L174" s="3">
        <f t="shared" si="27"/>
        <v>2.6606425702811132E-2</v>
      </c>
      <c r="M174" t="str">
        <f>IF(L174&gt;参数!B$3+参数!B$2,"溢",IF(L174&lt;-参数!B$2-参数!B$4,"折",""))</f>
        <v>溢</v>
      </c>
      <c r="N174" s="3">
        <f>IF(M174="折",-L174-参数!B$2-参数!B$4,IF(M174="溢",L174-参数!B$2-参数!B$3,""))</f>
        <v>2.6506425702811132E-2</v>
      </c>
      <c r="O174" s="4">
        <f t="shared" si="31"/>
        <v>-2.9239766081871399E-2</v>
      </c>
      <c r="P174" s="3">
        <f t="shared" si="32"/>
        <v>-1.9205856282388713E-2</v>
      </c>
      <c r="Q174" s="5">
        <f t="shared" si="33"/>
        <v>12.807288645342107</v>
      </c>
      <c r="R174" s="5">
        <f t="shared" si="34"/>
        <v>1.5020678533180893</v>
      </c>
      <c r="S174" s="5">
        <f t="shared" si="35"/>
        <v>1.6329085128507921</v>
      </c>
      <c r="T174" s="3">
        <f t="shared" si="36"/>
        <v>-7.3130655538163267E-3</v>
      </c>
      <c r="U174" s="5">
        <f t="shared" si="37"/>
        <v>3.243580986869842</v>
      </c>
    </row>
    <row r="175" spans="1:21" x14ac:dyDescent="0.15">
      <c r="A175" s="1">
        <v>42004</v>
      </c>
      <c r="B175" s="2">
        <v>1.008</v>
      </c>
      <c r="C175" s="2">
        <v>0.83899999999999997</v>
      </c>
      <c r="D175" s="2">
        <v>1.234</v>
      </c>
      <c r="E175" s="2" t="s">
        <v>10</v>
      </c>
      <c r="F175" s="2" t="s">
        <v>10</v>
      </c>
      <c r="G175" s="2" t="s">
        <v>10</v>
      </c>
      <c r="H175" s="3">
        <f t="shared" si="28"/>
        <v>1.2048192771084265E-2</v>
      </c>
      <c r="I175" s="3">
        <f t="shared" si="29"/>
        <v>-3.5629453681710332E-3</v>
      </c>
      <c r="J175" s="3">
        <f t="shared" si="30"/>
        <v>2.576891105569401E-2</v>
      </c>
      <c r="K175" s="2">
        <f t="shared" si="26"/>
        <v>1.0365</v>
      </c>
      <c r="L175" s="3">
        <f t="shared" si="27"/>
        <v>2.8273809523809534E-2</v>
      </c>
      <c r="M175" t="str">
        <f>IF(L175&gt;参数!B$3+参数!B$2,"溢",IF(L175&lt;-参数!B$2-参数!B$4,"折",""))</f>
        <v>溢</v>
      </c>
      <c r="N175" s="3">
        <f>IF(M175="折",-L175-参数!B$2-参数!B$4,IF(M175="溢",L175-参数!B$2-参数!B$3,""))</f>
        <v>2.8173809523809535E-2</v>
      </c>
      <c r="O175" s="4">
        <f t="shared" si="31"/>
        <v>1.2048192771084265E-2</v>
      </c>
      <c r="P175" s="3">
        <f t="shared" si="32"/>
        <v>1.3897503655972461E-2</v>
      </c>
      <c r="Q175" s="5">
        <f t="shared" si="33"/>
        <v>13.168118756152424</v>
      </c>
      <c r="R175" s="5">
        <f t="shared" si="34"/>
        <v>1.5201650563701143</v>
      </c>
      <c r="S175" s="5">
        <f t="shared" si="35"/>
        <v>1.6556018648780046</v>
      </c>
      <c r="T175" s="3">
        <f t="shared" si="36"/>
        <v>1.8039835316955421E-2</v>
      </c>
      <c r="U175" s="5">
        <f t="shared" si="37"/>
        <v>3.3020946537101818</v>
      </c>
    </row>
    <row r="176" spans="1:21" x14ac:dyDescent="0.15">
      <c r="A176" s="1">
        <v>42009</v>
      </c>
      <c r="B176" s="2">
        <v>1.0089999999999999</v>
      </c>
      <c r="C176" s="2">
        <v>0.83399999999999996</v>
      </c>
      <c r="D176" s="2">
        <v>1.244</v>
      </c>
      <c r="E176" s="2" t="s">
        <v>10</v>
      </c>
      <c r="F176" s="2" t="s">
        <v>10</v>
      </c>
      <c r="G176" s="2" t="s">
        <v>10</v>
      </c>
      <c r="H176" s="3">
        <f t="shared" si="28"/>
        <v>9.9206349206348854E-4</v>
      </c>
      <c r="I176" s="3">
        <f t="shared" si="29"/>
        <v>-5.9594755661501742E-3</v>
      </c>
      <c r="J176" s="3">
        <f t="shared" si="30"/>
        <v>8.1037277147488762E-3</v>
      </c>
      <c r="K176" s="2">
        <f t="shared" si="26"/>
        <v>1.0389999999999999</v>
      </c>
      <c r="L176" s="3">
        <f t="shared" si="27"/>
        <v>2.9732408325074289E-2</v>
      </c>
      <c r="M176" t="str">
        <f>IF(L176&gt;参数!B$3+参数!B$2,"溢",IF(L176&lt;-参数!B$2-参数!B$4,"折",""))</f>
        <v>溢</v>
      </c>
      <c r="N176" s="3">
        <f>IF(M176="折",-L176-参数!B$2-参数!B$4,IF(M176="溢",L176-参数!B$2-参数!B$3,""))</f>
        <v>2.9632408325074289E-2</v>
      </c>
      <c r="O176" s="4">
        <f t="shared" si="31"/>
        <v>9.9206349206348854E-4</v>
      </c>
      <c r="P176" s="3">
        <f t="shared" si="32"/>
        <v>2.4594969465728386E-3</v>
      </c>
      <c r="Q176" s="5">
        <f t="shared" si="33"/>
        <v>13.558321828007802</v>
      </c>
      <c r="R176" s="5">
        <f t="shared" si="34"/>
        <v>1.5216731566244497</v>
      </c>
      <c r="S176" s="5">
        <f t="shared" si="35"/>
        <v>1.6596738126094124</v>
      </c>
      <c r="T176" s="3">
        <f t="shared" si="36"/>
        <v>1.1027989587903539E-2</v>
      </c>
      <c r="U176" s="5">
        <f t="shared" si="37"/>
        <v>3.3385101191695696</v>
      </c>
    </row>
    <row r="177" spans="1:21" x14ac:dyDescent="0.15">
      <c r="A177" s="1">
        <v>42010</v>
      </c>
      <c r="B177" s="2">
        <v>1.0429999999999999</v>
      </c>
      <c r="C177" s="2">
        <v>0.83099999999999996</v>
      </c>
      <c r="D177" s="2">
        <v>1.3</v>
      </c>
      <c r="E177" s="2" t="s">
        <v>10</v>
      </c>
      <c r="F177" s="2" t="s">
        <v>10</v>
      </c>
      <c r="G177" s="2" t="s">
        <v>10</v>
      </c>
      <c r="H177" s="3">
        <f t="shared" si="28"/>
        <v>3.3696729435084283E-2</v>
      </c>
      <c r="I177" s="3">
        <f t="shared" si="29"/>
        <v>-3.597122302158251E-3</v>
      </c>
      <c r="J177" s="3">
        <f t="shared" si="30"/>
        <v>4.5016077170418001E-2</v>
      </c>
      <c r="K177" s="2">
        <f t="shared" si="26"/>
        <v>1.0655000000000001</v>
      </c>
      <c r="L177" s="3">
        <f t="shared" si="27"/>
        <v>2.1572387344199528E-2</v>
      </c>
      <c r="M177" t="str">
        <f>IF(L177&gt;参数!B$3+参数!B$2,"溢",IF(L177&lt;-参数!B$2-参数!B$4,"折",""))</f>
        <v>溢</v>
      </c>
      <c r="N177" s="3">
        <f>IF(M177="折",-L177-参数!B$2-参数!B$4,IF(M177="溢",L177-参数!B$2-参数!B$3,""))</f>
        <v>2.1472387344199529E-2</v>
      </c>
      <c r="O177" s="4">
        <f t="shared" si="31"/>
        <v>3.3696729435084283E-2</v>
      </c>
      <c r="P177" s="3">
        <f t="shared" si="32"/>
        <v>2.6058982491060482E-2</v>
      </c>
      <c r="Q177" s="5">
        <f t="shared" si="33"/>
        <v>13.849451366036101</v>
      </c>
      <c r="R177" s="5">
        <f t="shared" si="34"/>
        <v>1.5729485652718544</v>
      </c>
      <c r="S177" s="5">
        <f t="shared" si="35"/>
        <v>1.7029232234330725</v>
      </c>
      <c r="T177" s="3">
        <f t="shared" si="36"/>
        <v>2.7076033090114762E-2</v>
      </c>
      <c r="U177" s="5">
        <f t="shared" si="37"/>
        <v>3.4289037296278879</v>
      </c>
    </row>
    <row r="178" spans="1:21" x14ac:dyDescent="0.15">
      <c r="A178" s="1">
        <v>42011</v>
      </c>
      <c r="B178" s="2">
        <v>1.032</v>
      </c>
      <c r="C178" s="2">
        <v>0.82799999999999996</v>
      </c>
      <c r="D178" s="2">
        <v>1.268</v>
      </c>
      <c r="E178" s="2" t="s">
        <v>10</v>
      </c>
      <c r="F178" s="2" t="s">
        <v>10</v>
      </c>
      <c r="G178" s="2" t="s">
        <v>10</v>
      </c>
      <c r="H178" s="3">
        <f t="shared" si="28"/>
        <v>-1.0546500479386323E-2</v>
      </c>
      <c r="I178" s="3">
        <f t="shared" si="29"/>
        <v>-3.6101083032491488E-3</v>
      </c>
      <c r="J178" s="3">
        <f t="shared" si="30"/>
        <v>-2.4615384615384595E-2</v>
      </c>
      <c r="K178" s="2">
        <f t="shared" si="26"/>
        <v>1.048</v>
      </c>
      <c r="L178" s="3">
        <f t="shared" si="27"/>
        <v>1.5503875968992276E-2</v>
      </c>
      <c r="M178" t="str">
        <f>IF(L178&gt;参数!B$3+参数!B$2,"溢",IF(L178&lt;-参数!B$2-参数!B$4,"折",""))</f>
        <v>溢</v>
      </c>
      <c r="N178" s="3">
        <f>IF(M178="折",-L178-参数!B$2-参数!B$4,IF(M178="溢",L178-参数!B$2-参数!B$3,""))</f>
        <v>1.5403875968992276E-2</v>
      </c>
      <c r="O178" s="4">
        <f t="shared" si="31"/>
        <v>-1.0546500479386323E-2</v>
      </c>
      <c r="P178" s="3">
        <f t="shared" si="32"/>
        <v>-1.6317498743987576E-2</v>
      </c>
      <c r="Q178" s="5">
        <f t="shared" si="33"/>
        <v>14.062786597117112</v>
      </c>
      <c r="R178" s="5">
        <f t="shared" si="34"/>
        <v>1.5563594624741648</v>
      </c>
      <c r="S178" s="5">
        <f t="shared" si="35"/>
        <v>1.6751357758735961</v>
      </c>
      <c r="T178" s="3">
        <f t="shared" si="36"/>
        <v>-3.8200410847938743E-3</v>
      </c>
      <c r="U178" s="5">
        <f t="shared" si="37"/>
        <v>3.4158051765049064</v>
      </c>
    </row>
    <row r="179" spans="1:21" x14ac:dyDescent="0.15">
      <c r="A179" s="1">
        <v>42012</v>
      </c>
      <c r="B179" s="2">
        <v>1.0269999999999999</v>
      </c>
      <c r="C179" s="2">
        <v>0.83199999999999996</v>
      </c>
      <c r="D179" s="2">
        <v>1.23</v>
      </c>
      <c r="E179" s="2" t="s">
        <v>10</v>
      </c>
      <c r="F179" s="2" t="s">
        <v>10</v>
      </c>
      <c r="G179" s="2" t="s">
        <v>10</v>
      </c>
      <c r="H179" s="3">
        <f t="shared" si="28"/>
        <v>-4.8449612403101971E-3</v>
      </c>
      <c r="I179" s="3">
        <f t="shared" si="29"/>
        <v>4.8309178743961567E-3</v>
      </c>
      <c r="J179" s="3">
        <f t="shared" si="30"/>
        <v>-2.9968454258675115E-2</v>
      </c>
      <c r="K179" s="2">
        <f t="shared" si="26"/>
        <v>1.0309999999999999</v>
      </c>
      <c r="L179" s="3">
        <f t="shared" si="27"/>
        <v>3.894839337877265E-3</v>
      </c>
      <c r="M179" t="str">
        <f>IF(L179&gt;参数!B$3+参数!B$2,"溢",IF(L179&lt;-参数!B$2-参数!B$4,"折",""))</f>
        <v>溢</v>
      </c>
      <c r="N179" s="3">
        <f>IF(M179="折",-L179-参数!B$2-参数!B$4,IF(M179="溢",L179-参数!B$2-参数!B$3,""))</f>
        <v>3.7948393378772652E-3</v>
      </c>
      <c r="O179" s="4">
        <f t="shared" si="31"/>
        <v>-4.8449612403101971E-3</v>
      </c>
      <c r="P179" s="3">
        <f t="shared" si="32"/>
        <v>-1.5927194503721043E-2</v>
      </c>
      <c r="Q179" s="5">
        <f t="shared" si="33"/>
        <v>14.116152612896025</v>
      </c>
      <c r="R179" s="5">
        <f t="shared" si="34"/>
        <v>1.5488189612024874</v>
      </c>
      <c r="S179" s="5">
        <f t="shared" si="35"/>
        <v>1.6484555625511157</v>
      </c>
      <c r="T179" s="3">
        <f t="shared" si="36"/>
        <v>-5.6591054687179917E-3</v>
      </c>
      <c r="U179" s="5">
        <f t="shared" si="37"/>
        <v>3.3964747747504727</v>
      </c>
    </row>
    <row r="180" spans="1:21" x14ac:dyDescent="0.15">
      <c r="A180" s="1">
        <v>42013</v>
      </c>
      <c r="B180" s="2">
        <v>1.018</v>
      </c>
      <c r="C180" s="2">
        <v>0.83199999999999996</v>
      </c>
      <c r="D180" s="2">
        <v>1.2</v>
      </c>
      <c r="E180" s="2" t="s">
        <v>10</v>
      </c>
      <c r="F180" s="2" t="s">
        <v>10</v>
      </c>
      <c r="G180" s="2" t="s">
        <v>10</v>
      </c>
      <c r="H180" s="3">
        <f t="shared" si="28"/>
        <v>-8.7633885102238462E-3</v>
      </c>
      <c r="I180" s="3">
        <f t="shared" si="29"/>
        <v>0</v>
      </c>
      <c r="J180" s="3">
        <f t="shared" si="30"/>
        <v>-2.4390243902439046E-2</v>
      </c>
      <c r="K180" s="2">
        <f t="shared" si="26"/>
        <v>1.016</v>
      </c>
      <c r="L180" s="3">
        <f t="shared" si="27"/>
        <v>-1.9646365422396617E-3</v>
      </c>
      <c r="M180" t="str">
        <f>IF(L180&gt;参数!B$3+参数!B$2,"溢",IF(L180&lt;-参数!B$2-参数!B$4,"折",""))</f>
        <v/>
      </c>
      <c r="N180" s="3" t="str">
        <f>IF(M180="折",-L180-参数!B$2-参数!B$4,IF(M180="溢",L180-参数!B$2-参数!B$3,""))</f>
        <v/>
      </c>
      <c r="O180" s="4">
        <f t="shared" si="31"/>
        <v>-8.7633885102238462E-3</v>
      </c>
      <c r="P180" s="3">
        <f t="shared" si="32"/>
        <v>-1.4403687343960067E-2</v>
      </c>
      <c r="Q180" s="5">
        <f t="shared" si="33"/>
        <v>14.116152612896025</v>
      </c>
      <c r="R180" s="5">
        <f t="shared" si="34"/>
        <v>1.5352460589134687</v>
      </c>
      <c r="S180" s="5">
        <f t="shared" si="35"/>
        <v>1.6247117240277176</v>
      </c>
      <c r="T180" s="3">
        <f t="shared" si="36"/>
        <v>-7.7223586180613047E-3</v>
      </c>
      <c r="U180" s="5">
        <f t="shared" si="37"/>
        <v>3.3702459785026506</v>
      </c>
    </row>
    <row r="181" spans="1:21" x14ac:dyDescent="0.15">
      <c r="A181" s="1">
        <v>42016</v>
      </c>
      <c r="B181" s="2">
        <v>0.998</v>
      </c>
      <c r="C181" s="2">
        <v>0.83199999999999996</v>
      </c>
      <c r="D181" s="2">
        <v>1.1519999999999999</v>
      </c>
      <c r="E181" s="2" t="s">
        <v>10</v>
      </c>
      <c r="F181" s="2" t="s">
        <v>10</v>
      </c>
      <c r="G181" s="2" t="s">
        <v>10</v>
      </c>
      <c r="H181" s="3">
        <f t="shared" si="28"/>
        <v>-1.9646365422396839E-2</v>
      </c>
      <c r="I181" s="3">
        <f t="shared" si="29"/>
        <v>0</v>
      </c>
      <c r="J181" s="3">
        <f t="shared" si="30"/>
        <v>-4.0000000000000036E-2</v>
      </c>
      <c r="K181" s="2">
        <f t="shared" si="26"/>
        <v>0.99199999999999999</v>
      </c>
      <c r="L181" s="3">
        <f t="shared" si="27"/>
        <v>-6.0120240480961984E-3</v>
      </c>
      <c r="M181" t="str">
        <f>IF(L181&gt;参数!B$3+参数!B$2,"溢",IF(L181&lt;-参数!B$2-参数!B$4,"折",""))</f>
        <v>折</v>
      </c>
      <c r="N181" s="3">
        <f>IF(M181="折",-L181-参数!B$2-参数!B$4,IF(M181="溢",L181-参数!B$2-参数!B$3,""))</f>
        <v>9.1202404809619803E-4</v>
      </c>
      <c r="O181" s="4">
        <f t="shared" si="31"/>
        <v>-1.9646365422396839E-2</v>
      </c>
      <c r="P181" s="3">
        <f t="shared" si="32"/>
        <v>-2.3225806451612922E-2</v>
      </c>
      <c r="Q181" s="5">
        <f t="shared" si="33"/>
        <v>14.129026883545583</v>
      </c>
      <c r="R181" s="5">
        <f t="shared" si="34"/>
        <v>1.50508405382676</v>
      </c>
      <c r="S181" s="5">
        <f t="shared" si="35"/>
        <v>1.5869764839857836</v>
      </c>
      <c r="T181" s="3">
        <f t="shared" si="36"/>
        <v>-1.3986715941971187E-2</v>
      </c>
      <c r="U181" s="5">
        <f t="shared" si="37"/>
        <v>3.3231073053467632</v>
      </c>
    </row>
    <row r="182" spans="1:21" x14ac:dyDescent="0.15">
      <c r="A182" s="1">
        <v>42017</v>
      </c>
      <c r="B182" s="2">
        <v>1.016</v>
      </c>
      <c r="C182" s="2">
        <v>0.83399999999999996</v>
      </c>
      <c r="D182" s="2">
        <v>1.1739999999999999</v>
      </c>
      <c r="E182" s="2" t="s">
        <v>10</v>
      </c>
      <c r="F182" s="2" t="s">
        <v>10</v>
      </c>
      <c r="G182" s="2" t="s">
        <v>10</v>
      </c>
      <c r="H182" s="3">
        <f t="shared" si="28"/>
        <v>1.8036072144288484E-2</v>
      </c>
      <c r="I182" s="3">
        <f t="shared" si="29"/>
        <v>2.4038461538462563E-3</v>
      </c>
      <c r="J182" s="3">
        <f t="shared" si="30"/>
        <v>1.9097222222222321E-2</v>
      </c>
      <c r="K182" s="2">
        <f t="shared" si="26"/>
        <v>1.004</v>
      </c>
      <c r="L182" s="3">
        <f t="shared" si="27"/>
        <v>-1.1811023622047223E-2</v>
      </c>
      <c r="M182" t="str">
        <f>IF(L182&gt;参数!B$3+参数!B$2,"溢",IF(L182&lt;-参数!B$2-参数!B$4,"折",""))</f>
        <v>折</v>
      </c>
      <c r="N182" s="3">
        <f>IF(M182="折",-L182-参数!B$2-参数!B$4,IF(M182="溢",L182-参数!B$2-参数!B$3,""))</f>
        <v>6.7110236220472236E-3</v>
      </c>
      <c r="O182" s="4">
        <f t="shared" si="31"/>
        <v>1.8036072144288484E-2</v>
      </c>
      <c r="P182" s="3">
        <f t="shared" si="32"/>
        <v>1.2163818018524293E-2</v>
      </c>
      <c r="Q182" s="5">
        <f t="shared" si="33"/>
        <v>14.223847116717597</v>
      </c>
      <c r="R182" s="5">
        <f t="shared" si="34"/>
        <v>1.5322298584047978</v>
      </c>
      <c r="S182" s="5">
        <f t="shared" si="35"/>
        <v>1.6062801771366644</v>
      </c>
      <c r="T182" s="3">
        <f t="shared" si="36"/>
        <v>1.2303637928286667E-2</v>
      </c>
      <c r="U182" s="5">
        <f t="shared" si="37"/>
        <v>3.363993614428594</v>
      </c>
    </row>
    <row r="183" spans="1:21" x14ac:dyDescent="0.15">
      <c r="A183" s="1">
        <v>42018</v>
      </c>
      <c r="B183" s="2">
        <v>1.0189999999999999</v>
      </c>
      <c r="C183" s="2">
        <v>0.83599999999999997</v>
      </c>
      <c r="D183" s="2">
        <v>1.1839999999999999</v>
      </c>
      <c r="E183" s="2" t="s">
        <v>10</v>
      </c>
      <c r="F183" s="2" t="s">
        <v>10</v>
      </c>
      <c r="G183" s="2" t="s">
        <v>10</v>
      </c>
      <c r="H183" s="3">
        <f t="shared" si="28"/>
        <v>2.9527559055118058E-3</v>
      </c>
      <c r="I183" s="3">
        <f t="shared" si="29"/>
        <v>2.3980815347721673E-3</v>
      </c>
      <c r="J183" s="3">
        <f t="shared" si="30"/>
        <v>8.5178875638842744E-3</v>
      </c>
      <c r="K183" s="2">
        <f t="shared" si="26"/>
        <v>1.01</v>
      </c>
      <c r="L183" s="3">
        <f t="shared" si="27"/>
        <v>-8.8321884200195377E-3</v>
      </c>
      <c r="M183" t="str">
        <f>IF(L183&gt;参数!B$3+参数!B$2,"溢",IF(L183&lt;-参数!B$2-参数!B$4,"折",""))</f>
        <v>折</v>
      </c>
      <c r="N183" s="3">
        <f>IF(M183="折",-L183-参数!B$2-参数!B$4,IF(M183="溢",L183-参数!B$2-参数!B$3,""))</f>
        <v>3.7321884200195382E-3</v>
      </c>
      <c r="O183" s="4">
        <f t="shared" si="31"/>
        <v>2.9527559055118058E-3</v>
      </c>
      <c r="P183" s="3">
        <f t="shared" si="32"/>
        <v>5.9851361577764909E-3</v>
      </c>
      <c r="Q183" s="5">
        <f t="shared" si="33"/>
        <v>14.276933194214736</v>
      </c>
      <c r="R183" s="5">
        <f t="shared" si="34"/>
        <v>1.536754159167804</v>
      </c>
      <c r="S183" s="5">
        <f t="shared" si="35"/>
        <v>1.6158939827043648</v>
      </c>
      <c r="T183" s="3">
        <f t="shared" si="36"/>
        <v>4.2233601611026119E-3</v>
      </c>
      <c r="U183" s="5">
        <f t="shared" si="37"/>
        <v>3.3782009710419754</v>
      </c>
    </row>
    <row r="184" spans="1:21" x14ac:dyDescent="0.15">
      <c r="A184" s="1">
        <v>42019</v>
      </c>
      <c r="B184" s="2">
        <v>1.0249999999999999</v>
      </c>
      <c r="C184" s="2">
        <v>0.84099999999999997</v>
      </c>
      <c r="D184" s="2">
        <v>1.194</v>
      </c>
      <c r="E184" s="2" t="s">
        <v>10</v>
      </c>
      <c r="F184" s="2" t="s">
        <v>10</v>
      </c>
      <c r="G184" s="2" t="s">
        <v>10</v>
      </c>
      <c r="H184" s="3">
        <f t="shared" si="28"/>
        <v>5.8881256133465065E-3</v>
      </c>
      <c r="I184" s="3">
        <f t="shared" si="29"/>
        <v>5.9808612440190867E-3</v>
      </c>
      <c r="J184" s="3">
        <f t="shared" si="30"/>
        <v>8.445945945946054E-3</v>
      </c>
      <c r="K184" s="2">
        <f t="shared" si="26"/>
        <v>1.0175000000000001</v>
      </c>
      <c r="L184" s="3">
        <f t="shared" si="27"/>
        <v>-7.3170731707316028E-3</v>
      </c>
      <c r="M184" t="str">
        <f>IF(L184&gt;参数!B$3+参数!B$2,"溢",IF(L184&lt;-参数!B$2-参数!B$4,"折",""))</f>
        <v>折</v>
      </c>
      <c r="N184" s="3">
        <f>IF(M184="折",-L184-参数!B$2-参数!B$4,IF(M184="溢",L184-参数!B$2-参数!B$3,""))</f>
        <v>2.2170731707316024E-3</v>
      </c>
      <c r="O184" s="4">
        <f t="shared" si="31"/>
        <v>5.8881256133465065E-3</v>
      </c>
      <c r="P184" s="3">
        <f t="shared" si="32"/>
        <v>7.4272057816607562E-3</v>
      </c>
      <c r="Q184" s="5">
        <f t="shared" si="33"/>
        <v>14.308586199759958</v>
      </c>
      <c r="R184" s="5">
        <f t="shared" si="34"/>
        <v>1.5458027606938167</v>
      </c>
      <c r="S184" s="5">
        <f t="shared" si="35"/>
        <v>1.6278955598352574</v>
      </c>
      <c r="T184" s="3">
        <f t="shared" si="36"/>
        <v>5.1774681885796217E-3</v>
      </c>
      <c r="U184" s="5">
        <f t="shared" si="37"/>
        <v>3.3956914991041742</v>
      </c>
    </row>
    <row r="185" spans="1:21" x14ac:dyDescent="0.15">
      <c r="A185" s="1">
        <v>42020</v>
      </c>
      <c r="B185" s="2">
        <v>1.04</v>
      </c>
      <c r="C185" s="2">
        <v>0.84399999999999997</v>
      </c>
      <c r="D185" s="2">
        <v>1.2190000000000001</v>
      </c>
      <c r="E185" s="2" t="s">
        <v>10</v>
      </c>
      <c r="F185" s="2" t="s">
        <v>10</v>
      </c>
      <c r="G185" s="2" t="s">
        <v>10</v>
      </c>
      <c r="H185" s="3">
        <f t="shared" si="28"/>
        <v>1.4634146341463428E-2</v>
      </c>
      <c r="I185" s="3">
        <f t="shared" si="29"/>
        <v>3.5671819262781401E-3</v>
      </c>
      <c r="J185" s="3">
        <f t="shared" si="30"/>
        <v>2.0938023450586485E-2</v>
      </c>
      <c r="K185" s="2">
        <f t="shared" si="26"/>
        <v>1.0315000000000001</v>
      </c>
      <c r="L185" s="3">
        <f t="shared" si="27"/>
        <v>-8.173076923076894E-3</v>
      </c>
      <c r="M185" t="str">
        <f>IF(L185&gt;参数!B$3+参数!B$2,"溢",IF(L185&lt;-参数!B$2-参数!B$4,"折",""))</f>
        <v>折</v>
      </c>
      <c r="N185" s="3">
        <f>IF(M185="折",-L185-参数!B$2-参数!B$4,IF(M185="溢",L185-参数!B$2-参数!B$3,""))</f>
        <v>3.0730769230768945E-3</v>
      </c>
      <c r="O185" s="4">
        <f t="shared" si="31"/>
        <v>1.4634146341463428E-2</v>
      </c>
      <c r="P185" s="3">
        <f t="shared" si="32"/>
        <v>1.3831387364054131E-2</v>
      </c>
      <c r="Q185" s="5">
        <f t="shared" si="33"/>
        <v>14.352557585812297</v>
      </c>
      <c r="R185" s="5">
        <f t="shared" si="34"/>
        <v>1.5684242645088482</v>
      </c>
      <c r="S185" s="5">
        <f t="shared" si="35"/>
        <v>1.6504116139115625</v>
      </c>
      <c r="T185" s="3">
        <f t="shared" si="36"/>
        <v>1.0512870209531483E-2</v>
      </c>
      <c r="U185" s="5">
        <f t="shared" si="37"/>
        <v>3.4313899631058655</v>
      </c>
    </row>
    <row r="186" spans="1:21" x14ac:dyDescent="0.15">
      <c r="A186" s="1">
        <v>42023</v>
      </c>
      <c r="B186" s="2">
        <v>1</v>
      </c>
      <c r="C186" s="2">
        <v>0.84799999999999998</v>
      </c>
      <c r="D186" s="2">
        <v>1.1599999999999999</v>
      </c>
      <c r="E186" s="2" t="s">
        <v>10</v>
      </c>
      <c r="F186" s="2" t="s">
        <v>10</v>
      </c>
      <c r="G186" s="2" t="s">
        <v>10</v>
      </c>
      <c r="H186" s="3">
        <f t="shared" si="28"/>
        <v>-3.8461538461538547E-2</v>
      </c>
      <c r="I186" s="3">
        <f t="shared" si="29"/>
        <v>4.7393364928909332E-3</v>
      </c>
      <c r="J186" s="3">
        <f t="shared" si="30"/>
        <v>-4.8400328137818027E-2</v>
      </c>
      <c r="K186" s="2">
        <f t="shared" si="26"/>
        <v>1.004</v>
      </c>
      <c r="L186" s="3">
        <f t="shared" si="27"/>
        <v>4.0000000000000036E-3</v>
      </c>
      <c r="M186" t="str">
        <f>IF(L186&gt;参数!B$3+参数!B$2,"溢",IF(L186&lt;-参数!B$2-参数!B$4,"折",""))</f>
        <v>溢</v>
      </c>
      <c r="N186" s="3">
        <f>IF(M186="折",-L186-参数!B$2-参数!B$4,IF(M186="溢",L186-参数!B$2-参数!B$3,""))</f>
        <v>3.9000000000000037E-3</v>
      </c>
      <c r="O186" s="4">
        <f t="shared" si="31"/>
        <v>-3.8461538461538547E-2</v>
      </c>
      <c r="P186" s="3">
        <f t="shared" si="32"/>
        <v>-2.595887614237918E-2</v>
      </c>
      <c r="Q186" s="5">
        <f t="shared" si="33"/>
        <v>14.408532560396965</v>
      </c>
      <c r="R186" s="5">
        <f t="shared" si="34"/>
        <v>1.5081002543354309</v>
      </c>
      <c r="S186" s="5">
        <f t="shared" si="35"/>
        <v>1.6075687832420882</v>
      </c>
      <c r="T186" s="3">
        <f t="shared" si="36"/>
        <v>-2.0173471534639244E-2</v>
      </c>
      <c r="U186" s="5">
        <f t="shared" si="37"/>
        <v>3.3621669153609028</v>
      </c>
    </row>
    <row r="187" spans="1:21" x14ac:dyDescent="0.15">
      <c r="A187" s="1">
        <v>42024</v>
      </c>
      <c r="B187" s="2">
        <v>1.0389999999999999</v>
      </c>
      <c r="C187" s="2">
        <v>0.85</v>
      </c>
      <c r="D187" s="2">
        <v>1.208</v>
      </c>
      <c r="E187" s="2" t="s">
        <v>10</v>
      </c>
      <c r="F187" s="2" t="s">
        <v>10</v>
      </c>
      <c r="G187" s="2" t="s">
        <v>10</v>
      </c>
      <c r="H187" s="3">
        <f t="shared" si="28"/>
        <v>3.8999999999999924E-2</v>
      </c>
      <c r="I187" s="3">
        <f t="shared" si="29"/>
        <v>2.3584905660376521E-3</v>
      </c>
      <c r="J187" s="3">
        <f t="shared" si="30"/>
        <v>4.1379310344827669E-2</v>
      </c>
      <c r="K187" s="2">
        <f t="shared" si="26"/>
        <v>1.0289999999999999</v>
      </c>
      <c r="L187" s="3">
        <f t="shared" si="27"/>
        <v>-9.6246390760346134E-3</v>
      </c>
      <c r="M187" t="str">
        <f>IF(L187&gt;参数!B$3+参数!B$2,"溢",IF(L187&lt;-参数!B$2-参数!B$4,"折",""))</f>
        <v>折</v>
      </c>
      <c r="N187" s="3">
        <f>IF(M187="折",-L187-参数!B$2-参数!B$4,IF(M187="溢",L187-参数!B$2-参数!B$3,""))</f>
        <v>4.5246390760346139E-3</v>
      </c>
      <c r="O187" s="4">
        <f t="shared" si="31"/>
        <v>3.8999999999999924E-2</v>
      </c>
      <c r="P187" s="3">
        <f t="shared" si="32"/>
        <v>2.5262839590711291E-2</v>
      </c>
      <c r="Q187" s="5">
        <f t="shared" si="33"/>
        <v>14.473725969848052</v>
      </c>
      <c r="R187" s="5">
        <f t="shared" si="34"/>
        <v>1.5669161642545126</v>
      </c>
      <c r="S187" s="5">
        <f t="shared" si="35"/>
        <v>1.6481805355441681</v>
      </c>
      <c r="T187" s="3">
        <f t="shared" si="36"/>
        <v>2.2929159555581943E-2</v>
      </c>
      <c r="U187" s="5">
        <f t="shared" si="37"/>
        <v>3.4392585770157114</v>
      </c>
    </row>
    <row r="188" spans="1:21" x14ac:dyDescent="0.15">
      <c r="A188" s="1">
        <v>42025</v>
      </c>
      <c r="B188" s="2">
        <v>1.0669999999999999</v>
      </c>
      <c r="C188" s="2">
        <v>0.85199999999999998</v>
      </c>
      <c r="D188" s="2">
        <v>1.2490000000000001</v>
      </c>
      <c r="E188" s="2" t="s">
        <v>10</v>
      </c>
      <c r="F188" s="2" t="s">
        <v>10</v>
      </c>
      <c r="G188" s="2" t="s">
        <v>10</v>
      </c>
      <c r="H188" s="3">
        <f t="shared" si="28"/>
        <v>2.694898941289714E-2</v>
      </c>
      <c r="I188" s="3">
        <f t="shared" si="29"/>
        <v>2.3529411764706687E-3</v>
      </c>
      <c r="J188" s="3">
        <f t="shared" si="30"/>
        <v>3.3940397350993523E-2</v>
      </c>
      <c r="K188" s="2">
        <f t="shared" si="26"/>
        <v>1.0505</v>
      </c>
      <c r="L188" s="3">
        <f t="shared" si="27"/>
        <v>-1.5463917525773141E-2</v>
      </c>
      <c r="M188" t="str">
        <f>IF(L188&gt;参数!B$3+参数!B$2,"溢",IF(L188&lt;-参数!B$2-参数!B$4,"折",""))</f>
        <v>折</v>
      </c>
      <c r="N188" s="3">
        <f>IF(M188="折",-L188-参数!B$2-参数!B$4,IF(M188="溢",L188-参数!B$2-参数!B$3,""))</f>
        <v>1.0363917525773141E-2</v>
      </c>
      <c r="O188" s="4">
        <f t="shared" si="31"/>
        <v>2.694898941289714E-2</v>
      </c>
      <c r="P188" s="3">
        <f t="shared" si="32"/>
        <v>2.1131014837574454E-2</v>
      </c>
      <c r="Q188" s="5">
        <f t="shared" si="33"/>
        <v>14.623730472090196</v>
      </c>
      <c r="R188" s="5">
        <f t="shared" si="34"/>
        <v>1.6091429713759049</v>
      </c>
      <c r="S188" s="5">
        <f t="shared" si="35"/>
        <v>1.6830082628957534</v>
      </c>
      <c r="T188" s="3">
        <f t="shared" si="36"/>
        <v>1.9481307258748245E-2</v>
      </c>
      <c r="U188" s="5">
        <f t="shared" si="37"/>
        <v>3.5062598300968397</v>
      </c>
    </row>
    <row r="189" spans="1:21" x14ac:dyDescent="0.15">
      <c r="A189" s="1">
        <v>42026</v>
      </c>
      <c r="B189" s="2">
        <v>1.115</v>
      </c>
      <c r="C189" s="2">
        <v>0.85099999999999998</v>
      </c>
      <c r="D189" s="2">
        <v>1.3560000000000001</v>
      </c>
      <c r="E189" s="2" t="s">
        <v>10</v>
      </c>
      <c r="F189" s="2" t="s">
        <v>10</v>
      </c>
      <c r="G189" s="2" t="s">
        <v>10</v>
      </c>
      <c r="H189" s="3">
        <f t="shared" si="28"/>
        <v>4.498594189315841E-2</v>
      </c>
      <c r="I189" s="3">
        <f t="shared" si="29"/>
        <v>-1.1737089201877549E-3</v>
      </c>
      <c r="J189" s="3">
        <f t="shared" si="30"/>
        <v>8.5668534827862297E-2</v>
      </c>
      <c r="K189" s="2">
        <f t="shared" si="26"/>
        <v>1.1034999999999999</v>
      </c>
      <c r="L189" s="3">
        <f t="shared" si="27"/>
        <v>-1.0313901345291532E-2</v>
      </c>
      <c r="M189" t="str">
        <f>IF(L189&gt;参数!B$3+参数!B$2,"溢",IF(L189&lt;-参数!B$2-参数!B$4,"折",""))</f>
        <v>折</v>
      </c>
      <c r="N189" s="3">
        <f>IF(M189="折",-L189-参数!B$2-参数!B$4,IF(M189="溢",L189-参数!B$2-参数!B$3,""))</f>
        <v>5.2139013452915323E-3</v>
      </c>
      <c r="O189" s="4">
        <f t="shared" si="31"/>
        <v>4.498594189315841E-2</v>
      </c>
      <c r="P189" s="3">
        <f t="shared" si="32"/>
        <v>5.2182921130721122E-2</v>
      </c>
      <c r="Q189" s="5">
        <f t="shared" si="33"/>
        <v>14.699977160071807</v>
      </c>
      <c r="R189" s="5">
        <f t="shared" si="34"/>
        <v>1.6815317835840056</v>
      </c>
      <c r="S189" s="5">
        <f t="shared" si="35"/>
        <v>1.7708325503407947</v>
      </c>
      <c r="T189" s="3">
        <f t="shared" si="36"/>
        <v>3.4127588123057023E-2</v>
      </c>
      <c r="U189" s="5">
        <f t="shared" si="37"/>
        <v>3.6259200214308045</v>
      </c>
    </row>
    <row r="190" spans="1:21" x14ac:dyDescent="0.15">
      <c r="A190" s="1">
        <v>42027</v>
      </c>
      <c r="B190" s="2">
        <v>1.089</v>
      </c>
      <c r="C190" s="2">
        <v>0.85599999999999998</v>
      </c>
      <c r="D190" s="2">
        <v>1.31</v>
      </c>
      <c r="E190" s="2" t="s">
        <v>10</v>
      </c>
      <c r="F190" s="2" t="s">
        <v>10</v>
      </c>
      <c r="G190" s="2" t="s">
        <v>10</v>
      </c>
      <c r="H190" s="3">
        <f t="shared" si="28"/>
        <v>-2.331838565022426E-2</v>
      </c>
      <c r="I190" s="3">
        <f t="shared" si="29"/>
        <v>5.8754406580494578E-3</v>
      </c>
      <c r="J190" s="3">
        <f t="shared" si="30"/>
        <v>-3.3923303834808238E-2</v>
      </c>
      <c r="K190" s="2">
        <f t="shared" si="26"/>
        <v>1.083</v>
      </c>
      <c r="L190" s="3">
        <f t="shared" si="27"/>
        <v>-5.5096418732782926E-3</v>
      </c>
      <c r="M190" t="str">
        <f>IF(L190&gt;参数!B$3+参数!B$2,"溢",IF(L190&lt;-参数!B$2-参数!B$4,"折",""))</f>
        <v>折</v>
      </c>
      <c r="N190" s="3">
        <f>IF(M190="折",-L190-参数!B$2-参数!B$4,IF(M190="溢",L190-参数!B$2-参数!B$3,""))</f>
        <v>4.0964187327829221E-4</v>
      </c>
      <c r="O190" s="4">
        <f t="shared" si="31"/>
        <v>-2.331838565022426E-2</v>
      </c>
      <c r="P190" s="3">
        <f t="shared" si="32"/>
        <v>-1.8194898809006675E-2</v>
      </c>
      <c r="Q190" s="5">
        <f t="shared" si="33"/>
        <v>14.705998886252805</v>
      </c>
      <c r="R190" s="5">
        <f t="shared" si="34"/>
        <v>1.6423211769712842</v>
      </c>
      <c r="S190" s="5">
        <f t="shared" si="35"/>
        <v>1.7386124312796487</v>
      </c>
      <c r="T190" s="3">
        <f t="shared" si="36"/>
        <v>-1.3701214195317548E-2</v>
      </c>
      <c r="U190" s="5">
        <f t="shared" si="37"/>
        <v>3.5762405145620906</v>
      </c>
    </row>
    <row r="191" spans="1:21" x14ac:dyDescent="0.15">
      <c r="A191" s="1">
        <v>42030</v>
      </c>
      <c r="B191" s="2">
        <v>1.111</v>
      </c>
      <c r="C191" s="2">
        <v>0.86799999999999999</v>
      </c>
      <c r="D191" s="2">
        <v>1.3380000000000001</v>
      </c>
      <c r="E191" s="2" t="s">
        <v>10</v>
      </c>
      <c r="F191" s="2" t="s">
        <v>10</v>
      </c>
      <c r="G191" s="2" t="s">
        <v>10</v>
      </c>
      <c r="H191" s="3">
        <f t="shared" si="28"/>
        <v>2.020202020202011E-2</v>
      </c>
      <c r="I191" s="3">
        <f t="shared" si="29"/>
        <v>1.4018691588784993E-2</v>
      </c>
      <c r="J191" s="3">
        <f t="shared" si="30"/>
        <v>2.1374045801526798E-2</v>
      </c>
      <c r="K191" s="2">
        <f t="shared" si="26"/>
        <v>1.103</v>
      </c>
      <c r="L191" s="3">
        <f t="shared" si="27"/>
        <v>-7.2007200720072273E-3</v>
      </c>
      <c r="M191" t="str">
        <f>IF(L191&gt;参数!B$3+参数!B$2,"溢",IF(L191&lt;-参数!B$2-参数!B$4,"折",""))</f>
        <v>折</v>
      </c>
      <c r="N191" s="3">
        <f>IF(M191="折",-L191-参数!B$2-参数!B$4,IF(M191="溢",L191-参数!B$2-参数!B$3,""))</f>
        <v>2.1007200720072269E-3</v>
      </c>
      <c r="O191" s="4">
        <f t="shared" si="31"/>
        <v>2.020202020202011E-2</v>
      </c>
      <c r="P191" s="3">
        <f t="shared" si="32"/>
        <v>1.8479917308027304E-2</v>
      </c>
      <c r="Q191" s="5">
        <f t="shared" si="33"/>
        <v>14.73689207329207</v>
      </c>
      <c r="R191" s="5">
        <f t="shared" si="34"/>
        <v>1.6754993825666635</v>
      </c>
      <c r="S191" s="5">
        <f t="shared" si="35"/>
        <v>1.7707418452404047</v>
      </c>
      <c r="T191" s="3">
        <f t="shared" si="36"/>
        <v>1.3594219194018214E-2</v>
      </c>
      <c r="U191" s="5">
        <f t="shared" si="37"/>
        <v>3.6248567120075759</v>
      </c>
    </row>
    <row r="192" spans="1:21" x14ac:dyDescent="0.15">
      <c r="A192" s="1">
        <v>42031</v>
      </c>
      <c r="B192" s="2">
        <v>1.1160000000000001</v>
      </c>
      <c r="C192" s="2">
        <v>0.873</v>
      </c>
      <c r="D192" s="2">
        <v>1.351</v>
      </c>
      <c r="E192" s="2" t="s">
        <v>10</v>
      </c>
      <c r="F192" s="2" t="s">
        <v>10</v>
      </c>
      <c r="G192" s="2" t="s">
        <v>10</v>
      </c>
      <c r="H192" s="3">
        <f t="shared" si="28"/>
        <v>4.5004500450045448E-3</v>
      </c>
      <c r="I192" s="3">
        <f t="shared" si="29"/>
        <v>5.7603686635945284E-3</v>
      </c>
      <c r="J192" s="3">
        <f t="shared" si="30"/>
        <v>9.7159940209265994E-3</v>
      </c>
      <c r="K192" s="2">
        <f t="shared" si="26"/>
        <v>1.1120000000000001</v>
      </c>
      <c r="L192" s="3">
        <f t="shared" si="27"/>
        <v>-3.5842293906810374E-3</v>
      </c>
      <c r="M192" t="str">
        <f>IF(L192&gt;参数!B$3+参数!B$2,"溢",IF(L192&lt;-参数!B$2-参数!B$4,"折",""))</f>
        <v/>
      </c>
      <c r="N192" s="3" t="str">
        <f>IF(M192="折",-L192-参数!B$2-参数!B$4,IF(M192="溢",L192-参数!B$2-参数!B$3,""))</f>
        <v/>
      </c>
      <c r="O192" s="4">
        <f t="shared" si="31"/>
        <v>4.5004500450045448E-3</v>
      </c>
      <c r="P192" s="3">
        <f t="shared" si="32"/>
        <v>8.1632687794918422E-3</v>
      </c>
      <c r="Q192" s="5">
        <f t="shared" si="33"/>
        <v>14.73689207329207</v>
      </c>
      <c r="R192" s="5">
        <f t="shared" si="34"/>
        <v>1.6830398838383407</v>
      </c>
      <c r="S192" s="5">
        <f t="shared" si="35"/>
        <v>1.7851968868621957</v>
      </c>
      <c r="T192" s="3">
        <f t="shared" si="36"/>
        <v>4.2212396081654623E-3</v>
      </c>
      <c r="U192" s="5">
        <f t="shared" si="37"/>
        <v>3.6401581007342272</v>
      </c>
    </row>
    <row r="193" spans="1:21" x14ac:dyDescent="0.15">
      <c r="A193" s="1">
        <v>42032</v>
      </c>
      <c r="B193" s="2">
        <v>1.0960000000000001</v>
      </c>
      <c r="C193" s="2">
        <v>0.875</v>
      </c>
      <c r="D193" s="2">
        <v>1.298</v>
      </c>
      <c r="E193" s="2" t="s">
        <v>10</v>
      </c>
      <c r="F193" s="2" t="s">
        <v>10</v>
      </c>
      <c r="G193" s="2" t="s">
        <v>10</v>
      </c>
      <c r="H193" s="3">
        <f t="shared" si="28"/>
        <v>-1.7921146953405076E-2</v>
      </c>
      <c r="I193" s="3">
        <f t="shared" si="29"/>
        <v>2.2909507445589838E-3</v>
      </c>
      <c r="J193" s="3">
        <f t="shared" si="30"/>
        <v>-3.9230199851961411E-2</v>
      </c>
      <c r="K193" s="2">
        <f t="shared" si="26"/>
        <v>1.0865</v>
      </c>
      <c r="L193" s="3">
        <f t="shared" si="27"/>
        <v>-8.667883211678884E-3</v>
      </c>
      <c r="M193" t="str">
        <f>IF(L193&gt;参数!B$3+参数!B$2,"溢",IF(L193&lt;-参数!B$2-参数!B$4,"折",""))</f>
        <v>折</v>
      </c>
      <c r="N193" s="3">
        <f>IF(M193="折",-L193-参数!B$2-参数!B$4,IF(M193="溢",L193-参数!B$2-参数!B$3,""))</f>
        <v>3.5678832116788845E-3</v>
      </c>
      <c r="O193" s="4">
        <f t="shared" si="31"/>
        <v>-1.7921146953405076E-2</v>
      </c>
      <c r="P193" s="3">
        <f t="shared" si="32"/>
        <v>-2.2510914637071697E-2</v>
      </c>
      <c r="Q193" s="5">
        <f t="shared" si="33"/>
        <v>14.789471583112691</v>
      </c>
      <c r="R193" s="5">
        <f t="shared" si="34"/>
        <v>1.6528778787516321</v>
      </c>
      <c r="S193" s="5">
        <f t="shared" si="35"/>
        <v>1.7450104721316748</v>
      </c>
      <c r="T193" s="3">
        <f t="shared" si="36"/>
        <v>-1.2288059459599298E-2</v>
      </c>
      <c r="U193" s="5">
        <f t="shared" si="37"/>
        <v>3.5954276215500629</v>
      </c>
    </row>
    <row r="194" spans="1:21" x14ac:dyDescent="0.15">
      <c r="A194" s="1">
        <v>42033</v>
      </c>
      <c r="B194" s="2">
        <v>1.085</v>
      </c>
      <c r="C194" s="2">
        <v>0.873</v>
      </c>
      <c r="D194" s="2">
        <v>1.278</v>
      </c>
      <c r="E194" s="2" t="s">
        <v>10</v>
      </c>
      <c r="F194" s="2" t="s">
        <v>10</v>
      </c>
      <c r="G194" s="2" t="s">
        <v>10</v>
      </c>
      <c r="H194" s="3">
        <f t="shared" si="28"/>
        <v>-1.0036496350365076E-2</v>
      </c>
      <c r="I194" s="3">
        <f t="shared" si="29"/>
        <v>-2.2857142857143353E-3</v>
      </c>
      <c r="J194" s="3">
        <f t="shared" si="30"/>
        <v>-1.5408320493066285E-2</v>
      </c>
      <c r="K194" s="2">
        <f t="shared" si="26"/>
        <v>1.0754999999999999</v>
      </c>
      <c r="L194" s="3">
        <f t="shared" si="27"/>
        <v>-8.7557603686636565E-3</v>
      </c>
      <c r="M194" t="str">
        <f>IF(L194&gt;参数!B$3+参数!B$2,"溢",IF(L194&lt;-参数!B$2-参数!B$4,"折",""))</f>
        <v>折</v>
      </c>
      <c r="N194" s="3">
        <f>IF(M194="折",-L194-参数!B$2-参数!B$4,IF(M194="溢",L194-参数!B$2-参数!B$3,""))</f>
        <v>3.655760368663657E-3</v>
      </c>
      <c r="O194" s="4">
        <f t="shared" si="31"/>
        <v>-1.0036496350365076E-2</v>
      </c>
      <c r="P194" s="3">
        <f t="shared" si="32"/>
        <v>-1.0082409187153571E-2</v>
      </c>
      <c r="Q194" s="5">
        <f t="shared" si="33"/>
        <v>14.843538347199711</v>
      </c>
      <c r="R194" s="5">
        <f t="shared" si="34"/>
        <v>1.6362887759539422</v>
      </c>
      <c r="S194" s="5">
        <f t="shared" si="35"/>
        <v>1.7274165625157754</v>
      </c>
      <c r="T194" s="3">
        <f t="shared" si="36"/>
        <v>-5.4877150562849973E-3</v>
      </c>
      <c r="U194" s="5">
        <f t="shared" si="37"/>
        <v>3.5756969392574995</v>
      </c>
    </row>
    <row r="195" spans="1:21" x14ac:dyDescent="0.15">
      <c r="A195" s="1">
        <v>42034</v>
      </c>
      <c r="B195" s="2">
        <v>1.07</v>
      </c>
      <c r="C195" s="2">
        <v>0.871</v>
      </c>
      <c r="D195" s="2">
        <v>1.2569999999999999</v>
      </c>
      <c r="E195" s="2" t="s">
        <v>10</v>
      </c>
      <c r="F195" s="2" t="s">
        <v>10</v>
      </c>
      <c r="G195" s="2" t="s">
        <v>10</v>
      </c>
      <c r="H195" s="3">
        <f t="shared" si="28"/>
        <v>-1.3824884792626668E-2</v>
      </c>
      <c r="I195" s="3">
        <f t="shared" si="29"/>
        <v>-2.2909507445589838E-3</v>
      </c>
      <c r="J195" s="3">
        <f t="shared" si="30"/>
        <v>-1.6431924882629234E-2</v>
      </c>
      <c r="K195" s="2">
        <f t="shared" si="26"/>
        <v>1.0640000000000001</v>
      </c>
      <c r="L195" s="3">
        <f t="shared" si="27"/>
        <v>-5.6074766355139749E-3</v>
      </c>
      <c r="M195" t="str">
        <f>IF(L195&gt;参数!B$3+参数!B$2,"溢",IF(L195&lt;-参数!B$2-参数!B$4,"折",""))</f>
        <v>折</v>
      </c>
      <c r="N195" s="3">
        <f>IF(M195="折",-L195-参数!B$2-参数!B$4,IF(M195="溢",L195-参数!B$2-参数!B$3,""))</f>
        <v>5.0747663551397454E-4</v>
      </c>
      <c r="O195" s="4">
        <f t="shared" si="31"/>
        <v>-1.3824884792626668E-2</v>
      </c>
      <c r="P195" s="3">
        <f t="shared" si="32"/>
        <v>-1.0643960374048788E-2</v>
      </c>
      <c r="Q195" s="5">
        <f t="shared" si="33"/>
        <v>14.851071096099272</v>
      </c>
      <c r="R195" s="5">
        <f t="shared" si="34"/>
        <v>1.6136672721389109</v>
      </c>
      <c r="S195" s="5">
        <f t="shared" si="35"/>
        <v>1.7090300090748818</v>
      </c>
      <c r="T195" s="3">
        <f t="shared" si="36"/>
        <v>-7.9871228437204938E-3</v>
      </c>
      <c r="U195" s="5">
        <f t="shared" si="37"/>
        <v>3.5471374085517344</v>
      </c>
    </row>
    <row r="196" spans="1:21" x14ac:dyDescent="0.15">
      <c r="A196" s="1">
        <v>42037</v>
      </c>
      <c r="B196" s="2">
        <v>1.073</v>
      </c>
      <c r="C196" s="2">
        <v>0.86899999999999999</v>
      </c>
      <c r="D196" s="2">
        <v>1.2609999999999999</v>
      </c>
      <c r="E196" s="2" t="s">
        <v>10</v>
      </c>
      <c r="F196" s="2" t="s">
        <v>10</v>
      </c>
      <c r="G196" s="2" t="s">
        <v>10</v>
      </c>
      <c r="H196" s="3">
        <f t="shared" si="28"/>
        <v>2.8037383177568209E-3</v>
      </c>
      <c r="I196" s="3">
        <f t="shared" si="29"/>
        <v>-2.2962112514350874E-3</v>
      </c>
      <c r="J196" s="3">
        <f t="shared" si="30"/>
        <v>3.1821797931583795E-3</v>
      </c>
      <c r="K196" s="2">
        <f t="shared" si="26"/>
        <v>1.0649999999999999</v>
      </c>
      <c r="L196" s="3">
        <f t="shared" si="27"/>
        <v>-7.45573159366264E-3</v>
      </c>
      <c r="M196" t="str">
        <f>IF(L196&gt;参数!B$3+参数!B$2,"溢",IF(L196&lt;-参数!B$2-参数!B$4,"折",""))</f>
        <v>折</v>
      </c>
      <c r="N196" s="3">
        <f>IF(M196="折",-L196-参数!B$2-参数!B$4,IF(M196="溢",L196-参数!B$2-参数!B$3,""))</f>
        <v>2.3557315936626397E-3</v>
      </c>
      <c r="O196" s="4">
        <f t="shared" si="31"/>
        <v>2.8037383177568209E-3</v>
      </c>
      <c r="P196" s="3">
        <f t="shared" si="32"/>
        <v>9.4709912754724205E-4</v>
      </c>
      <c r="Q196" s="5">
        <f t="shared" si="33"/>
        <v>14.886056233480083</v>
      </c>
      <c r="R196" s="5">
        <f t="shared" si="34"/>
        <v>1.618191572901917</v>
      </c>
      <c r="S196" s="5">
        <f t="shared" si="35"/>
        <v>1.7106486299054289</v>
      </c>
      <c r="T196" s="3">
        <f t="shared" si="36"/>
        <v>2.0355230129889008E-3</v>
      </c>
      <c r="U196" s="5">
        <f t="shared" si="37"/>
        <v>3.5543576883770753</v>
      </c>
    </row>
    <row r="197" spans="1:21" x14ac:dyDescent="0.15">
      <c r="A197" s="1">
        <v>42038</v>
      </c>
      <c r="B197" s="2">
        <v>1.0880000000000001</v>
      </c>
      <c r="C197" s="2">
        <v>0.871</v>
      </c>
      <c r="D197" s="2">
        <v>1.2869999999999999</v>
      </c>
      <c r="E197" s="2" t="s">
        <v>10</v>
      </c>
      <c r="F197" s="2" t="s">
        <v>10</v>
      </c>
      <c r="G197" s="2" t="s">
        <v>10</v>
      </c>
      <c r="H197" s="3">
        <f t="shared" si="28"/>
        <v>1.3979496738117492E-2</v>
      </c>
      <c r="I197" s="3">
        <f t="shared" si="29"/>
        <v>2.3014959723819395E-3</v>
      </c>
      <c r="J197" s="3">
        <f t="shared" si="30"/>
        <v>2.0618556701030855E-2</v>
      </c>
      <c r="K197" s="2">
        <f t="shared" ref="K197:K260" si="38">(C197+D197)/2</f>
        <v>1.079</v>
      </c>
      <c r="L197" s="3">
        <f t="shared" ref="L197:L260" si="39">K197/B197-1</f>
        <v>-8.2720588235295489E-3</v>
      </c>
      <c r="M197" t="str">
        <f>IF(L197&gt;参数!B$3+参数!B$2,"溢",IF(L197&lt;-参数!B$2-参数!B$4,"折",""))</f>
        <v>折</v>
      </c>
      <c r="N197" s="3">
        <f>IF(M197="折",-L197-参数!B$2-参数!B$4,IF(M197="溢",L197-参数!B$2-参数!B$3,""))</f>
        <v>3.1720588235295494E-3</v>
      </c>
      <c r="O197" s="4">
        <f t="shared" si="31"/>
        <v>1.3979496738117492E-2</v>
      </c>
      <c r="P197" s="3">
        <f t="shared" si="32"/>
        <v>1.3225526165973762E-2</v>
      </c>
      <c r="Q197" s="5">
        <f t="shared" si="33"/>
        <v>14.933275679503051</v>
      </c>
      <c r="R197" s="5">
        <f t="shared" si="34"/>
        <v>1.6408130767169484</v>
      </c>
      <c r="S197" s="5">
        <f t="shared" si="35"/>
        <v>1.7332728581210302</v>
      </c>
      <c r="T197" s="3">
        <f t="shared" si="36"/>
        <v>1.0125693909206935E-2</v>
      </c>
      <c r="U197" s="5">
        <f t="shared" si="37"/>
        <v>3.5903480263734178</v>
      </c>
    </row>
    <row r="198" spans="1:21" x14ac:dyDescent="0.15">
      <c r="A198" s="1">
        <v>42039</v>
      </c>
      <c r="B198" s="2">
        <v>1.087</v>
      </c>
      <c r="C198" s="2">
        <v>0.874</v>
      </c>
      <c r="D198" s="2">
        <v>1.288</v>
      </c>
      <c r="E198" s="2" t="s">
        <v>10</v>
      </c>
      <c r="F198" s="2" t="s">
        <v>10</v>
      </c>
      <c r="G198" s="2" t="s">
        <v>10</v>
      </c>
      <c r="H198" s="3">
        <f t="shared" ref="H198:H261" si="40">(B198+IFERROR(E198+0,0))/B197-1</f>
        <v>-9.1911764705887578E-4</v>
      </c>
      <c r="I198" s="3">
        <f t="shared" ref="I198:I261" si="41">(C198+IFERROR(F198+0,0))/C197-1</f>
        <v>3.4443168771527422E-3</v>
      </c>
      <c r="J198" s="3">
        <f t="shared" ref="J198:J261" si="42">(D198+IFERROR(G198+0,0))/D197-1</f>
        <v>7.7700077700093573E-4</v>
      </c>
      <c r="K198" s="2">
        <f t="shared" si="38"/>
        <v>1.081</v>
      </c>
      <c r="L198" s="3">
        <f t="shared" si="39"/>
        <v>-5.5197792088316211E-3</v>
      </c>
      <c r="M198" t="str">
        <f>IF(L198&gt;参数!B$3+参数!B$2,"溢",IF(L198&lt;-参数!B$2-参数!B$4,"折",""))</f>
        <v>折</v>
      </c>
      <c r="N198" s="3">
        <f>IF(M198="折",-L198-参数!B$2-参数!B$4,IF(M198="溢",L198-参数!B$2-参数!B$3,""))</f>
        <v>4.1977920883162073E-4</v>
      </c>
      <c r="O198" s="4">
        <f t="shared" ref="O198:O261" si="43">H198</f>
        <v>-9.1911764705887578E-4</v>
      </c>
      <c r="P198" s="3">
        <f t="shared" ref="P198:P261" si="44">(C198*I198+D198*J198)/(C198+D198)</f>
        <v>1.8552774983389003E-3</v>
      </c>
      <c r="Q198" s="5">
        <f t="shared" ref="Q198:Q261" si="45">IFERROR(Q197*(1+N198),Q197)</f>
        <v>14.939544358153057</v>
      </c>
      <c r="R198" s="5">
        <f t="shared" ref="R198:R261" si="46">IFERROR(R197*(1+O198),R197)</f>
        <v>1.6393049764626129</v>
      </c>
      <c r="S198" s="5">
        <f t="shared" ref="S198:S261" si="47">IFERROR(S197*(1+P198),S197)</f>
        <v>1.7364885602531837</v>
      </c>
      <c r="T198" s="3">
        <f t="shared" ref="T198:T261" si="48">(IFERROR(N198+0,0)+IFERROR(O198+0,0)+IFERROR(P198+0,0))/3</f>
        <v>4.5197968670388178E-4</v>
      </c>
      <c r="U198" s="5">
        <f t="shared" ref="U198:U261" si="49">IFERROR(U197*(1+T198),U197)</f>
        <v>3.5919707907495364</v>
      </c>
    </row>
    <row r="199" spans="1:21" x14ac:dyDescent="0.15">
      <c r="A199" s="1">
        <v>42040</v>
      </c>
      <c r="B199" s="2">
        <v>1.07</v>
      </c>
      <c r="C199" s="2">
        <v>0.872</v>
      </c>
      <c r="D199" s="2">
        <v>1.2589999999999999</v>
      </c>
      <c r="E199" s="2" t="s">
        <v>10</v>
      </c>
      <c r="F199" s="2" t="s">
        <v>10</v>
      </c>
      <c r="G199" s="2" t="s">
        <v>10</v>
      </c>
      <c r="H199" s="3">
        <f t="shared" si="40"/>
        <v>-1.5639374425022945E-2</v>
      </c>
      <c r="I199" s="3">
        <f t="shared" si="41"/>
        <v>-2.2883295194507935E-3</v>
      </c>
      <c r="J199" s="3">
        <f t="shared" si="42"/>
        <v>-2.2515527950310643E-2</v>
      </c>
      <c r="K199" s="2">
        <f t="shared" si="38"/>
        <v>1.0654999999999999</v>
      </c>
      <c r="L199" s="3">
        <f t="shared" si="39"/>
        <v>-4.2056074766356755E-3</v>
      </c>
      <c r="M199" t="str">
        <f>IF(L199&gt;参数!B$3+参数!B$2,"溢",IF(L199&lt;-参数!B$2-参数!B$4,"折",""))</f>
        <v/>
      </c>
      <c r="N199" s="3" t="str">
        <f>IF(M199="折",-L199-参数!B$2-参数!B$4,IF(M199="溢",L199-参数!B$2-参数!B$3,""))</f>
        <v/>
      </c>
      <c r="O199" s="4">
        <f t="shared" si="43"/>
        <v>-1.5639374425022945E-2</v>
      </c>
      <c r="P199" s="3">
        <f t="shared" si="44"/>
        <v>-1.4238607710184042E-2</v>
      </c>
      <c r="Q199" s="5">
        <f t="shared" si="45"/>
        <v>14.939544358153057</v>
      </c>
      <c r="R199" s="5">
        <f t="shared" si="46"/>
        <v>1.6136672721389107</v>
      </c>
      <c r="S199" s="5">
        <f t="shared" si="47"/>
        <v>1.7117633808505164</v>
      </c>
      <c r="T199" s="3">
        <f t="shared" si="48"/>
        <v>-9.959327378402329E-3</v>
      </c>
      <c r="U199" s="5">
        <f t="shared" si="49"/>
        <v>3.556197177710803</v>
      </c>
    </row>
    <row r="200" spans="1:21" x14ac:dyDescent="0.15">
      <c r="A200" s="1">
        <v>42041</v>
      </c>
      <c r="B200" s="2">
        <v>1.042</v>
      </c>
      <c r="C200" s="2">
        <v>0.874</v>
      </c>
      <c r="D200" s="2">
        <v>1.1950000000000001</v>
      </c>
      <c r="E200" s="2" t="s">
        <v>10</v>
      </c>
      <c r="F200" s="2" t="s">
        <v>10</v>
      </c>
      <c r="G200" s="2" t="s">
        <v>10</v>
      </c>
      <c r="H200" s="3">
        <f t="shared" si="40"/>
        <v>-2.6168224299065401E-2</v>
      </c>
      <c r="I200" s="3">
        <f t="shared" si="41"/>
        <v>2.2935779816513069E-3</v>
      </c>
      <c r="J200" s="3">
        <f t="shared" si="42"/>
        <v>-5.0833995234312868E-2</v>
      </c>
      <c r="K200" s="2">
        <f t="shared" si="38"/>
        <v>1.0345</v>
      </c>
      <c r="L200" s="3">
        <f t="shared" si="39"/>
        <v>-7.1976967370441791E-3</v>
      </c>
      <c r="M200" t="str">
        <f>IF(L200&gt;参数!B$3+参数!B$2,"溢",IF(L200&lt;-参数!B$2-参数!B$4,"折",""))</f>
        <v>折</v>
      </c>
      <c r="N200" s="3">
        <f>IF(M200="折",-L200-参数!B$2-参数!B$4,IF(M200="溢",L200-参数!B$2-参数!B$3,""))</f>
        <v>2.0976967370441787E-3</v>
      </c>
      <c r="O200" s="4">
        <f t="shared" si="43"/>
        <v>-2.6168224299065401E-2</v>
      </c>
      <c r="P200" s="3">
        <f t="shared" si="44"/>
        <v>-2.839151143017914E-2</v>
      </c>
      <c r="Q200" s="5">
        <f t="shared" si="45"/>
        <v>14.97088299160608</v>
      </c>
      <c r="R200" s="5">
        <f t="shared" si="46"/>
        <v>1.5714404650175187</v>
      </c>
      <c r="S200" s="5">
        <f t="shared" si="47"/>
        <v>1.6631638312573369</v>
      </c>
      <c r="T200" s="3">
        <f t="shared" si="48"/>
        <v>-1.7487346330733455E-2</v>
      </c>
      <c r="U200" s="5">
        <f t="shared" si="49"/>
        <v>3.4940087260437975</v>
      </c>
    </row>
    <row r="201" spans="1:21" x14ac:dyDescent="0.15">
      <c r="A201" s="1">
        <v>42044</v>
      </c>
      <c r="B201" s="2">
        <v>1.0369999999999999</v>
      </c>
      <c r="C201" s="2">
        <v>0.875</v>
      </c>
      <c r="D201" s="2">
        <v>1.1879999999999999</v>
      </c>
      <c r="E201" s="2" t="s">
        <v>10</v>
      </c>
      <c r="F201" s="2" t="s">
        <v>10</v>
      </c>
      <c r="G201" s="2" t="s">
        <v>10</v>
      </c>
      <c r="H201" s="3">
        <f t="shared" si="40"/>
        <v>-4.7984644913628971E-3</v>
      </c>
      <c r="I201" s="3">
        <f t="shared" si="41"/>
        <v>1.1441647597254523E-3</v>
      </c>
      <c r="J201" s="3">
        <f t="shared" si="42"/>
        <v>-5.8577405857741516E-3</v>
      </c>
      <c r="K201" s="2">
        <f t="shared" si="38"/>
        <v>1.0314999999999999</v>
      </c>
      <c r="L201" s="3">
        <f t="shared" si="39"/>
        <v>-5.3037608486018462E-3</v>
      </c>
      <c r="M201" t="str">
        <f>IF(L201&gt;参数!B$3+参数!B$2,"溢",IF(L201&lt;-参数!B$2-参数!B$4,"折",""))</f>
        <v>折</v>
      </c>
      <c r="N201" s="3">
        <f>IF(M201="折",-L201-参数!B$2-参数!B$4,IF(M201="溢",L201-参数!B$2-参数!B$3,""))</f>
        <v>2.0376084860184579E-4</v>
      </c>
      <c r="O201" s="4">
        <f t="shared" si="43"/>
        <v>-4.7984644913628971E-3</v>
      </c>
      <c r="P201" s="3">
        <f t="shared" si="44"/>
        <v>-2.887955235647078E-3</v>
      </c>
      <c r="Q201" s="5">
        <f t="shared" si="45"/>
        <v>14.973933471428769</v>
      </c>
      <c r="R201" s="5">
        <f t="shared" si="46"/>
        <v>1.5638999637458413</v>
      </c>
      <c r="S201" s="5">
        <f t="shared" si="47"/>
        <v>1.6583606885631184</v>
      </c>
      <c r="T201" s="3">
        <f t="shared" si="48"/>
        <v>-2.494219626136043E-3</v>
      </c>
      <c r="U201" s="5">
        <f t="shared" si="49"/>
        <v>3.4852939009054085</v>
      </c>
    </row>
    <row r="202" spans="1:21" x14ac:dyDescent="0.15">
      <c r="A202" s="1">
        <v>42045</v>
      </c>
      <c r="B202" s="2">
        <v>1.052</v>
      </c>
      <c r="C202" s="2">
        <v>0.874</v>
      </c>
      <c r="D202" s="2">
        <v>1.212</v>
      </c>
      <c r="E202" s="2" t="s">
        <v>10</v>
      </c>
      <c r="F202" s="2" t="s">
        <v>10</v>
      </c>
      <c r="G202" s="2" t="s">
        <v>10</v>
      </c>
      <c r="H202" s="3">
        <f t="shared" si="40"/>
        <v>1.446480231436853E-2</v>
      </c>
      <c r="I202" s="3">
        <f t="shared" si="41"/>
        <v>-1.1428571428571122E-3</v>
      </c>
      <c r="J202" s="3">
        <f t="shared" si="42"/>
        <v>2.020202020202011E-2</v>
      </c>
      <c r="K202" s="2">
        <f t="shared" si="38"/>
        <v>1.0429999999999999</v>
      </c>
      <c r="L202" s="3">
        <f t="shared" si="39"/>
        <v>-8.5551330798480096E-3</v>
      </c>
      <c r="M202" t="str">
        <f>IF(L202&gt;参数!B$3+参数!B$2,"溢",IF(L202&lt;-参数!B$2-参数!B$4,"折",""))</f>
        <v>折</v>
      </c>
      <c r="N202" s="3">
        <f>IF(M202="折",-L202-参数!B$2-参数!B$4,IF(M202="溢",L202-参数!B$2-参数!B$3,""))</f>
        <v>3.4551330798480101E-3</v>
      </c>
      <c r="O202" s="4">
        <f t="shared" si="43"/>
        <v>1.446480231436853E-2</v>
      </c>
      <c r="P202" s="3">
        <f t="shared" si="44"/>
        <v>1.1258864497598877E-2</v>
      </c>
      <c r="Q202" s="5">
        <f t="shared" si="45"/>
        <v>15.025670404301346</v>
      </c>
      <c r="R202" s="5">
        <f t="shared" si="46"/>
        <v>1.586521467560873</v>
      </c>
      <c r="S202" s="5">
        <f t="shared" si="47"/>
        <v>1.6770319468437953</v>
      </c>
      <c r="T202" s="3">
        <f t="shared" si="48"/>
        <v>9.7262666306051401E-3</v>
      </c>
      <c r="U202" s="5">
        <f t="shared" si="49"/>
        <v>3.5191927986716363</v>
      </c>
    </row>
    <row r="203" spans="1:21" x14ac:dyDescent="0.15">
      <c r="A203" s="1">
        <v>42046</v>
      </c>
      <c r="B203" s="2">
        <v>1.0680000000000001</v>
      </c>
      <c r="C203" s="2">
        <v>0.88100000000000001</v>
      </c>
      <c r="D203" s="2">
        <v>1.236</v>
      </c>
      <c r="E203" s="2" t="s">
        <v>10</v>
      </c>
      <c r="F203" s="2" t="s">
        <v>10</v>
      </c>
      <c r="G203" s="2" t="s">
        <v>10</v>
      </c>
      <c r="H203" s="3">
        <f t="shared" si="40"/>
        <v>1.5209125475285079E-2</v>
      </c>
      <c r="I203" s="3">
        <f t="shared" si="41"/>
        <v>8.0091533180777219E-3</v>
      </c>
      <c r="J203" s="3">
        <f t="shared" si="42"/>
        <v>1.980198019801982E-2</v>
      </c>
      <c r="K203" s="2">
        <f t="shared" si="38"/>
        <v>1.0585</v>
      </c>
      <c r="L203" s="3">
        <f t="shared" si="39"/>
        <v>-8.8951310861423716E-3</v>
      </c>
      <c r="M203" t="str">
        <f>IF(L203&gt;参数!B$3+参数!B$2,"溢",IF(L203&lt;-参数!B$2-参数!B$4,"折",""))</f>
        <v>折</v>
      </c>
      <c r="N203" s="3">
        <f>IF(M203="折",-L203-参数!B$2-参数!B$4,IF(M203="溢",L203-参数!B$2-参数!B$3,""))</f>
        <v>3.7951310861423721E-3</v>
      </c>
      <c r="O203" s="4">
        <f t="shared" si="43"/>
        <v>1.5209125475285079E-2</v>
      </c>
      <c r="P203" s="3">
        <f t="shared" si="44"/>
        <v>1.4894337079820014E-2</v>
      </c>
      <c r="Q203" s="5">
        <f t="shared" si="45"/>
        <v>15.08269479314284</v>
      </c>
      <c r="R203" s="5">
        <f t="shared" si="46"/>
        <v>1.6106510716302398</v>
      </c>
      <c r="S203" s="5">
        <f t="shared" si="47"/>
        <v>1.7020102259537135</v>
      </c>
      <c r="T203" s="3">
        <f t="shared" si="48"/>
        <v>1.1299531213749154E-2</v>
      </c>
      <c r="U203" s="5">
        <f t="shared" si="49"/>
        <v>3.5589580275474275</v>
      </c>
    </row>
    <row r="204" spans="1:21" x14ac:dyDescent="0.15">
      <c r="A204" s="1">
        <v>42047</v>
      </c>
      <c r="B204" s="2">
        <v>1.0660000000000001</v>
      </c>
      <c r="C204" s="2">
        <v>0.88700000000000001</v>
      </c>
      <c r="D204" s="2">
        <v>1.23</v>
      </c>
      <c r="E204" s="2" t="s">
        <v>10</v>
      </c>
      <c r="F204" s="2" t="s">
        <v>10</v>
      </c>
      <c r="G204" s="2" t="s">
        <v>10</v>
      </c>
      <c r="H204" s="3">
        <f t="shared" si="40"/>
        <v>-1.8726591760299671E-3</v>
      </c>
      <c r="I204" s="3">
        <f t="shared" si="41"/>
        <v>6.8104426787740646E-3</v>
      </c>
      <c r="J204" s="3">
        <f t="shared" si="42"/>
        <v>-4.8543689320388328E-3</v>
      </c>
      <c r="K204" s="2">
        <f t="shared" si="38"/>
        <v>1.0585</v>
      </c>
      <c r="L204" s="3">
        <f t="shared" si="39"/>
        <v>-7.0356472795497504E-3</v>
      </c>
      <c r="M204" t="str">
        <f>IF(L204&gt;参数!B$3+参数!B$2,"溢",IF(L204&lt;-参数!B$2-参数!B$4,"折",""))</f>
        <v>折</v>
      </c>
      <c r="N204" s="3">
        <f>IF(M204="折",-L204-参数!B$2-参数!B$4,IF(M204="溢",L204-参数!B$2-参数!B$3,""))</f>
        <v>1.9356472795497501E-3</v>
      </c>
      <c r="O204" s="4">
        <f t="shared" si="43"/>
        <v>-1.8726591760299671E-3</v>
      </c>
      <c r="P204" s="3">
        <f t="shared" si="44"/>
        <v>3.3060401353250573E-5</v>
      </c>
      <c r="Q204" s="5">
        <f t="shared" si="45"/>
        <v>15.111889570287467</v>
      </c>
      <c r="R204" s="5">
        <f t="shared" si="46"/>
        <v>1.6076348711215689</v>
      </c>
      <c r="S204" s="5">
        <f t="shared" si="47"/>
        <v>1.7020664950948907</v>
      </c>
      <c r="T204" s="3">
        <f t="shared" si="48"/>
        <v>3.2016168291011179E-5</v>
      </c>
      <c r="U204" s="5">
        <f t="shared" si="49"/>
        <v>3.5590719717465777</v>
      </c>
    </row>
    <row r="205" spans="1:21" x14ac:dyDescent="0.15">
      <c r="A205" s="1">
        <v>42048</v>
      </c>
      <c r="B205" s="2">
        <v>1.0820000000000001</v>
      </c>
      <c r="C205" s="2">
        <v>0.89200000000000002</v>
      </c>
      <c r="D205" s="2">
        <v>1.2549999999999999</v>
      </c>
      <c r="E205" s="2" t="s">
        <v>10</v>
      </c>
      <c r="F205" s="2" t="s">
        <v>10</v>
      </c>
      <c r="G205" s="2" t="s">
        <v>10</v>
      </c>
      <c r="H205" s="3">
        <f t="shared" si="40"/>
        <v>1.5009380863039379E-2</v>
      </c>
      <c r="I205" s="3">
        <f t="shared" si="41"/>
        <v>5.636978579481422E-3</v>
      </c>
      <c r="J205" s="3">
        <f t="shared" si="42"/>
        <v>2.0325203252032464E-2</v>
      </c>
      <c r="K205" s="2">
        <f t="shared" si="38"/>
        <v>1.0734999999999999</v>
      </c>
      <c r="L205" s="3">
        <f t="shared" si="39"/>
        <v>-7.8558225508319479E-3</v>
      </c>
      <c r="M205" t="str">
        <f>IF(L205&gt;参数!B$3+参数!B$2,"溢",IF(L205&lt;-参数!B$2-参数!B$4,"折",""))</f>
        <v>折</v>
      </c>
      <c r="N205" s="3">
        <f>IF(M205="折",-L205-参数!B$2-参数!B$4,IF(M205="溢",L205-参数!B$2-参数!B$3,""))</f>
        <v>2.7558225508319475E-3</v>
      </c>
      <c r="O205" s="4">
        <f t="shared" si="43"/>
        <v>1.5009380863039379E-2</v>
      </c>
      <c r="P205" s="3">
        <f t="shared" si="44"/>
        <v>1.4222782940939996E-2</v>
      </c>
      <c r="Q205" s="5">
        <f t="shared" si="45"/>
        <v>15.153535256350947</v>
      </c>
      <c r="R205" s="5">
        <f t="shared" si="46"/>
        <v>1.6317644751909357</v>
      </c>
      <c r="S205" s="5">
        <f t="shared" si="47"/>
        <v>1.726274617405672</v>
      </c>
      <c r="T205" s="3">
        <f t="shared" si="48"/>
        <v>1.066266211827044E-2</v>
      </c>
      <c r="U205" s="5">
        <f t="shared" si="49"/>
        <v>3.597021153635918</v>
      </c>
    </row>
    <row r="206" spans="1:21" x14ac:dyDescent="0.15">
      <c r="A206" s="1">
        <v>42051</v>
      </c>
      <c r="B206" s="2">
        <v>1.105</v>
      </c>
      <c r="C206" s="2">
        <v>0.89400000000000002</v>
      </c>
      <c r="D206" s="2">
        <v>1.298</v>
      </c>
      <c r="E206" s="2" t="s">
        <v>10</v>
      </c>
      <c r="F206" s="2" t="s">
        <v>10</v>
      </c>
      <c r="G206" s="2" t="s">
        <v>10</v>
      </c>
      <c r="H206" s="3">
        <f t="shared" si="40"/>
        <v>2.1256931608133023E-2</v>
      </c>
      <c r="I206" s="3">
        <f t="shared" si="41"/>
        <v>2.2421524663676085E-3</v>
      </c>
      <c r="J206" s="3">
        <f t="shared" si="42"/>
        <v>3.4262948207171462E-2</v>
      </c>
      <c r="K206" s="2">
        <f t="shared" si="38"/>
        <v>1.0960000000000001</v>
      </c>
      <c r="L206" s="3">
        <f t="shared" si="39"/>
        <v>-8.1447963800903578E-3</v>
      </c>
      <c r="M206" t="str">
        <f>IF(L206&gt;参数!B$3+参数!B$2,"溢",IF(L206&lt;-参数!B$2-参数!B$4,"折",""))</f>
        <v>折</v>
      </c>
      <c r="N206" s="3">
        <f>IF(M206="折",-L206-参数!B$2-参数!B$4,IF(M206="溢",L206-参数!B$2-参数!B$3,""))</f>
        <v>3.0447963800903583E-3</v>
      </c>
      <c r="O206" s="4">
        <f t="shared" si="43"/>
        <v>2.1256931608133023E-2</v>
      </c>
      <c r="P206" s="3">
        <f t="shared" si="44"/>
        <v>2.1203371842080838E-2</v>
      </c>
      <c r="Q206" s="5">
        <f t="shared" si="45"/>
        <v>15.199674685645057</v>
      </c>
      <c r="R206" s="5">
        <f t="shared" si="46"/>
        <v>1.6664507810406506</v>
      </c>
      <c r="S206" s="5">
        <f t="shared" si="47"/>
        <v>1.7628774600200703</v>
      </c>
      <c r="T206" s="3">
        <f t="shared" si="48"/>
        <v>1.5168366610101408E-2</v>
      </c>
      <c r="U206" s="5">
        <f t="shared" si="49"/>
        <v>3.6515820891985578</v>
      </c>
    </row>
    <row r="207" spans="1:21" x14ac:dyDescent="0.15">
      <c r="A207" s="1">
        <v>42052</v>
      </c>
      <c r="B207" s="2">
        <v>1.1040000000000001</v>
      </c>
      <c r="C207" s="2">
        <v>0.89500000000000002</v>
      </c>
      <c r="D207" s="2">
        <v>1.296</v>
      </c>
      <c r="E207" s="2" t="s">
        <v>10</v>
      </c>
      <c r="F207" s="2" t="s">
        <v>10</v>
      </c>
      <c r="G207" s="2" t="s">
        <v>10</v>
      </c>
      <c r="H207" s="3">
        <f t="shared" si="40"/>
        <v>-9.0497737556549662E-4</v>
      </c>
      <c r="I207" s="3">
        <f t="shared" si="41"/>
        <v>1.1185682326622093E-3</v>
      </c>
      <c r="J207" s="3">
        <f t="shared" si="42"/>
        <v>-1.5408320493066618E-3</v>
      </c>
      <c r="K207" s="2">
        <f t="shared" si="38"/>
        <v>1.0954999999999999</v>
      </c>
      <c r="L207" s="3">
        <f t="shared" si="39"/>
        <v>-7.699275362318958E-3</v>
      </c>
      <c r="M207" t="str">
        <f>IF(L207&gt;参数!B$3+参数!B$2,"溢",IF(L207&lt;-参数!B$2-参数!B$4,"折",""))</f>
        <v>折</v>
      </c>
      <c r="N207" s="3">
        <f>IF(M207="折",-L207-参数!B$2-参数!B$4,IF(M207="溢",L207-参数!B$2-参数!B$3,""))</f>
        <v>2.5992753623189577E-3</v>
      </c>
      <c r="O207" s="4">
        <f t="shared" si="43"/>
        <v>-9.0497737556549662E-4</v>
      </c>
      <c r="P207" s="3">
        <f t="shared" si="44"/>
        <v>-4.5449555804142239E-4</v>
      </c>
      <c r="Q207" s="5">
        <f t="shared" si="45"/>
        <v>15.239182825570717</v>
      </c>
      <c r="R207" s="5">
        <f t="shared" si="46"/>
        <v>1.6649426807863152</v>
      </c>
      <c r="S207" s="5">
        <f t="shared" si="47"/>
        <v>1.7620762400451198</v>
      </c>
      <c r="T207" s="3">
        <f t="shared" si="48"/>
        <v>4.132674762373462E-4</v>
      </c>
      <c r="U207" s="5">
        <f t="shared" si="49"/>
        <v>3.6530911693128343</v>
      </c>
    </row>
    <row r="208" spans="1:21" x14ac:dyDescent="0.15">
      <c r="A208" s="1">
        <v>42060</v>
      </c>
      <c r="B208" s="2">
        <v>1.111</v>
      </c>
      <c r="C208" s="2">
        <v>0.89700000000000002</v>
      </c>
      <c r="D208" s="2">
        <v>1.31</v>
      </c>
      <c r="E208" s="2" t="s">
        <v>10</v>
      </c>
      <c r="F208" s="2" t="s">
        <v>10</v>
      </c>
      <c r="G208" s="2" t="s">
        <v>10</v>
      </c>
      <c r="H208" s="3">
        <f t="shared" si="40"/>
        <v>6.3405797101447892E-3</v>
      </c>
      <c r="I208" s="3">
        <f t="shared" si="41"/>
        <v>2.2346368715084886E-3</v>
      </c>
      <c r="J208" s="3">
        <f t="shared" si="42"/>
        <v>1.0802469135802406E-2</v>
      </c>
      <c r="K208" s="2">
        <f t="shared" si="38"/>
        <v>1.1034999999999999</v>
      </c>
      <c r="L208" s="3">
        <f t="shared" si="39"/>
        <v>-6.7506750675068172E-3</v>
      </c>
      <c r="M208" t="str">
        <f>IF(L208&gt;参数!B$3+参数!B$2,"溢",IF(L208&lt;-参数!B$2-参数!B$4,"折",""))</f>
        <v>折</v>
      </c>
      <c r="N208" s="3">
        <f>IF(M208="折",-L208-参数!B$2-参数!B$4,IF(M208="溢",L208-参数!B$2-参数!B$3,""))</f>
        <v>1.6506750675068169E-3</v>
      </c>
      <c r="O208" s="4">
        <f t="shared" si="43"/>
        <v>6.3405797101447892E-3</v>
      </c>
      <c r="P208" s="3">
        <f t="shared" si="44"/>
        <v>7.3202101683934144E-3</v>
      </c>
      <c r="Q208" s="5">
        <f t="shared" si="45"/>
        <v>15.264337764710064</v>
      </c>
      <c r="R208" s="5">
        <f t="shared" si="46"/>
        <v>1.6754993825666631</v>
      </c>
      <c r="S208" s="5">
        <f t="shared" si="47"/>
        <v>1.7749750084549825</v>
      </c>
      <c r="T208" s="3">
        <f t="shared" si="48"/>
        <v>5.1038216486816732E-3</v>
      </c>
      <c r="U208" s="5">
        <f t="shared" si="49"/>
        <v>3.6717358951073806</v>
      </c>
    </row>
    <row r="209" spans="1:21" x14ac:dyDescent="0.15">
      <c r="A209" s="1">
        <v>42061</v>
      </c>
      <c r="B209" s="2">
        <v>1.117</v>
      </c>
      <c r="C209" s="2">
        <v>0.89</v>
      </c>
      <c r="D209" s="2">
        <v>1.3340000000000001</v>
      </c>
      <c r="E209" s="2" t="s">
        <v>10</v>
      </c>
      <c r="F209" s="2" t="s">
        <v>10</v>
      </c>
      <c r="G209" s="2" t="s">
        <v>10</v>
      </c>
      <c r="H209" s="3">
        <f t="shared" si="40"/>
        <v>5.400540054005365E-3</v>
      </c>
      <c r="I209" s="3">
        <f t="shared" si="41"/>
        <v>-7.8037904124860225E-3</v>
      </c>
      <c r="J209" s="3">
        <f t="shared" si="42"/>
        <v>1.8320610687022842E-2</v>
      </c>
      <c r="K209" s="2">
        <f t="shared" si="38"/>
        <v>1.1120000000000001</v>
      </c>
      <c r="L209" s="3">
        <f t="shared" si="39"/>
        <v>-4.4762757385854446E-3</v>
      </c>
      <c r="M209" t="str">
        <f>IF(L209&gt;参数!B$3+参数!B$2,"溢",IF(L209&lt;-参数!B$2-参数!B$4,"折",""))</f>
        <v/>
      </c>
      <c r="N209" s="3" t="str">
        <f>IF(M209="折",-L209-参数!B$2-参数!B$4,IF(M209="溢",L209-参数!B$2-参数!B$3,""))</f>
        <v/>
      </c>
      <c r="O209" s="4">
        <f t="shared" si="43"/>
        <v>5.400540054005365E-3</v>
      </c>
      <c r="P209" s="3">
        <f t="shared" si="44"/>
        <v>7.8661516139280161E-3</v>
      </c>
      <c r="Q209" s="5">
        <f t="shared" si="45"/>
        <v>15.264337764710064</v>
      </c>
      <c r="R209" s="5">
        <f t="shared" si="46"/>
        <v>1.6845479840926756</v>
      </c>
      <c r="S209" s="5">
        <f t="shared" si="47"/>
        <v>1.7889372309824225</v>
      </c>
      <c r="T209" s="3">
        <f t="shared" si="48"/>
        <v>4.4222305559777934E-3</v>
      </c>
      <c r="U209" s="5">
        <f t="shared" si="49"/>
        <v>3.6879731577762049</v>
      </c>
    </row>
    <row r="210" spans="1:21" x14ac:dyDescent="0.15">
      <c r="A210" s="1">
        <v>42062</v>
      </c>
      <c r="B210" s="2">
        <v>1.1419999999999999</v>
      </c>
      <c r="C210" s="2">
        <v>0.89500000000000002</v>
      </c>
      <c r="D210" s="2">
        <v>1.383</v>
      </c>
      <c r="E210" s="2" t="s">
        <v>10</v>
      </c>
      <c r="F210" s="2" t="s">
        <v>10</v>
      </c>
      <c r="G210" s="2" t="s">
        <v>10</v>
      </c>
      <c r="H210" s="3">
        <f t="shared" si="40"/>
        <v>2.2381378692927445E-2</v>
      </c>
      <c r="I210" s="3">
        <f t="shared" si="41"/>
        <v>5.6179775280897903E-3</v>
      </c>
      <c r="J210" s="3">
        <f t="shared" si="42"/>
        <v>3.6731634182908479E-2</v>
      </c>
      <c r="K210" s="2">
        <f t="shared" si="38"/>
        <v>1.139</v>
      </c>
      <c r="L210" s="3">
        <f t="shared" si="39"/>
        <v>-2.6269702276706663E-3</v>
      </c>
      <c r="M210" t="str">
        <f>IF(L210&gt;参数!B$3+参数!B$2,"溢",IF(L210&lt;-参数!B$2-参数!B$4,"折",""))</f>
        <v/>
      </c>
      <c r="N210" s="3" t="str">
        <f>IF(M210="折",-L210-参数!B$2-参数!B$4,IF(M210="溢",L210-参数!B$2-参数!B$3,""))</f>
        <v/>
      </c>
      <c r="O210" s="4">
        <f t="shared" si="43"/>
        <v>2.2381378692927445E-2</v>
      </c>
      <c r="P210" s="3">
        <f t="shared" si="44"/>
        <v>2.450743633125671E-2</v>
      </c>
      <c r="Q210" s="5">
        <f t="shared" si="45"/>
        <v>15.264337764710064</v>
      </c>
      <c r="R210" s="5">
        <f t="shared" si="46"/>
        <v>1.7222504904510614</v>
      </c>
      <c r="S210" s="5">
        <f t="shared" si="47"/>
        <v>1.8327794962713391</v>
      </c>
      <c r="T210" s="3">
        <f t="shared" si="48"/>
        <v>1.5629605008061386E-2</v>
      </c>
      <c r="U210" s="5">
        <f t="shared" si="49"/>
        <v>3.7456147215125797</v>
      </c>
    </row>
    <row r="211" spans="1:21" x14ac:dyDescent="0.15">
      <c r="A211" s="1">
        <v>42065</v>
      </c>
      <c r="B211" s="2">
        <v>1.1539999999999999</v>
      </c>
      <c r="C211" s="2">
        <v>0.88700000000000001</v>
      </c>
      <c r="D211" s="2">
        <v>1.3979999999999999</v>
      </c>
      <c r="E211" s="2" t="s">
        <v>10</v>
      </c>
      <c r="F211" s="2" t="s">
        <v>10</v>
      </c>
      <c r="G211" s="2" t="s">
        <v>10</v>
      </c>
      <c r="H211" s="3">
        <f t="shared" si="40"/>
        <v>1.0507880910683109E-2</v>
      </c>
      <c r="I211" s="3">
        <f t="shared" si="41"/>
        <v>-8.9385474860335101E-3</v>
      </c>
      <c r="J211" s="3">
        <f t="shared" si="42"/>
        <v>1.0845986984815648E-2</v>
      </c>
      <c r="K211" s="2">
        <f t="shared" si="38"/>
        <v>1.1425000000000001</v>
      </c>
      <c r="L211" s="3">
        <f t="shared" si="39"/>
        <v>-9.9653379549392573E-3</v>
      </c>
      <c r="M211" t="str">
        <f>IF(L211&gt;参数!B$3+参数!B$2,"溢",IF(L211&lt;-参数!B$2-参数!B$4,"折",""))</f>
        <v>折</v>
      </c>
      <c r="N211" s="3">
        <f>IF(M211="折",-L211-参数!B$2-参数!B$4,IF(M211="溢",L211-参数!B$2-参数!B$3,""))</f>
        <v>4.8653379549392578E-3</v>
      </c>
      <c r="O211" s="4">
        <f t="shared" si="43"/>
        <v>1.0507880910683109E-2</v>
      </c>
      <c r="P211" s="3">
        <f t="shared" si="44"/>
        <v>3.1659510654969587E-3</v>
      </c>
      <c r="Q211" s="5">
        <f t="shared" si="45"/>
        <v>15.33860392659372</v>
      </c>
      <c r="R211" s="5">
        <f t="shared" si="46"/>
        <v>1.7403476935030866</v>
      </c>
      <c r="S211" s="5">
        <f t="shared" si="47"/>
        <v>1.8385819864703801</v>
      </c>
      <c r="T211" s="3">
        <f t="shared" si="48"/>
        <v>6.1797233103731081E-3</v>
      </c>
      <c r="U211" s="5">
        <f t="shared" si="49"/>
        <v>3.7687615841187876</v>
      </c>
    </row>
    <row r="212" spans="1:21" x14ac:dyDescent="0.15">
      <c r="A212" s="1">
        <v>42066</v>
      </c>
      <c r="B212" s="2">
        <v>1.1479999999999999</v>
      </c>
      <c r="C212" s="2">
        <v>0.877</v>
      </c>
      <c r="D212" s="2">
        <v>1.415</v>
      </c>
      <c r="E212" s="2" t="s">
        <v>10</v>
      </c>
      <c r="F212" s="2" t="s">
        <v>10</v>
      </c>
      <c r="G212" s="2" t="s">
        <v>10</v>
      </c>
      <c r="H212" s="3">
        <f t="shared" si="40"/>
        <v>-5.199306759098743E-3</v>
      </c>
      <c r="I212" s="3">
        <f t="shared" si="41"/>
        <v>-1.1273957158962844E-2</v>
      </c>
      <c r="J212" s="3">
        <f t="shared" si="42"/>
        <v>1.2160228898426384E-2</v>
      </c>
      <c r="K212" s="2">
        <f t="shared" si="38"/>
        <v>1.1459999999999999</v>
      </c>
      <c r="L212" s="3">
        <f t="shared" si="39"/>
        <v>-1.7421602787456303E-3</v>
      </c>
      <c r="M212" t="str">
        <f>IF(L212&gt;参数!B$3+参数!B$2,"溢",IF(L212&lt;-参数!B$2-参数!B$4,"折",""))</f>
        <v/>
      </c>
      <c r="N212" s="3" t="str">
        <f>IF(M212="折",-L212-参数!B$2-参数!B$4,IF(M212="溢",L212-参数!B$2-参数!B$3,""))</f>
        <v/>
      </c>
      <c r="O212" s="4">
        <f t="shared" si="43"/>
        <v>-5.199306759098743E-3</v>
      </c>
      <c r="P212" s="3">
        <f t="shared" si="44"/>
        <v>3.193483186240366E-3</v>
      </c>
      <c r="Q212" s="5">
        <f t="shared" si="45"/>
        <v>15.33860392659372</v>
      </c>
      <c r="R212" s="5">
        <f t="shared" si="46"/>
        <v>1.7312990919770741</v>
      </c>
      <c r="S212" s="5">
        <f t="shared" si="47"/>
        <v>1.8444534671306976</v>
      </c>
      <c r="T212" s="3">
        <f t="shared" si="48"/>
        <v>-6.6860785761945895E-4</v>
      </c>
      <c r="U212" s="5">
        <f t="shared" si="49"/>
        <v>3.7662417605101512</v>
      </c>
    </row>
    <row r="213" spans="1:21" x14ac:dyDescent="0.15">
      <c r="A213" s="1">
        <v>42067</v>
      </c>
      <c r="B213" s="2">
        <v>1.1599999999999999</v>
      </c>
      <c r="C213" s="2">
        <v>0.88100000000000001</v>
      </c>
      <c r="D213" s="2">
        <v>1.423</v>
      </c>
      <c r="E213" s="2" t="s">
        <v>10</v>
      </c>
      <c r="F213" s="2" t="s">
        <v>10</v>
      </c>
      <c r="G213" s="2" t="s">
        <v>10</v>
      </c>
      <c r="H213" s="3">
        <f t="shared" si="40"/>
        <v>1.0452961672473782E-2</v>
      </c>
      <c r="I213" s="3">
        <f t="shared" si="41"/>
        <v>4.5610034207526073E-3</v>
      </c>
      <c r="J213" s="3">
        <f t="shared" si="42"/>
        <v>5.6537102473497303E-3</v>
      </c>
      <c r="K213" s="2">
        <f t="shared" si="38"/>
        <v>1.1520000000000001</v>
      </c>
      <c r="L213" s="3">
        <f t="shared" si="39"/>
        <v>-6.8965517241377228E-3</v>
      </c>
      <c r="M213" t="str">
        <f>IF(L213&gt;参数!B$3+参数!B$2,"溢",IF(L213&lt;-参数!B$2-参数!B$4,"折",""))</f>
        <v>折</v>
      </c>
      <c r="N213" s="3">
        <f>IF(M213="折",-L213-参数!B$2-参数!B$4,IF(M213="溢",L213-参数!B$2-参数!B$3,""))</f>
        <v>1.7965517241377224E-3</v>
      </c>
      <c r="O213" s="4">
        <f t="shared" si="43"/>
        <v>1.0452961672473782E-2</v>
      </c>
      <c r="P213" s="3">
        <f t="shared" si="44"/>
        <v>5.2358826804087292E-3</v>
      </c>
      <c r="Q213" s="5">
        <f t="shared" si="45"/>
        <v>15.366160521923906</v>
      </c>
      <c r="R213" s="5">
        <f t="shared" si="46"/>
        <v>1.7493962950290991</v>
      </c>
      <c r="S213" s="5">
        <f t="shared" si="47"/>
        <v>1.8541108090940668</v>
      </c>
      <c r="T213" s="3">
        <f t="shared" si="48"/>
        <v>5.828465359006745E-3</v>
      </c>
      <c r="U213" s="5">
        <f t="shared" si="49"/>
        <v>3.7881931701449294</v>
      </c>
    </row>
    <row r="214" spans="1:21" x14ac:dyDescent="0.15">
      <c r="A214" s="1">
        <v>42068</v>
      </c>
      <c r="B214" s="2">
        <v>1.1419999999999999</v>
      </c>
      <c r="C214" s="2">
        <v>0.88900000000000001</v>
      </c>
      <c r="D214" s="2">
        <v>1.37</v>
      </c>
      <c r="E214" s="2" t="s">
        <v>10</v>
      </c>
      <c r="F214" s="2" t="s">
        <v>10</v>
      </c>
      <c r="G214" s="2" t="s">
        <v>10</v>
      </c>
      <c r="H214" s="3">
        <f t="shared" si="40"/>
        <v>-1.551724137931032E-2</v>
      </c>
      <c r="I214" s="3">
        <f t="shared" si="41"/>
        <v>9.0805902383654935E-3</v>
      </c>
      <c r="J214" s="3">
        <f t="shared" si="42"/>
        <v>-3.7245256500351376E-2</v>
      </c>
      <c r="K214" s="2">
        <f t="shared" si="38"/>
        <v>1.1295000000000002</v>
      </c>
      <c r="L214" s="3">
        <f t="shared" si="39"/>
        <v>-1.0945709281961258E-2</v>
      </c>
      <c r="M214" t="str">
        <f>IF(L214&gt;参数!B$3+参数!B$2,"溢",IF(L214&lt;-参数!B$2-参数!B$4,"折",""))</f>
        <v>折</v>
      </c>
      <c r="N214" s="3">
        <f>IF(M214="折",-L214-参数!B$2-参数!B$4,IF(M214="溢",L214-参数!B$2-参数!B$3,""))</f>
        <v>5.8457092819612583E-3</v>
      </c>
      <c r="O214" s="4">
        <f t="shared" si="43"/>
        <v>-1.551724137931032E-2</v>
      </c>
      <c r="P214" s="3">
        <f t="shared" si="44"/>
        <v>-1.9014323454437564E-2</v>
      </c>
      <c r="Q214" s="5">
        <f t="shared" si="45"/>
        <v>15.455986629115023</v>
      </c>
      <c r="R214" s="5">
        <f t="shared" si="46"/>
        <v>1.7222504904510614</v>
      </c>
      <c r="S214" s="5">
        <f t="shared" si="47"/>
        <v>1.8188561464495834</v>
      </c>
      <c r="T214" s="3">
        <f t="shared" si="48"/>
        <v>-9.5619518505955427E-3</v>
      </c>
      <c r="U214" s="5">
        <f t="shared" si="49"/>
        <v>3.7519706494512488</v>
      </c>
    </row>
    <row r="215" spans="1:21" x14ac:dyDescent="0.15">
      <c r="A215" s="1">
        <v>42069</v>
      </c>
      <c r="B215" s="2">
        <v>1.125</v>
      </c>
      <c r="C215" s="2">
        <v>0.89800000000000002</v>
      </c>
      <c r="D215" s="2">
        <v>1.329</v>
      </c>
      <c r="E215" s="2" t="s">
        <v>10</v>
      </c>
      <c r="F215" s="2" t="s">
        <v>10</v>
      </c>
      <c r="G215" s="2" t="s">
        <v>10</v>
      </c>
      <c r="H215" s="3">
        <f t="shared" si="40"/>
        <v>-1.4886164623467479E-2</v>
      </c>
      <c r="I215" s="3">
        <f t="shared" si="41"/>
        <v>1.0123734533183271E-2</v>
      </c>
      <c r="J215" s="3">
        <f t="shared" si="42"/>
        <v>-2.9927007299270225E-2</v>
      </c>
      <c r="K215" s="2">
        <f t="shared" si="38"/>
        <v>1.1134999999999999</v>
      </c>
      <c r="L215" s="3">
        <f t="shared" si="39"/>
        <v>-1.0222222222222244E-2</v>
      </c>
      <c r="M215" t="str">
        <f>IF(L215&gt;参数!B$3+参数!B$2,"溢",IF(L215&lt;-参数!B$2-参数!B$4,"折",""))</f>
        <v>折</v>
      </c>
      <c r="N215" s="3">
        <f>IF(M215="折",-L215-参数!B$2-参数!B$4,IF(M215="溢",L215-参数!B$2-参数!B$3,""))</f>
        <v>5.1222222222222441E-3</v>
      </c>
      <c r="O215" s="4">
        <f t="shared" si="43"/>
        <v>-1.4886164623467479E-2</v>
      </c>
      <c r="P215" s="3">
        <f t="shared" si="44"/>
        <v>-1.3777224557670208E-2</v>
      </c>
      <c r="Q215" s="5">
        <f t="shared" si="45"/>
        <v>15.535155627293046</v>
      </c>
      <c r="R215" s="5">
        <f t="shared" si="46"/>
        <v>1.6966127861273592</v>
      </c>
      <c r="S215" s="5">
        <f t="shared" si="47"/>
        <v>1.7937973568818488</v>
      </c>
      <c r="T215" s="3">
        <f t="shared" si="48"/>
        <v>-7.8470556529718141E-3</v>
      </c>
      <c r="U215" s="5">
        <f t="shared" si="49"/>
        <v>3.7225287269566878</v>
      </c>
    </row>
    <row r="216" spans="1:21" x14ac:dyDescent="0.15">
      <c r="A216" s="1">
        <v>42072</v>
      </c>
      <c r="B216" s="2">
        <v>1.1439999999999999</v>
      </c>
      <c r="C216" s="2">
        <v>0.89700000000000002</v>
      </c>
      <c r="D216" s="2">
        <v>1.373</v>
      </c>
      <c r="E216" s="2" t="s">
        <v>10</v>
      </c>
      <c r="F216" s="2" t="s">
        <v>10</v>
      </c>
      <c r="G216" s="2" t="s">
        <v>10</v>
      </c>
      <c r="H216" s="3">
        <f t="shared" si="40"/>
        <v>1.6888888888888731E-2</v>
      </c>
      <c r="I216" s="3">
        <f t="shared" si="41"/>
        <v>-1.1135857461024301E-3</v>
      </c>
      <c r="J216" s="3">
        <f t="shared" si="42"/>
        <v>3.3107599699021772E-2</v>
      </c>
      <c r="K216" s="2">
        <f t="shared" si="38"/>
        <v>1.135</v>
      </c>
      <c r="L216" s="3">
        <f t="shared" si="39"/>
        <v>-7.8671328671328089E-3</v>
      </c>
      <c r="M216" t="str">
        <f>IF(L216&gt;参数!B$3+参数!B$2,"溢",IF(L216&lt;-参数!B$2-参数!B$4,"折",""))</f>
        <v>折</v>
      </c>
      <c r="N216" s="3">
        <f>IF(M216="折",-L216-参数!B$2-参数!B$4,IF(M216="溢",L216-参数!B$2-参数!B$3,""))</f>
        <v>2.7671328671328085E-3</v>
      </c>
      <c r="O216" s="4">
        <f t="shared" si="43"/>
        <v>1.6888888888888731E-2</v>
      </c>
      <c r="P216" s="3">
        <f t="shared" si="44"/>
        <v>1.9584955053966086E-2</v>
      </c>
      <c r="Q216" s="5">
        <f t="shared" si="45"/>
        <v>15.578143467025351</v>
      </c>
      <c r="R216" s="5">
        <f t="shared" si="46"/>
        <v>1.7252666909597321</v>
      </c>
      <c r="S216" s="5">
        <f t="shared" si="47"/>
        <v>1.8289287974923032</v>
      </c>
      <c r="T216" s="3">
        <f t="shared" si="48"/>
        <v>1.308032560332921E-2</v>
      </c>
      <c r="U216" s="5">
        <f t="shared" si="49"/>
        <v>3.7712206147730276</v>
      </c>
    </row>
    <row r="217" spans="1:21" x14ac:dyDescent="0.15">
      <c r="A217" s="1">
        <v>42073</v>
      </c>
      <c r="B217" s="2">
        <v>1.1459999999999999</v>
      </c>
      <c r="C217" s="2">
        <v>0.89900000000000002</v>
      </c>
      <c r="D217" s="2">
        <v>1.367</v>
      </c>
      <c r="E217" s="2" t="s">
        <v>10</v>
      </c>
      <c r="F217" s="2" t="s">
        <v>10</v>
      </c>
      <c r="G217" s="2" t="s">
        <v>10</v>
      </c>
      <c r="H217" s="3">
        <f t="shared" si="40"/>
        <v>1.7482517482516613E-3</v>
      </c>
      <c r="I217" s="3">
        <f t="shared" si="41"/>
        <v>2.2296544035673715E-3</v>
      </c>
      <c r="J217" s="3">
        <f t="shared" si="42"/>
        <v>-4.3699927166788166E-3</v>
      </c>
      <c r="K217" s="2">
        <f t="shared" si="38"/>
        <v>1.133</v>
      </c>
      <c r="L217" s="3">
        <f t="shared" si="39"/>
        <v>-1.1343804537521707E-2</v>
      </c>
      <c r="M217" t="str">
        <f>IF(L217&gt;参数!B$3+参数!B$2,"溢",IF(L217&lt;-参数!B$2-参数!B$4,"折",""))</f>
        <v>折</v>
      </c>
      <c r="N217" s="3">
        <f>IF(M217="折",-L217-参数!B$2-参数!B$4,IF(M217="溢",L217-参数!B$2-参数!B$3,""))</f>
        <v>6.2438045375217072E-3</v>
      </c>
      <c r="O217" s="4">
        <f t="shared" si="43"/>
        <v>1.7482517482516613E-3</v>
      </c>
      <c r="P217" s="3">
        <f t="shared" si="44"/>
        <v>-1.7516861142510484E-3</v>
      </c>
      <c r="Q217" s="5">
        <f t="shared" si="45"/>
        <v>15.675410349890928</v>
      </c>
      <c r="R217" s="5">
        <f t="shared" si="46"/>
        <v>1.7282828914684027</v>
      </c>
      <c r="S217" s="5">
        <f t="shared" si="47"/>
        <v>1.8257250883137821</v>
      </c>
      <c r="T217" s="3">
        <f t="shared" si="48"/>
        <v>2.0801233905074399E-3</v>
      </c>
      <c r="U217" s="5">
        <f t="shared" si="49"/>
        <v>3.7790652189845808</v>
      </c>
    </row>
    <row r="218" spans="1:21" x14ac:dyDescent="0.15">
      <c r="A218" s="1">
        <v>42074</v>
      </c>
      <c r="B218" s="2">
        <v>1.135</v>
      </c>
      <c r="C218" s="2">
        <v>0.91</v>
      </c>
      <c r="D218" s="2">
        <v>1.347</v>
      </c>
      <c r="E218" s="2" t="s">
        <v>10</v>
      </c>
      <c r="F218" s="2" t="s">
        <v>10</v>
      </c>
      <c r="G218" s="2" t="s">
        <v>10</v>
      </c>
      <c r="H218" s="3">
        <f t="shared" si="40"/>
        <v>-9.5986038394414441E-3</v>
      </c>
      <c r="I218" s="3">
        <f t="shared" si="41"/>
        <v>1.2235817575083408E-2</v>
      </c>
      <c r="J218" s="3">
        <f t="shared" si="42"/>
        <v>-1.4630577907827402E-2</v>
      </c>
      <c r="K218" s="2">
        <f t="shared" si="38"/>
        <v>1.1285000000000001</v>
      </c>
      <c r="L218" s="3">
        <f t="shared" si="39"/>
        <v>-5.7268722466959909E-3</v>
      </c>
      <c r="M218" t="str">
        <f>IF(L218&gt;参数!B$3+参数!B$2,"溢",IF(L218&lt;-参数!B$2-参数!B$4,"折",""))</f>
        <v>折</v>
      </c>
      <c r="N218" s="3">
        <f>IF(M218="折",-L218-参数!B$2-参数!B$4,IF(M218="溢",L218-参数!B$2-参数!B$3,""))</f>
        <v>6.2687224669599056E-4</v>
      </c>
      <c r="O218" s="4">
        <f t="shared" si="43"/>
        <v>-9.5986038394414441E-3</v>
      </c>
      <c r="P218" s="3">
        <f t="shared" si="44"/>
        <v>-3.7983138894628304E-3</v>
      </c>
      <c r="Q218" s="5">
        <f t="shared" si="45"/>
        <v>15.685236829594846</v>
      </c>
      <c r="R218" s="5">
        <f t="shared" si="46"/>
        <v>1.7116937886707131</v>
      </c>
      <c r="S218" s="5">
        <f t="shared" si="47"/>
        <v>1.8187904113524991</v>
      </c>
      <c r="T218" s="3">
        <f t="shared" si="48"/>
        <v>-4.2566818274027618E-3</v>
      </c>
      <c r="U218" s="5">
        <f t="shared" si="49"/>
        <v>3.7629789407423591</v>
      </c>
    </row>
    <row r="219" spans="1:21" x14ac:dyDescent="0.15">
      <c r="A219" s="1">
        <v>42075</v>
      </c>
      <c r="B219" s="2">
        <v>1.1319999999999999</v>
      </c>
      <c r="C219" s="2">
        <v>0.91</v>
      </c>
      <c r="D219" s="2">
        <v>1.3380000000000001</v>
      </c>
      <c r="E219" s="2" t="s">
        <v>10</v>
      </c>
      <c r="F219" s="2" t="s">
        <v>10</v>
      </c>
      <c r="G219" s="2" t="s">
        <v>10</v>
      </c>
      <c r="H219" s="3">
        <f t="shared" si="40"/>
        <v>-2.6431718061674658E-3</v>
      </c>
      <c r="I219" s="3">
        <f t="shared" si="41"/>
        <v>0</v>
      </c>
      <c r="J219" s="3">
        <f t="shared" si="42"/>
        <v>-6.6815144766145806E-3</v>
      </c>
      <c r="K219" s="2">
        <f t="shared" si="38"/>
        <v>1.1240000000000001</v>
      </c>
      <c r="L219" s="3">
        <f t="shared" si="39"/>
        <v>-7.0671378091871073E-3</v>
      </c>
      <c r="M219" t="str">
        <f>IF(L219&gt;参数!B$3+参数!B$2,"溢",IF(L219&lt;-参数!B$2-参数!B$4,"折",""))</f>
        <v>折</v>
      </c>
      <c r="N219" s="3">
        <f>IF(M219="折",-L219-参数!B$2-参数!B$4,IF(M219="溢",L219-参数!B$2-参数!B$3,""))</f>
        <v>1.967137809187107E-3</v>
      </c>
      <c r="O219" s="4">
        <f t="shared" si="43"/>
        <v>-2.6431718061674658E-3</v>
      </c>
      <c r="P219" s="3">
        <f t="shared" si="44"/>
        <v>-3.976808883323091E-3</v>
      </c>
      <c r="Q219" s="5">
        <f t="shared" si="45"/>
        <v>15.716091852008395</v>
      </c>
      <c r="R219" s="5">
        <f t="shared" si="46"/>
        <v>1.7071694879077066</v>
      </c>
      <c r="S219" s="5">
        <f t="shared" si="47"/>
        <v>1.8115574294877297</v>
      </c>
      <c r="T219" s="3">
        <f t="shared" si="48"/>
        <v>-1.5509476267678167E-3</v>
      </c>
      <c r="U219" s="5">
        <f t="shared" si="49"/>
        <v>3.7571427574846377</v>
      </c>
    </row>
    <row r="220" spans="1:21" x14ac:dyDescent="0.15">
      <c r="A220" s="1">
        <v>42076</v>
      </c>
      <c r="B220" s="2">
        <v>1.1439999999999999</v>
      </c>
      <c r="C220" s="2">
        <v>0.91200000000000003</v>
      </c>
      <c r="D220" s="2">
        <v>1.36</v>
      </c>
      <c r="E220" s="2" t="s">
        <v>10</v>
      </c>
      <c r="F220" s="2" t="s">
        <v>10</v>
      </c>
      <c r="G220" s="2" t="s">
        <v>10</v>
      </c>
      <c r="H220" s="3">
        <f t="shared" si="40"/>
        <v>1.0600706713780994E-2</v>
      </c>
      <c r="I220" s="3">
        <f t="shared" si="41"/>
        <v>2.19780219780219E-3</v>
      </c>
      <c r="J220" s="3">
        <f t="shared" si="42"/>
        <v>1.6442451420029869E-2</v>
      </c>
      <c r="K220" s="2">
        <f t="shared" si="38"/>
        <v>1.1360000000000001</v>
      </c>
      <c r="L220" s="3">
        <f t="shared" si="39"/>
        <v>-6.9930069930067562E-3</v>
      </c>
      <c r="M220" t="str">
        <f>IF(L220&gt;参数!B$3+参数!B$2,"溢",IF(L220&lt;-参数!B$2-参数!B$4,"折",""))</f>
        <v>折</v>
      </c>
      <c r="N220" s="3">
        <f>IF(M220="折",-L220-参数!B$2-参数!B$4,IF(M220="溢",L220-参数!B$2-参数!B$3,""))</f>
        <v>1.8930069930067558E-3</v>
      </c>
      <c r="O220" s="4">
        <f t="shared" si="43"/>
        <v>1.0600706713780994E-2</v>
      </c>
      <c r="P220" s="3">
        <f t="shared" si="44"/>
        <v>1.0724528844910309E-2</v>
      </c>
      <c r="Q220" s="5">
        <f t="shared" si="45"/>
        <v>15.745842523786983</v>
      </c>
      <c r="R220" s="5">
        <f t="shared" si="46"/>
        <v>1.7252666909597318</v>
      </c>
      <c r="S220" s="5">
        <f t="shared" si="47"/>
        <v>1.8309855293944823</v>
      </c>
      <c r="T220" s="3">
        <f t="shared" si="48"/>
        <v>7.7394141838993532E-3</v>
      </c>
      <c r="U220" s="5">
        <f t="shared" si="49"/>
        <v>3.7862208414328489</v>
      </c>
    </row>
    <row r="221" spans="1:21" x14ac:dyDescent="0.15">
      <c r="A221" s="1">
        <v>42079</v>
      </c>
      <c r="B221" s="2">
        <v>1.1779999999999999</v>
      </c>
      <c r="C221" s="2">
        <v>0.91800000000000004</v>
      </c>
      <c r="D221" s="2">
        <v>1.413</v>
      </c>
      <c r="E221" s="2" t="s">
        <v>10</v>
      </c>
      <c r="F221" s="2" t="s">
        <v>10</v>
      </c>
      <c r="G221" s="2" t="s">
        <v>10</v>
      </c>
      <c r="H221" s="3">
        <f t="shared" si="40"/>
        <v>2.9720279720279796E-2</v>
      </c>
      <c r="I221" s="3">
        <f t="shared" si="41"/>
        <v>6.5789473684210176E-3</v>
      </c>
      <c r="J221" s="3">
        <f t="shared" si="42"/>
        <v>3.8970588235293979E-2</v>
      </c>
      <c r="K221" s="2">
        <f t="shared" si="38"/>
        <v>1.1655</v>
      </c>
      <c r="L221" s="3">
        <f t="shared" si="39"/>
        <v>-1.0611205432937143E-2</v>
      </c>
      <c r="M221" t="str">
        <f>IF(L221&gt;参数!B$3+参数!B$2,"溢",IF(L221&lt;-参数!B$2-参数!B$4,"折",""))</f>
        <v>折</v>
      </c>
      <c r="N221" s="3">
        <f>IF(M221="折",-L221-参数!B$2-参数!B$4,IF(M221="溢",L221-参数!B$2-参数!B$3,""))</f>
        <v>5.5112054329371435E-3</v>
      </c>
      <c r="O221" s="4">
        <f t="shared" si="43"/>
        <v>2.9720279720279796E-2</v>
      </c>
      <c r="P221" s="3">
        <f t="shared" si="44"/>
        <v>2.6214034689266794E-2</v>
      </c>
      <c r="Q221" s="5">
        <f t="shared" si="45"/>
        <v>15.83262109665025</v>
      </c>
      <c r="R221" s="5">
        <f t="shared" si="46"/>
        <v>1.7765420996071366</v>
      </c>
      <c r="S221" s="5">
        <f t="shared" si="47"/>
        <v>1.8789830475775748</v>
      </c>
      <c r="T221" s="3">
        <f t="shared" si="48"/>
        <v>2.0481839947494578E-2</v>
      </c>
      <c r="U221" s="5">
        <f t="shared" si="49"/>
        <v>3.8637696107129451</v>
      </c>
    </row>
    <row r="222" spans="1:21" x14ac:dyDescent="0.15">
      <c r="A222" s="1">
        <v>42080</v>
      </c>
      <c r="B222" s="2">
        <v>1.2</v>
      </c>
      <c r="C222" s="2">
        <v>0.92600000000000005</v>
      </c>
      <c r="D222" s="2">
        <v>1.4450000000000001</v>
      </c>
      <c r="E222" s="2" t="s">
        <v>10</v>
      </c>
      <c r="F222" s="2" t="s">
        <v>10</v>
      </c>
      <c r="G222" s="2" t="s">
        <v>10</v>
      </c>
      <c r="H222" s="3">
        <f t="shared" si="40"/>
        <v>1.8675721561969505E-2</v>
      </c>
      <c r="I222" s="3">
        <f t="shared" si="41"/>
        <v>8.7145969498911846E-3</v>
      </c>
      <c r="J222" s="3">
        <f t="shared" si="42"/>
        <v>2.26468506723283E-2</v>
      </c>
      <c r="K222" s="2">
        <f t="shared" si="38"/>
        <v>1.1855</v>
      </c>
      <c r="L222" s="3">
        <f t="shared" si="39"/>
        <v>-1.2083333333333335E-2</v>
      </c>
      <c r="M222" t="str">
        <f>IF(L222&gt;参数!B$3+参数!B$2,"溢",IF(L222&lt;-参数!B$2-参数!B$4,"折",""))</f>
        <v>折</v>
      </c>
      <c r="N222" s="3">
        <f>IF(M222="折",-L222-参数!B$2-参数!B$4,IF(M222="溢",L222-参数!B$2-参数!B$3,""))</f>
        <v>6.9833333333333353E-3</v>
      </c>
      <c r="O222" s="4">
        <f t="shared" si="43"/>
        <v>1.8675721561969505E-2</v>
      </c>
      <c r="P222" s="3">
        <f t="shared" si="44"/>
        <v>1.7205574018183734E-2</v>
      </c>
      <c r="Q222" s="5">
        <f t="shared" si="45"/>
        <v>15.943185567308525</v>
      </c>
      <c r="R222" s="5">
        <f t="shared" si="46"/>
        <v>1.8097203052025161</v>
      </c>
      <c r="S222" s="5">
        <f t="shared" si="47"/>
        <v>1.9113120294815833</v>
      </c>
      <c r="T222" s="3">
        <f t="shared" si="48"/>
        <v>1.4288209637828857E-2</v>
      </c>
      <c r="U222" s="5">
        <f t="shared" si="49"/>
        <v>3.9189759609030843</v>
      </c>
    </row>
    <row r="223" spans="1:21" x14ac:dyDescent="0.15">
      <c r="A223" s="1">
        <v>42081</v>
      </c>
      <c r="B223" s="2">
        <v>1.22</v>
      </c>
      <c r="C223" s="2">
        <v>0.93600000000000005</v>
      </c>
      <c r="D223" s="2">
        <v>1.4830000000000001</v>
      </c>
      <c r="E223" s="2" t="s">
        <v>10</v>
      </c>
      <c r="F223" s="2" t="s">
        <v>10</v>
      </c>
      <c r="G223" s="2" t="s">
        <v>10</v>
      </c>
      <c r="H223" s="3">
        <f t="shared" si="40"/>
        <v>1.6666666666666607E-2</v>
      </c>
      <c r="I223" s="3">
        <f t="shared" si="41"/>
        <v>1.0799136069114423E-2</v>
      </c>
      <c r="J223" s="3">
        <f t="shared" si="42"/>
        <v>2.6297577854671239E-2</v>
      </c>
      <c r="K223" s="2">
        <f t="shared" si="38"/>
        <v>1.2095</v>
      </c>
      <c r="L223" s="3">
        <f t="shared" si="39"/>
        <v>-8.6065573770491843E-3</v>
      </c>
      <c r="M223" t="str">
        <f>IF(L223&gt;参数!B$3+参数!B$2,"溢",IF(L223&lt;-参数!B$2-参数!B$4,"折",""))</f>
        <v>折</v>
      </c>
      <c r="N223" s="3">
        <f>IF(M223="折",-L223-参数!B$2-参数!B$4,IF(M223="溢",L223-参数!B$2-参数!B$3,""))</f>
        <v>3.5065573770491848E-3</v>
      </c>
      <c r="O223" s="4">
        <f t="shared" si="43"/>
        <v>1.6666666666666607E-2</v>
      </c>
      <c r="P223" s="3">
        <f t="shared" si="44"/>
        <v>2.0300661148891504E-2</v>
      </c>
      <c r="Q223" s="5">
        <f t="shared" si="45"/>
        <v>15.999091262273236</v>
      </c>
      <c r="R223" s="5">
        <f t="shared" si="46"/>
        <v>1.8398823102892246</v>
      </c>
      <c r="S223" s="5">
        <f t="shared" si="47"/>
        <v>1.9501129273418889</v>
      </c>
      <c r="T223" s="3">
        <f t="shared" si="48"/>
        <v>1.349129506420243E-2</v>
      </c>
      <c r="U223" s="5">
        <f t="shared" si="49"/>
        <v>3.9718480219411436</v>
      </c>
    </row>
    <row r="224" spans="1:21" x14ac:dyDescent="0.15">
      <c r="A224" s="1">
        <v>42082</v>
      </c>
      <c r="B224" s="2">
        <v>1.2270000000000001</v>
      </c>
      <c r="C224" s="2">
        <v>0.93899999999999995</v>
      </c>
      <c r="D224" s="2">
        <v>1.482</v>
      </c>
      <c r="E224" s="2" t="s">
        <v>10</v>
      </c>
      <c r="F224" s="2" t="s">
        <v>10</v>
      </c>
      <c r="G224" s="2" t="s">
        <v>10</v>
      </c>
      <c r="H224" s="3">
        <f t="shared" si="40"/>
        <v>5.7377049180329376E-3</v>
      </c>
      <c r="I224" s="3">
        <f t="shared" si="41"/>
        <v>3.2051282051281937E-3</v>
      </c>
      <c r="J224" s="3">
        <f t="shared" si="42"/>
        <v>-6.743088334457692E-4</v>
      </c>
      <c r="K224" s="2">
        <f t="shared" si="38"/>
        <v>1.2104999999999999</v>
      </c>
      <c r="L224" s="3">
        <f t="shared" si="39"/>
        <v>-1.3447432762836331E-2</v>
      </c>
      <c r="M224" t="str">
        <f>IF(L224&gt;参数!B$3+参数!B$2,"溢",IF(L224&lt;-参数!B$2-参数!B$4,"折",""))</f>
        <v>折</v>
      </c>
      <c r="N224" s="3">
        <f>IF(M224="折",-L224-参数!B$2-参数!B$4,IF(M224="溢",L224-参数!B$2-参数!B$3,""))</f>
        <v>8.3474327628363307E-3</v>
      </c>
      <c r="O224" s="4">
        <f t="shared" si="43"/>
        <v>5.7377049180329376E-3</v>
      </c>
      <c r="P224" s="3">
        <f t="shared" si="44"/>
        <v>8.3035509849183975E-4</v>
      </c>
      <c r="Q224" s="5">
        <f t="shared" si="45"/>
        <v>16.132642600851543</v>
      </c>
      <c r="R224" s="5">
        <f t="shared" si="46"/>
        <v>1.8504390120695728</v>
      </c>
      <c r="S224" s="5">
        <f t="shared" si="47"/>
        <v>1.951732213553742</v>
      </c>
      <c r="T224" s="3">
        <f t="shared" si="48"/>
        <v>4.9718309264537028E-3</v>
      </c>
      <c r="U224" s="5">
        <f t="shared" si="49"/>
        <v>3.9915953787718044</v>
      </c>
    </row>
    <row r="225" spans="1:21" x14ac:dyDescent="0.15">
      <c r="A225" s="1">
        <v>42083</v>
      </c>
      <c r="B225" s="2">
        <v>1.2390000000000001</v>
      </c>
      <c r="C225" s="2">
        <v>0.94399999999999995</v>
      </c>
      <c r="D225" s="2">
        <v>1.5109999999999999</v>
      </c>
      <c r="E225" s="2" t="s">
        <v>10</v>
      </c>
      <c r="F225" s="2" t="s">
        <v>10</v>
      </c>
      <c r="G225" s="2" t="s">
        <v>10</v>
      </c>
      <c r="H225" s="3">
        <f t="shared" si="40"/>
        <v>9.7799511002445438E-3</v>
      </c>
      <c r="I225" s="3">
        <f t="shared" si="41"/>
        <v>5.3248136315229289E-3</v>
      </c>
      <c r="J225" s="3">
        <f t="shared" si="42"/>
        <v>1.9568151147098423E-2</v>
      </c>
      <c r="K225" s="2">
        <f t="shared" si="38"/>
        <v>1.2275</v>
      </c>
      <c r="L225" s="3">
        <f t="shared" si="39"/>
        <v>-9.2816787732042938E-3</v>
      </c>
      <c r="M225" t="str">
        <f>IF(L225&gt;参数!B$3+参数!B$2,"溢",IF(L225&lt;-参数!B$2-参数!B$4,"折",""))</f>
        <v>折</v>
      </c>
      <c r="N225" s="3">
        <f>IF(M225="折",-L225-参数!B$2-参数!B$4,IF(M225="溢",L225-参数!B$2-参数!B$3,""))</f>
        <v>4.1816787732042943E-3</v>
      </c>
      <c r="O225" s="4">
        <f t="shared" si="43"/>
        <v>9.7799511002445438E-3</v>
      </c>
      <c r="P225" s="3">
        <f t="shared" si="44"/>
        <v>1.4091283279602183E-2</v>
      </c>
      <c r="Q225" s="5">
        <f t="shared" si="45"/>
        <v>16.200104129971216</v>
      </c>
      <c r="R225" s="5">
        <f t="shared" si="46"/>
        <v>1.8685362151215981</v>
      </c>
      <c r="S225" s="5">
        <f t="shared" si="47"/>
        <v>1.9792346250608526</v>
      </c>
      <c r="T225" s="3">
        <f t="shared" si="48"/>
        <v>9.3509710510170079E-3</v>
      </c>
      <c r="U225" s="5">
        <f t="shared" si="49"/>
        <v>4.0289206716060724</v>
      </c>
    </row>
    <row r="226" spans="1:21" x14ac:dyDescent="0.15">
      <c r="A226" s="1">
        <v>42086</v>
      </c>
      <c r="B226" s="2">
        <v>1.256</v>
      </c>
      <c r="C226" s="2">
        <v>0.94</v>
      </c>
      <c r="D226" s="2">
        <v>1.5529999999999999</v>
      </c>
      <c r="E226" s="2" t="s">
        <v>10</v>
      </c>
      <c r="F226" s="2" t="s">
        <v>10</v>
      </c>
      <c r="G226" s="2" t="s">
        <v>10</v>
      </c>
      <c r="H226" s="3">
        <f t="shared" si="40"/>
        <v>1.3720742534301777E-2</v>
      </c>
      <c r="I226" s="3">
        <f t="shared" si="41"/>
        <v>-4.237288135593209E-3</v>
      </c>
      <c r="J226" s="3">
        <f t="shared" si="42"/>
        <v>2.7796161482462001E-2</v>
      </c>
      <c r="K226" s="2">
        <f t="shared" si="38"/>
        <v>1.2464999999999999</v>
      </c>
      <c r="L226" s="3">
        <f t="shared" si="39"/>
        <v>-7.563694267516019E-3</v>
      </c>
      <c r="M226" t="str">
        <f>IF(L226&gt;参数!B$3+参数!B$2,"溢",IF(L226&lt;-参数!B$2-参数!B$4,"折",""))</f>
        <v>折</v>
      </c>
      <c r="N226" s="3">
        <f>IF(M226="折",-L226-参数!B$2-参数!B$4,IF(M226="溢",L226-参数!B$2-参数!B$3,""))</f>
        <v>2.4636942675160187E-3</v>
      </c>
      <c r="O226" s="4">
        <f t="shared" si="43"/>
        <v>1.3720742534301777E-2</v>
      </c>
      <c r="P226" s="3">
        <f t="shared" si="44"/>
        <v>1.5717764915686272E-2</v>
      </c>
      <c r="Q226" s="5">
        <f t="shared" si="45"/>
        <v>16.240016233649389</v>
      </c>
      <c r="R226" s="5">
        <f t="shared" si="46"/>
        <v>1.8941739194453002</v>
      </c>
      <c r="S226" s="5">
        <f t="shared" si="47"/>
        <v>2.0103437696105457</v>
      </c>
      <c r="T226" s="3">
        <f t="shared" si="48"/>
        <v>1.0634067239168023E-2</v>
      </c>
      <c r="U226" s="5">
        <f t="shared" si="49"/>
        <v>4.0717644849292052</v>
      </c>
    </row>
    <row r="227" spans="1:21" x14ac:dyDescent="0.15">
      <c r="A227" s="1">
        <v>42087</v>
      </c>
      <c r="B227" s="2">
        <v>1.27</v>
      </c>
      <c r="C227" s="2">
        <v>0.93300000000000005</v>
      </c>
      <c r="D227" s="2">
        <v>1.583</v>
      </c>
      <c r="E227" s="2" t="s">
        <v>10</v>
      </c>
      <c r="F227" s="2" t="s">
        <v>10</v>
      </c>
      <c r="G227" s="2" t="s">
        <v>10</v>
      </c>
      <c r="H227" s="3">
        <f t="shared" si="40"/>
        <v>1.1146496815286566E-2</v>
      </c>
      <c r="I227" s="3">
        <f t="shared" si="41"/>
        <v>-7.4468085106381698E-3</v>
      </c>
      <c r="J227" s="3">
        <f t="shared" si="42"/>
        <v>1.9317450096587363E-2</v>
      </c>
      <c r="K227" s="2">
        <f t="shared" si="38"/>
        <v>1.258</v>
      </c>
      <c r="L227" s="3">
        <f t="shared" si="39"/>
        <v>-9.4488188976378229E-3</v>
      </c>
      <c r="M227" t="str">
        <f>IF(L227&gt;参数!B$3+参数!B$2,"溢",IF(L227&lt;-参数!B$2-参数!B$4,"折",""))</f>
        <v>折</v>
      </c>
      <c r="N227" s="3">
        <f>IF(M227="折",-L227-参数!B$2-参数!B$4,IF(M227="溢",L227-参数!B$2-参数!B$3,""))</f>
        <v>4.3488188976378234E-3</v>
      </c>
      <c r="O227" s="4">
        <f t="shared" si="43"/>
        <v>1.1146496815286566E-2</v>
      </c>
      <c r="P227" s="3">
        <f t="shared" si="44"/>
        <v>9.3925481567855244E-3</v>
      </c>
      <c r="Q227" s="5">
        <f t="shared" si="45"/>
        <v>16.310641123144226</v>
      </c>
      <c r="R227" s="5">
        <f t="shared" si="46"/>
        <v>1.9152873230059961</v>
      </c>
      <c r="S227" s="5">
        <f t="shared" si="47"/>
        <v>2.0292260202783066</v>
      </c>
      <c r="T227" s="3">
        <f t="shared" si="48"/>
        <v>8.2959546232366371E-3</v>
      </c>
      <c r="U227" s="5">
        <f t="shared" si="49"/>
        <v>4.1055436583326843</v>
      </c>
    </row>
    <row r="228" spans="1:21" x14ac:dyDescent="0.15">
      <c r="A228" s="1">
        <v>42088</v>
      </c>
      <c r="B228" s="2">
        <v>1.284</v>
      </c>
      <c r="C228" s="2">
        <v>0.93100000000000005</v>
      </c>
      <c r="D228" s="2">
        <v>1.619</v>
      </c>
      <c r="E228" s="2" t="s">
        <v>10</v>
      </c>
      <c r="F228" s="2" t="s">
        <v>10</v>
      </c>
      <c r="G228" s="2" t="s">
        <v>10</v>
      </c>
      <c r="H228" s="3">
        <f t="shared" si="40"/>
        <v>1.1023622047244164E-2</v>
      </c>
      <c r="I228" s="3">
        <f t="shared" si="41"/>
        <v>-2.143622722400873E-3</v>
      </c>
      <c r="J228" s="3">
        <f t="shared" si="42"/>
        <v>2.2741629816803499E-2</v>
      </c>
      <c r="K228" s="2">
        <f t="shared" si="38"/>
        <v>1.2749999999999999</v>
      </c>
      <c r="L228" s="3">
        <f t="shared" si="39"/>
        <v>-7.0093457943926074E-3</v>
      </c>
      <c r="M228" t="str">
        <f>IF(L228&gt;参数!B$3+参数!B$2,"溢",IF(L228&lt;-参数!B$2-参数!B$4,"折",""))</f>
        <v>折</v>
      </c>
      <c r="N228" s="3">
        <f>IF(M228="折",-L228-参数!B$2-参数!B$4,IF(M228="溢",L228-参数!B$2-参数!B$3,""))</f>
        <v>1.909345794392607E-3</v>
      </c>
      <c r="O228" s="4">
        <f t="shared" si="43"/>
        <v>1.1023622047244164E-2</v>
      </c>
      <c r="P228" s="3">
        <f t="shared" si="44"/>
        <v>1.3656072909352805E-2</v>
      </c>
      <c r="Q228" s="5">
        <f t="shared" si="45"/>
        <v>16.341783777176548</v>
      </c>
      <c r="R228" s="5">
        <f t="shared" si="46"/>
        <v>1.9364007265666923</v>
      </c>
      <c r="S228" s="5">
        <f t="shared" si="47"/>
        <v>2.0569372787607829</v>
      </c>
      <c r="T228" s="3">
        <f t="shared" si="48"/>
        <v>8.8630135836631919E-3</v>
      </c>
      <c r="U228" s="5">
        <f t="shared" si="49"/>
        <v>4.1419311475448088</v>
      </c>
    </row>
    <row r="229" spans="1:21" x14ac:dyDescent="0.15">
      <c r="A229" s="1">
        <v>42089</v>
      </c>
      <c r="B229" s="2">
        <v>1.302</v>
      </c>
      <c r="C229" s="2">
        <v>0.91300000000000003</v>
      </c>
      <c r="D229" s="2">
        <v>1.696</v>
      </c>
      <c r="E229" s="2" t="s">
        <v>10</v>
      </c>
      <c r="F229" s="2" t="s">
        <v>10</v>
      </c>
      <c r="G229" s="2" t="s">
        <v>10</v>
      </c>
      <c r="H229" s="3">
        <f t="shared" si="40"/>
        <v>1.4018691588784993E-2</v>
      </c>
      <c r="I229" s="3">
        <f t="shared" si="41"/>
        <v>-1.9334049409237442E-2</v>
      </c>
      <c r="J229" s="3">
        <f t="shared" si="42"/>
        <v>4.7560222359481097E-2</v>
      </c>
      <c r="K229" s="2">
        <f t="shared" si="38"/>
        <v>1.3045</v>
      </c>
      <c r="L229" s="3">
        <f t="shared" si="39"/>
        <v>1.9201228878646948E-3</v>
      </c>
      <c r="M229" t="str">
        <f>IF(L229&gt;参数!B$3+参数!B$2,"溢",IF(L229&lt;-参数!B$2-参数!B$4,"折",""))</f>
        <v>溢</v>
      </c>
      <c r="N229" s="3">
        <f>IF(M229="折",-L229-参数!B$2-参数!B$4,IF(M229="溢",L229-参数!B$2-参数!B$3,""))</f>
        <v>1.8201228878646947E-3</v>
      </c>
      <c r="O229" s="4">
        <f t="shared" si="43"/>
        <v>1.4018691588784993E-2</v>
      </c>
      <c r="P229" s="3">
        <f t="shared" si="44"/>
        <v>2.4151073212359583E-2</v>
      </c>
      <c r="Q229" s="5">
        <f t="shared" si="45"/>
        <v>16.371527831857925</v>
      </c>
      <c r="R229" s="5">
        <f t="shared" si="46"/>
        <v>1.96354653114473</v>
      </c>
      <c r="S229" s="5">
        <f t="shared" si="47"/>
        <v>2.1066145215733663</v>
      </c>
      <c r="T229" s="3">
        <f t="shared" si="48"/>
        <v>1.3329962563003089E-2</v>
      </c>
      <c r="U229" s="5">
        <f t="shared" si="49"/>
        <v>4.1971429346801168</v>
      </c>
    </row>
    <row r="230" spans="1:21" x14ac:dyDescent="0.15">
      <c r="A230" s="1">
        <v>42090</v>
      </c>
      <c r="B230" s="2">
        <v>1.2949999999999999</v>
      </c>
      <c r="C230" s="2">
        <v>0.91600000000000004</v>
      </c>
      <c r="D230" s="2">
        <v>1.641</v>
      </c>
      <c r="E230" s="2" t="s">
        <v>10</v>
      </c>
      <c r="F230" s="2" t="s">
        <v>10</v>
      </c>
      <c r="G230" s="2" t="s">
        <v>10</v>
      </c>
      <c r="H230" s="3">
        <f t="shared" si="40"/>
        <v>-5.3763440860216116E-3</v>
      </c>
      <c r="I230" s="3">
        <f t="shared" si="41"/>
        <v>3.2858707557503752E-3</v>
      </c>
      <c r="J230" s="3">
        <f t="shared" si="42"/>
        <v>-3.2429245283018826E-2</v>
      </c>
      <c r="K230" s="2">
        <f t="shared" si="38"/>
        <v>1.2785</v>
      </c>
      <c r="L230" s="3">
        <f t="shared" si="39"/>
        <v>-1.2741312741312738E-2</v>
      </c>
      <c r="M230" t="str">
        <f>IF(L230&gt;参数!B$3+参数!B$2,"溢",IF(L230&lt;-参数!B$2-参数!B$4,"折",""))</f>
        <v>折</v>
      </c>
      <c r="N230" s="3">
        <f>IF(M230="折",-L230-参数!B$2-参数!B$4,IF(M230="溢",L230-参数!B$2-参数!B$3,""))</f>
        <v>7.6413127413127386E-3</v>
      </c>
      <c r="O230" s="4">
        <f t="shared" si="43"/>
        <v>-5.3763440860216116E-3</v>
      </c>
      <c r="P230" s="3">
        <f t="shared" si="44"/>
        <v>-1.9634936995372134E-2</v>
      </c>
      <c r="Q230" s="5">
        <f t="shared" si="45"/>
        <v>16.496627796074254</v>
      </c>
      <c r="R230" s="5">
        <f t="shared" si="46"/>
        <v>1.9529898293643817</v>
      </c>
      <c r="S230" s="5">
        <f t="shared" si="47"/>
        <v>2.0652512781687373</v>
      </c>
      <c r="T230" s="3">
        <f t="shared" si="48"/>
        <v>-5.7899894466936696E-3</v>
      </c>
      <c r="U230" s="5">
        <f t="shared" si="49"/>
        <v>4.172841521382054</v>
      </c>
    </row>
    <row r="231" spans="1:21" x14ac:dyDescent="0.15">
      <c r="A231" s="1">
        <v>42093</v>
      </c>
      <c r="B231" s="2">
        <v>1.3049999999999999</v>
      </c>
      <c r="C231" s="2">
        <v>0.91700000000000004</v>
      </c>
      <c r="D231" s="2">
        <v>1.675</v>
      </c>
      <c r="E231" s="2" t="s">
        <v>10</v>
      </c>
      <c r="F231" s="2" t="s">
        <v>10</v>
      </c>
      <c r="G231" s="2" t="s">
        <v>10</v>
      </c>
      <c r="H231" s="3">
        <f t="shared" si="40"/>
        <v>7.7220077220077066E-3</v>
      </c>
      <c r="I231" s="3">
        <f t="shared" si="41"/>
        <v>1.0917030567685337E-3</v>
      </c>
      <c r="J231" s="3">
        <f t="shared" si="42"/>
        <v>2.0719073735527171E-2</v>
      </c>
      <c r="K231" s="2">
        <f t="shared" si="38"/>
        <v>1.296</v>
      </c>
      <c r="L231" s="3">
        <f t="shared" si="39"/>
        <v>-6.8965517241378338E-3</v>
      </c>
      <c r="M231" t="str">
        <f>IF(L231&gt;参数!B$3+参数!B$2,"溢",IF(L231&lt;-参数!B$2-参数!B$4,"折",""))</f>
        <v>折</v>
      </c>
      <c r="N231" s="3">
        <f>IF(M231="折",-L231-参数!B$2-参数!B$4,IF(M231="溢",L231-参数!B$2-参数!B$3,""))</f>
        <v>1.7965517241378334E-3</v>
      </c>
      <c r="O231" s="4">
        <f t="shared" si="43"/>
        <v>7.7220077220077066E-3</v>
      </c>
      <c r="P231" s="3">
        <f t="shared" si="44"/>
        <v>1.3775285574870663E-2</v>
      </c>
      <c r="Q231" s="5">
        <f t="shared" si="45"/>
        <v>16.52626484118375</v>
      </c>
      <c r="R231" s="5">
        <f t="shared" si="46"/>
        <v>1.968070831907736</v>
      </c>
      <c r="S231" s="5">
        <f t="shared" si="47"/>
        <v>2.0937007043093785</v>
      </c>
      <c r="T231" s="3">
        <f t="shared" si="48"/>
        <v>7.7646150070054014E-3</v>
      </c>
      <c r="U231" s="5">
        <f t="shared" si="49"/>
        <v>4.2052420292808321</v>
      </c>
    </row>
    <row r="232" spans="1:21" x14ac:dyDescent="0.15">
      <c r="A232" s="1">
        <v>42094</v>
      </c>
      <c r="B232" s="2">
        <v>1.3089999999999999</v>
      </c>
      <c r="C232" s="2">
        <v>0.91700000000000004</v>
      </c>
      <c r="D232" s="2">
        <v>1.679</v>
      </c>
      <c r="E232" s="2" t="s">
        <v>10</v>
      </c>
      <c r="F232" s="2" t="s">
        <v>10</v>
      </c>
      <c r="G232" s="2" t="s">
        <v>10</v>
      </c>
      <c r="H232" s="3">
        <f t="shared" si="40"/>
        <v>3.0651340996168397E-3</v>
      </c>
      <c r="I232" s="3">
        <f t="shared" si="41"/>
        <v>0</v>
      </c>
      <c r="J232" s="3">
        <f t="shared" si="42"/>
        <v>2.3880597014924732E-3</v>
      </c>
      <c r="K232" s="2">
        <f t="shared" si="38"/>
        <v>1.298</v>
      </c>
      <c r="L232" s="3">
        <f t="shared" si="39"/>
        <v>-8.4033613445377853E-3</v>
      </c>
      <c r="M232" t="str">
        <f>IF(L232&gt;参数!B$3+参数!B$2,"溢",IF(L232&lt;-参数!B$2-参数!B$4,"折",""))</f>
        <v>折</v>
      </c>
      <c r="N232" s="3">
        <f>IF(M232="折",-L232-参数!B$2-参数!B$4,IF(M232="溢",L232-参数!B$2-参数!B$3,""))</f>
        <v>3.3033613445377858E-3</v>
      </c>
      <c r="O232" s="4">
        <f t="shared" si="43"/>
        <v>3.0651340996168397E-3</v>
      </c>
      <c r="P232" s="3">
        <f t="shared" si="44"/>
        <v>1.5445116482303014E-3</v>
      </c>
      <c r="Q232" s="5">
        <f t="shared" si="45"/>
        <v>16.580857065629708</v>
      </c>
      <c r="R232" s="5">
        <f t="shared" si="46"/>
        <v>1.9741032329250776</v>
      </c>
      <c r="S232" s="5">
        <f t="shared" si="47"/>
        <v>2.0969344494350923</v>
      </c>
      <c r="T232" s="3">
        <f t="shared" si="48"/>
        <v>2.637669030794976E-3</v>
      </c>
      <c r="U232" s="5">
        <f t="shared" si="49"/>
        <v>4.2163340659484634</v>
      </c>
    </row>
    <row r="233" spans="1:21" x14ac:dyDescent="0.15">
      <c r="A233" s="1">
        <v>42095</v>
      </c>
      <c r="B233" s="2">
        <v>1.3260000000000001</v>
      </c>
      <c r="C233" s="2">
        <v>0.92600000000000005</v>
      </c>
      <c r="D233" s="2">
        <v>1.7</v>
      </c>
      <c r="E233" s="2" t="s">
        <v>10</v>
      </c>
      <c r="F233" s="2" t="s">
        <v>10</v>
      </c>
      <c r="G233" s="2" t="s">
        <v>10</v>
      </c>
      <c r="H233" s="3">
        <f t="shared" si="40"/>
        <v>1.2987012987013102E-2</v>
      </c>
      <c r="I233" s="3">
        <f t="shared" si="41"/>
        <v>9.8146128680480782E-3</v>
      </c>
      <c r="J233" s="3">
        <f t="shared" si="42"/>
        <v>1.2507444907683185E-2</v>
      </c>
      <c r="K233" s="2">
        <f t="shared" si="38"/>
        <v>1.3129999999999999</v>
      </c>
      <c r="L233" s="3">
        <f t="shared" si="39"/>
        <v>-9.8039215686275272E-3</v>
      </c>
      <c r="M233" t="str">
        <f>IF(L233&gt;参数!B$3+参数!B$2,"溢",IF(L233&lt;-参数!B$2-参数!B$4,"折",""))</f>
        <v>折</v>
      </c>
      <c r="N233" s="3">
        <f>IF(M233="折",-L233-参数!B$2-参数!B$4,IF(M233="溢",L233-参数!B$2-参数!B$3,""))</f>
        <v>4.7039215686275277E-3</v>
      </c>
      <c r="O233" s="4">
        <f t="shared" si="43"/>
        <v>1.2987012987013102E-2</v>
      </c>
      <c r="P233" s="3">
        <f t="shared" si="44"/>
        <v>1.1557878087918482E-2</v>
      </c>
      <c r="Q233" s="5">
        <f t="shared" si="45"/>
        <v>16.658852116807054</v>
      </c>
      <c r="R233" s="5">
        <f t="shared" si="46"/>
        <v>1.9997409372487802</v>
      </c>
      <c r="S233" s="5">
        <f t="shared" si="47"/>
        <v>2.1211705621600196</v>
      </c>
      <c r="T233" s="3">
        <f t="shared" si="48"/>
        <v>9.7496042145197043E-3</v>
      </c>
      <c r="U233" s="5">
        <f t="shared" si="49"/>
        <v>4.2574416543276579</v>
      </c>
    </row>
    <row r="234" spans="1:21" x14ac:dyDescent="0.15">
      <c r="A234" s="1">
        <v>42096</v>
      </c>
      <c r="B234" s="2">
        <v>1.3280000000000001</v>
      </c>
      <c r="C234" s="2">
        <v>0.94199999999999995</v>
      </c>
      <c r="D234" s="2">
        <v>1.681</v>
      </c>
      <c r="E234" s="2" t="s">
        <v>10</v>
      </c>
      <c r="F234" s="2" t="s">
        <v>10</v>
      </c>
      <c r="G234" s="2" t="s">
        <v>10</v>
      </c>
      <c r="H234" s="3">
        <f t="shared" si="40"/>
        <v>1.5082956259426794E-3</v>
      </c>
      <c r="I234" s="3">
        <f t="shared" si="41"/>
        <v>1.7278617710583033E-2</v>
      </c>
      <c r="J234" s="3">
        <f t="shared" si="42"/>
        <v>-1.1176470588235232E-2</v>
      </c>
      <c r="K234" s="2">
        <f t="shared" si="38"/>
        <v>1.3115000000000001</v>
      </c>
      <c r="L234" s="3">
        <f t="shared" si="39"/>
        <v>-1.2424698795180711E-2</v>
      </c>
      <c r="M234" t="str">
        <f>IF(L234&gt;参数!B$3+参数!B$2,"溢",IF(L234&lt;-参数!B$2-参数!B$4,"折",""))</f>
        <v>折</v>
      </c>
      <c r="N234" s="3">
        <f>IF(M234="折",-L234-参数!B$2-参数!B$4,IF(M234="溢",L234-参数!B$2-参数!B$3,""))</f>
        <v>7.3246987951807114E-3</v>
      </c>
      <c r="O234" s="4">
        <f t="shared" si="43"/>
        <v>1.5082956259426794E-3</v>
      </c>
      <c r="P234" s="3">
        <f t="shared" si="44"/>
        <v>-9.5737292239962278E-4</v>
      </c>
      <c r="Q234" s="5">
        <f t="shared" si="45"/>
        <v>16.780873190836125</v>
      </c>
      <c r="R234" s="5">
        <f t="shared" si="46"/>
        <v>2.0027571377574511</v>
      </c>
      <c r="S234" s="5">
        <f t="shared" si="47"/>
        <v>2.1191398109000166</v>
      </c>
      <c r="T234" s="3">
        <f t="shared" si="48"/>
        <v>2.6252071662412556E-3</v>
      </c>
      <c r="U234" s="5">
        <f t="shared" si="49"/>
        <v>4.2686183206684527</v>
      </c>
    </row>
    <row r="235" spans="1:21" x14ac:dyDescent="0.15">
      <c r="A235" s="1">
        <v>42097</v>
      </c>
      <c r="B235" s="2">
        <v>1.357</v>
      </c>
      <c r="C235" s="2">
        <v>0.93899999999999995</v>
      </c>
      <c r="D235" s="2">
        <v>1.754</v>
      </c>
      <c r="E235" s="2" t="s">
        <v>10</v>
      </c>
      <c r="F235" s="2" t="s">
        <v>10</v>
      </c>
      <c r="G235" s="2" t="s">
        <v>10</v>
      </c>
      <c r="H235" s="3">
        <f t="shared" si="40"/>
        <v>2.18373493975903E-2</v>
      </c>
      <c r="I235" s="3">
        <f t="shared" si="41"/>
        <v>-3.1847133757961776E-3</v>
      </c>
      <c r="J235" s="3">
        <f t="shared" si="42"/>
        <v>4.3426531826293857E-2</v>
      </c>
      <c r="K235" s="2">
        <f t="shared" si="38"/>
        <v>1.3465</v>
      </c>
      <c r="L235" s="3">
        <f t="shared" si="39"/>
        <v>-7.7376565954310195E-3</v>
      </c>
      <c r="M235" t="str">
        <f>IF(L235&gt;参数!B$3+参数!B$2,"溢",IF(L235&lt;-参数!B$2-参数!B$4,"折",""))</f>
        <v>折</v>
      </c>
      <c r="N235" s="3">
        <f>IF(M235="折",-L235-参数!B$2-参数!B$4,IF(M235="溢",L235-参数!B$2-参数!B$3,""))</f>
        <v>2.6376565954310191E-3</v>
      </c>
      <c r="O235" s="4">
        <f t="shared" si="43"/>
        <v>2.18373493975903E-2</v>
      </c>
      <c r="P235" s="3">
        <f t="shared" si="44"/>
        <v>2.7174040461732944E-2</v>
      </c>
      <c r="Q235" s="5">
        <f t="shared" si="45"/>
        <v>16.825135371685025</v>
      </c>
      <c r="R235" s="5">
        <f t="shared" si="46"/>
        <v>2.0464920451331783</v>
      </c>
      <c r="S235" s="5">
        <f t="shared" si="47"/>
        <v>2.1767254018654825</v>
      </c>
      <c r="T235" s="3">
        <f t="shared" si="48"/>
        <v>1.7216348818251421E-2</v>
      </c>
      <c r="U235" s="5">
        <f t="shared" si="49"/>
        <v>4.3421083426490599</v>
      </c>
    </row>
    <row r="236" spans="1:21" x14ac:dyDescent="0.15">
      <c r="A236" s="1">
        <v>42101</v>
      </c>
      <c r="B236" s="2">
        <v>1.365</v>
      </c>
      <c r="C236" s="2">
        <v>0.93600000000000005</v>
      </c>
      <c r="D236" s="2">
        <v>1.7709999999999999</v>
      </c>
      <c r="E236" s="2" t="s">
        <v>10</v>
      </c>
      <c r="F236" s="2" t="s">
        <v>10</v>
      </c>
      <c r="G236" s="2" t="s">
        <v>10</v>
      </c>
      <c r="H236" s="3">
        <f t="shared" si="40"/>
        <v>5.8953574060427449E-3</v>
      </c>
      <c r="I236" s="3">
        <f t="shared" si="41"/>
        <v>-3.1948881789136685E-3</v>
      </c>
      <c r="J236" s="3">
        <f t="shared" si="42"/>
        <v>9.6921322690990408E-3</v>
      </c>
      <c r="K236" s="2">
        <f t="shared" si="38"/>
        <v>1.3534999999999999</v>
      </c>
      <c r="L236" s="3">
        <f t="shared" si="39"/>
        <v>-8.424908424908506E-3</v>
      </c>
      <c r="M236" t="str">
        <f>IF(L236&gt;参数!B$3+参数!B$2,"溢",IF(L236&lt;-参数!B$2-参数!B$4,"折",""))</f>
        <v>折</v>
      </c>
      <c r="N236" s="3">
        <f>IF(M236="折",-L236-参数!B$2-参数!B$4,IF(M236="溢",L236-参数!B$2-参数!B$3,""))</f>
        <v>3.3249084249085065E-3</v>
      </c>
      <c r="O236" s="4">
        <f t="shared" si="43"/>
        <v>5.8953574060427449E-3</v>
      </c>
      <c r="P236" s="3">
        <f t="shared" si="44"/>
        <v>5.2361843048065052E-3</v>
      </c>
      <c r="Q236" s="5">
        <f t="shared" si="45"/>
        <v>16.881077406032567</v>
      </c>
      <c r="R236" s="5">
        <f t="shared" si="46"/>
        <v>2.0585568471678619</v>
      </c>
      <c r="S236" s="5">
        <f t="shared" si="47"/>
        <v>2.1881231372506043</v>
      </c>
      <c r="T236" s="3">
        <f t="shared" si="48"/>
        <v>4.8188167119192519E-3</v>
      </c>
      <c r="U236" s="5">
        <f t="shared" si="49"/>
        <v>4.3630321668955805</v>
      </c>
    </row>
    <row r="237" spans="1:21" x14ac:dyDescent="0.15">
      <c r="A237" s="1">
        <v>42102</v>
      </c>
      <c r="B237" s="2">
        <v>1.325</v>
      </c>
      <c r="C237" s="2">
        <v>0.92500000000000004</v>
      </c>
      <c r="D237" s="2">
        <v>1.7190000000000001</v>
      </c>
      <c r="E237" s="2" t="s">
        <v>10</v>
      </c>
      <c r="F237" s="2" t="s">
        <v>10</v>
      </c>
      <c r="G237" s="2" t="s">
        <v>10</v>
      </c>
      <c r="H237" s="3">
        <f t="shared" si="40"/>
        <v>-2.9304029304029311E-2</v>
      </c>
      <c r="I237" s="3">
        <f t="shared" si="41"/>
        <v>-1.175213675213671E-2</v>
      </c>
      <c r="J237" s="3">
        <f t="shared" si="42"/>
        <v>-2.936194240542056E-2</v>
      </c>
      <c r="K237" s="2">
        <f t="shared" si="38"/>
        <v>1.3220000000000001</v>
      </c>
      <c r="L237" s="3">
        <f t="shared" si="39"/>
        <v>-2.2641509433961593E-3</v>
      </c>
      <c r="M237" t="str">
        <f>IF(L237&gt;参数!B$3+参数!B$2,"溢",IF(L237&lt;-参数!B$2-参数!B$4,"折",""))</f>
        <v/>
      </c>
      <c r="N237" s="3" t="str">
        <f>IF(M237="折",-L237-参数!B$2-参数!B$4,IF(M237="溢",L237-参数!B$2-参数!B$3,""))</f>
        <v/>
      </c>
      <c r="O237" s="4">
        <f t="shared" si="43"/>
        <v>-2.9304029304029311E-2</v>
      </c>
      <c r="P237" s="3">
        <f t="shared" si="44"/>
        <v>-2.3201174542603783E-2</v>
      </c>
      <c r="Q237" s="5">
        <f t="shared" si="45"/>
        <v>16.881077406032567</v>
      </c>
      <c r="R237" s="5">
        <f t="shared" si="46"/>
        <v>1.9982328369944447</v>
      </c>
      <c r="S237" s="5">
        <f t="shared" si="47"/>
        <v>2.1373561104225431</v>
      </c>
      <c r="T237" s="3">
        <f t="shared" si="48"/>
        <v>-1.7501734615544367E-2</v>
      </c>
      <c r="U237" s="5">
        <f t="shared" si="49"/>
        <v>4.2866715357914904</v>
      </c>
    </row>
    <row r="238" spans="1:21" x14ac:dyDescent="0.15">
      <c r="A238" s="1">
        <v>42103</v>
      </c>
      <c r="B238" s="2">
        <v>1.306</v>
      </c>
      <c r="C238" s="2">
        <v>0.91400000000000003</v>
      </c>
      <c r="D238" s="2">
        <v>1.665</v>
      </c>
      <c r="E238" s="2" t="s">
        <v>10</v>
      </c>
      <c r="F238" s="2" t="s">
        <v>10</v>
      </c>
      <c r="G238" s="2" t="s">
        <v>10</v>
      </c>
      <c r="H238" s="3">
        <f t="shared" si="40"/>
        <v>-1.4339622641509342E-2</v>
      </c>
      <c r="I238" s="3">
        <f t="shared" si="41"/>
        <v>-1.1891891891891881E-2</v>
      </c>
      <c r="J238" s="3">
        <f t="shared" si="42"/>
        <v>-3.1413612565445059E-2</v>
      </c>
      <c r="K238" s="2">
        <f t="shared" si="38"/>
        <v>1.2895000000000001</v>
      </c>
      <c r="L238" s="3">
        <f t="shared" si="39"/>
        <v>-1.2633996937212788E-2</v>
      </c>
      <c r="M238" t="str">
        <f>IF(L238&gt;参数!B$3+参数!B$2,"溢",IF(L238&lt;-参数!B$2-参数!B$4,"折",""))</f>
        <v>折</v>
      </c>
      <c r="N238" s="3">
        <f>IF(M238="折",-L238-参数!B$2-参数!B$4,IF(M238="溢",L238-参数!B$2-参数!B$3,""))</f>
        <v>7.5339969372127885E-3</v>
      </c>
      <c r="O238" s="4">
        <f t="shared" si="43"/>
        <v>-1.4339622641509342E-2</v>
      </c>
      <c r="P238" s="3">
        <f t="shared" si="44"/>
        <v>-2.4495096591956263E-2</v>
      </c>
      <c r="Q238" s="5">
        <f t="shared" si="45"/>
        <v>17.008259391506467</v>
      </c>
      <c r="R238" s="5">
        <f t="shared" si="46"/>
        <v>1.9695789321620716</v>
      </c>
      <c r="S238" s="5">
        <f t="shared" si="47"/>
        <v>2.0850013660463351</v>
      </c>
      <c r="T238" s="3">
        <f t="shared" si="48"/>
        <v>-1.0433574098750939E-2</v>
      </c>
      <c r="U238" s="5">
        <f t="shared" si="49"/>
        <v>4.2419462306858033</v>
      </c>
    </row>
    <row r="239" spans="1:21" x14ac:dyDescent="0.15">
      <c r="A239" s="1">
        <v>42104</v>
      </c>
      <c r="B239" s="2">
        <v>1.3420000000000001</v>
      </c>
      <c r="C239" s="2">
        <v>0.91500000000000004</v>
      </c>
      <c r="D239" s="2">
        <v>1.74</v>
      </c>
      <c r="E239" s="2" t="s">
        <v>10</v>
      </c>
      <c r="F239" s="2" t="s">
        <v>10</v>
      </c>
      <c r="G239" s="2" t="s">
        <v>10</v>
      </c>
      <c r="H239" s="3">
        <f t="shared" si="40"/>
        <v>2.7565084226646164E-2</v>
      </c>
      <c r="I239" s="3">
        <f t="shared" si="41"/>
        <v>1.094091903719896E-3</v>
      </c>
      <c r="J239" s="3">
        <f t="shared" si="42"/>
        <v>4.5045045045045029E-2</v>
      </c>
      <c r="K239" s="2">
        <f t="shared" si="38"/>
        <v>1.3275000000000001</v>
      </c>
      <c r="L239" s="3">
        <f t="shared" si="39"/>
        <v>-1.08047690014903E-2</v>
      </c>
      <c r="M239" t="str">
        <f>IF(L239&gt;参数!B$3+参数!B$2,"溢",IF(L239&lt;-参数!B$2-参数!B$4,"折",""))</f>
        <v>折</v>
      </c>
      <c r="N239" s="3">
        <f>IF(M239="折",-L239-参数!B$2-参数!B$4,IF(M239="溢",L239-参数!B$2-参数!B$3,""))</f>
        <v>5.7047690014903002E-3</v>
      </c>
      <c r="O239" s="4">
        <f t="shared" si="43"/>
        <v>2.7565084226646164E-2</v>
      </c>
      <c r="P239" s="3">
        <f t="shared" si="44"/>
        <v>2.989810639181998E-2</v>
      </c>
      <c r="Q239" s="5">
        <f t="shared" si="45"/>
        <v>17.105287582452437</v>
      </c>
      <c r="R239" s="5">
        <f t="shared" si="46"/>
        <v>2.0238705413181468</v>
      </c>
      <c r="S239" s="5">
        <f t="shared" si="47"/>
        <v>2.1473389587154785</v>
      </c>
      <c r="T239" s="3">
        <f t="shared" si="48"/>
        <v>2.1055986539985482E-2</v>
      </c>
      <c r="U239" s="5">
        <f t="shared" si="49"/>
        <v>4.3312645934224658</v>
      </c>
    </row>
    <row r="240" spans="1:21" x14ac:dyDescent="0.15">
      <c r="A240" s="1">
        <v>42107</v>
      </c>
      <c r="B240" s="2">
        <v>1.357</v>
      </c>
      <c r="C240" s="2">
        <v>0.91100000000000003</v>
      </c>
      <c r="D240" s="2">
        <v>1.764</v>
      </c>
      <c r="E240" s="2" t="s">
        <v>10</v>
      </c>
      <c r="F240" s="2" t="s">
        <v>10</v>
      </c>
      <c r="G240" s="2" t="s">
        <v>10</v>
      </c>
      <c r="H240" s="3">
        <f t="shared" si="40"/>
        <v>1.1177347242920854E-2</v>
      </c>
      <c r="I240" s="3">
        <f t="shared" si="41"/>
        <v>-4.3715846994535346E-3</v>
      </c>
      <c r="J240" s="3">
        <f t="shared" si="42"/>
        <v>1.379310344827589E-2</v>
      </c>
      <c r="K240" s="2">
        <f t="shared" si="38"/>
        <v>1.3374999999999999</v>
      </c>
      <c r="L240" s="3">
        <f t="shared" si="39"/>
        <v>-1.4369933677229274E-2</v>
      </c>
      <c r="M240" t="str">
        <f>IF(L240&gt;参数!B$3+参数!B$2,"溢",IF(L240&lt;-参数!B$2-参数!B$4,"折",""))</f>
        <v>折</v>
      </c>
      <c r="N240" s="3">
        <f>IF(M240="折",-L240-参数!B$2-参数!B$4,IF(M240="溢",L240-参数!B$2-参数!B$3,""))</f>
        <v>9.2699336772292737E-3</v>
      </c>
      <c r="O240" s="4">
        <f t="shared" si="43"/>
        <v>1.1177347242920854E-2</v>
      </c>
      <c r="P240" s="3">
        <f t="shared" si="44"/>
        <v>7.6069236716099064E-3</v>
      </c>
      <c r="Q240" s="5">
        <f t="shared" si="45"/>
        <v>17.263852463871704</v>
      </c>
      <c r="R240" s="5">
        <f t="shared" si="46"/>
        <v>2.0464920451331778</v>
      </c>
      <c r="S240" s="5">
        <f t="shared" si="47"/>
        <v>2.1636736022715013</v>
      </c>
      <c r="T240" s="3">
        <f t="shared" si="48"/>
        <v>9.3514015305866793E-3</v>
      </c>
      <c r="U240" s="5">
        <f t="shared" si="49"/>
        <v>4.3717679877707729</v>
      </c>
    </row>
    <row r="241" spans="1:21" x14ac:dyDescent="0.15">
      <c r="A241" s="1">
        <v>42108</v>
      </c>
      <c r="B241" s="2">
        <v>1.3660000000000001</v>
      </c>
      <c r="C241" s="2">
        <v>0.90500000000000003</v>
      </c>
      <c r="D241" s="2">
        <v>1.782</v>
      </c>
      <c r="E241" s="2" t="s">
        <v>10</v>
      </c>
      <c r="F241" s="2" t="s">
        <v>10</v>
      </c>
      <c r="G241" s="2" t="s">
        <v>10</v>
      </c>
      <c r="H241" s="3">
        <f t="shared" si="40"/>
        <v>6.6322770817981436E-3</v>
      </c>
      <c r="I241" s="3">
        <f t="shared" si="41"/>
        <v>-6.5861690450055299E-3</v>
      </c>
      <c r="J241" s="3">
        <f t="shared" si="42"/>
        <v>1.0204081632652962E-2</v>
      </c>
      <c r="K241" s="2">
        <f t="shared" si="38"/>
        <v>1.3435000000000001</v>
      </c>
      <c r="L241" s="3">
        <f t="shared" si="39"/>
        <v>-1.6471449487554857E-2</v>
      </c>
      <c r="M241" t="str">
        <f>IF(L241&gt;参数!B$3+参数!B$2,"溢",IF(L241&lt;-参数!B$2-参数!B$4,"折",""))</f>
        <v>折</v>
      </c>
      <c r="N241" s="3">
        <f>IF(M241="折",-L241-参数!B$2-参数!B$4,IF(M241="溢",L241-参数!B$2-参数!B$3,""))</f>
        <v>1.1371449487554856E-2</v>
      </c>
      <c r="O241" s="4">
        <f t="shared" si="43"/>
        <v>6.6322770817981436E-3</v>
      </c>
      <c r="P241" s="3">
        <f t="shared" si="44"/>
        <v>4.5490102283801907E-3</v>
      </c>
      <c r="Q241" s="5">
        <f t="shared" si="45"/>
        <v>17.460167490125219</v>
      </c>
      <c r="R241" s="5">
        <f t="shared" si="46"/>
        <v>2.0600649474221968</v>
      </c>
      <c r="S241" s="5">
        <f t="shared" si="47"/>
        <v>2.1735161756191106</v>
      </c>
      <c r="T241" s="3">
        <f t="shared" si="48"/>
        <v>7.5175789325777299E-3</v>
      </c>
      <c r="U241" s="5">
        <f t="shared" si="49"/>
        <v>4.4046330986937559</v>
      </c>
    </row>
    <row r="242" spans="1:21" x14ac:dyDescent="0.15">
      <c r="A242" s="1">
        <v>42109</v>
      </c>
      <c r="B242" s="2">
        <v>1.32</v>
      </c>
      <c r="C242" s="2">
        <v>0.90600000000000003</v>
      </c>
      <c r="D242" s="2">
        <v>1.706</v>
      </c>
      <c r="E242" s="2" t="s">
        <v>10</v>
      </c>
      <c r="F242" s="2" t="s">
        <v>10</v>
      </c>
      <c r="G242" s="2" t="s">
        <v>10</v>
      </c>
      <c r="H242" s="3">
        <f t="shared" si="40"/>
        <v>-3.367496339677889E-2</v>
      </c>
      <c r="I242" s="3">
        <f t="shared" si="41"/>
        <v>1.1049723756906271E-3</v>
      </c>
      <c r="J242" s="3">
        <f t="shared" si="42"/>
        <v>-4.264870931537601E-2</v>
      </c>
      <c r="K242" s="2">
        <f t="shared" si="38"/>
        <v>1.306</v>
      </c>
      <c r="L242" s="3">
        <f t="shared" si="39"/>
        <v>-1.0606060606060619E-2</v>
      </c>
      <c r="M242" t="str">
        <f>IF(L242&gt;参数!B$3+参数!B$2,"溢",IF(L242&lt;-参数!B$2-参数!B$4,"折",""))</f>
        <v>折</v>
      </c>
      <c r="N242" s="3">
        <f>IF(M242="折",-L242-参数!B$2-参数!B$4,IF(M242="溢",L242-参数!B$2-参数!B$3,""))</f>
        <v>5.5060606060606193E-3</v>
      </c>
      <c r="O242" s="4">
        <f t="shared" si="43"/>
        <v>-3.367496339677889E-2</v>
      </c>
      <c r="P242" s="3">
        <f t="shared" si="44"/>
        <v>-2.7472279142287812E-2</v>
      </c>
      <c r="Q242" s="5">
        <f t="shared" si="45"/>
        <v>17.556304230517817</v>
      </c>
      <c r="R242" s="5">
        <f t="shared" si="46"/>
        <v>1.990692335722767</v>
      </c>
      <c r="S242" s="5">
        <f t="shared" si="47"/>
        <v>2.1138047325222247</v>
      </c>
      <c r="T242" s="3">
        <f t="shared" si="48"/>
        <v>-1.8547060644335363E-2</v>
      </c>
      <c r="U242" s="5">
        <f t="shared" si="49"/>
        <v>4.3229401014962363</v>
      </c>
    </row>
    <row r="243" spans="1:21" x14ac:dyDescent="0.15">
      <c r="A243" s="1">
        <v>42110</v>
      </c>
      <c r="B243" s="2">
        <v>1.355</v>
      </c>
      <c r="C243" s="2">
        <v>0.90500000000000003</v>
      </c>
      <c r="D243" s="2">
        <v>1.7809999999999999</v>
      </c>
      <c r="E243" s="2" t="s">
        <v>10</v>
      </c>
      <c r="F243" s="2" t="s">
        <v>10</v>
      </c>
      <c r="G243" s="2" t="s">
        <v>10</v>
      </c>
      <c r="H243" s="3">
        <f t="shared" si="40"/>
        <v>2.6515151515151381E-2</v>
      </c>
      <c r="I243" s="3">
        <f t="shared" si="41"/>
        <v>-1.1037527593819041E-3</v>
      </c>
      <c r="J243" s="3">
        <f t="shared" si="42"/>
        <v>4.3962485345838243E-2</v>
      </c>
      <c r="K243" s="2">
        <f t="shared" si="38"/>
        <v>1.343</v>
      </c>
      <c r="L243" s="3">
        <f t="shared" si="39"/>
        <v>-8.8560885608855999E-3</v>
      </c>
      <c r="M243" t="str">
        <f>IF(L243&gt;参数!B$3+参数!B$2,"溢",IF(L243&lt;-参数!B$2-参数!B$4,"折",""))</f>
        <v>折</v>
      </c>
      <c r="N243" s="3">
        <f>IF(M243="折",-L243-参数!B$2-参数!B$4,IF(M243="溢",L243-参数!B$2-参数!B$3,""))</f>
        <v>3.7560885608856004E-3</v>
      </c>
      <c r="O243" s="4">
        <f t="shared" si="43"/>
        <v>2.6515151515151381E-2</v>
      </c>
      <c r="P243" s="3">
        <f t="shared" si="44"/>
        <v>2.877821673629832E-2</v>
      </c>
      <c r="Q243" s="5">
        <f t="shared" si="45"/>
        <v>17.622247264009491</v>
      </c>
      <c r="R243" s="5">
        <f t="shared" si="46"/>
        <v>2.0434758446245067</v>
      </c>
      <c r="S243" s="5">
        <f t="shared" si="47"/>
        <v>2.1746362632529621</v>
      </c>
      <c r="T243" s="3">
        <f t="shared" si="48"/>
        <v>1.9683152270778433E-2</v>
      </c>
      <c r="U243" s="5">
        <f t="shared" si="49"/>
        <v>4.4080291897714403</v>
      </c>
    </row>
    <row r="244" spans="1:21" x14ac:dyDescent="0.15">
      <c r="A244" s="1">
        <v>42111</v>
      </c>
      <c r="B244" s="2">
        <v>1.4079999999999999</v>
      </c>
      <c r="C244" s="2">
        <v>0.90100000000000002</v>
      </c>
      <c r="D244" s="2">
        <v>1.923</v>
      </c>
      <c r="E244" s="2" t="s">
        <v>10</v>
      </c>
      <c r="F244" s="2" t="s">
        <v>10</v>
      </c>
      <c r="G244" s="2" t="s">
        <v>10</v>
      </c>
      <c r="H244" s="3">
        <f t="shared" si="40"/>
        <v>3.9114391143911353E-2</v>
      </c>
      <c r="I244" s="3">
        <f t="shared" si="41"/>
        <v>-4.4198895027623974E-3</v>
      </c>
      <c r="J244" s="3">
        <f t="shared" si="42"/>
        <v>7.9730488489612616E-2</v>
      </c>
      <c r="K244" s="2">
        <f t="shared" si="38"/>
        <v>1.4119999999999999</v>
      </c>
      <c r="L244" s="3">
        <f t="shared" si="39"/>
        <v>2.8409090909091717E-3</v>
      </c>
      <c r="M244" t="str">
        <f>IF(L244&gt;参数!B$3+参数!B$2,"溢",IF(L244&lt;-参数!B$2-参数!B$4,"折",""))</f>
        <v>溢</v>
      </c>
      <c r="N244" s="3">
        <f>IF(M244="折",-L244-参数!B$2-参数!B$4,IF(M244="溢",L244-参数!B$2-参数!B$3,""))</f>
        <v>2.7409090909091718E-3</v>
      </c>
      <c r="O244" s="4">
        <f t="shared" si="43"/>
        <v>3.9114391143911353E-2</v>
      </c>
      <c r="P244" s="3">
        <f t="shared" si="44"/>
        <v>5.2882226955926398E-2</v>
      </c>
      <c r="Q244" s="5">
        <f t="shared" si="45"/>
        <v>17.670548241737663</v>
      </c>
      <c r="R244" s="5">
        <f t="shared" si="46"/>
        <v>2.1234051581042843</v>
      </c>
      <c r="S244" s="5">
        <f t="shared" si="47"/>
        <v>2.2896358716728931</v>
      </c>
      <c r="T244" s="3">
        <f t="shared" si="48"/>
        <v>3.1579175730248973E-2</v>
      </c>
      <c r="U244" s="5">
        <f t="shared" si="49"/>
        <v>4.5472311181793001</v>
      </c>
    </row>
    <row r="245" spans="1:21" x14ac:dyDescent="0.15">
      <c r="A245" s="1">
        <v>42114</v>
      </c>
      <c r="B245" s="2">
        <v>1.4330000000000001</v>
      </c>
      <c r="C245" s="2">
        <v>0.88700000000000001</v>
      </c>
      <c r="D245" s="2">
        <v>1.968</v>
      </c>
      <c r="E245" s="2" t="s">
        <v>10</v>
      </c>
      <c r="F245" s="2" t="s">
        <v>10</v>
      </c>
      <c r="G245" s="2" t="s">
        <v>10</v>
      </c>
      <c r="H245" s="3">
        <f t="shared" si="40"/>
        <v>1.7755681818181879E-2</v>
      </c>
      <c r="I245" s="3">
        <f t="shared" si="41"/>
        <v>-1.5538290788013387E-2</v>
      </c>
      <c r="J245" s="3">
        <f t="shared" si="42"/>
        <v>2.3400936037441422E-2</v>
      </c>
      <c r="K245" s="2">
        <f t="shared" si="38"/>
        <v>1.4275</v>
      </c>
      <c r="L245" s="3">
        <f t="shared" si="39"/>
        <v>-3.8381018841591175E-3</v>
      </c>
      <c r="M245" t="str">
        <f>IF(L245&gt;参数!B$3+参数!B$2,"溢",IF(L245&lt;-参数!B$2-参数!B$4,"折",""))</f>
        <v/>
      </c>
      <c r="N245" s="3" t="str">
        <f>IF(M245="折",-L245-参数!B$2-参数!B$4,IF(M245="溢",L245-参数!B$2-参数!B$3,""))</f>
        <v/>
      </c>
      <c r="O245" s="4">
        <f t="shared" si="43"/>
        <v>1.7755681818181879E-2</v>
      </c>
      <c r="P245" s="3">
        <f t="shared" si="44"/>
        <v>1.1303179752265094E-2</v>
      </c>
      <c r="Q245" s="5">
        <f t="shared" si="45"/>
        <v>17.670548241737663</v>
      </c>
      <c r="R245" s="5">
        <f t="shared" si="46"/>
        <v>2.1611076644626701</v>
      </c>
      <c r="S245" s="5">
        <f t="shared" si="47"/>
        <v>2.315516037497646</v>
      </c>
      <c r="T245" s="3">
        <f t="shared" si="48"/>
        <v>9.6862871901489903E-3</v>
      </c>
      <c r="U245" s="5">
        <f t="shared" si="49"/>
        <v>4.591276904709968</v>
      </c>
    </row>
    <row r="246" spans="1:21" x14ac:dyDescent="0.15">
      <c r="A246" s="1">
        <v>42115</v>
      </c>
      <c r="B246" s="2">
        <v>1.466</v>
      </c>
      <c r="C246" s="2">
        <v>0.89</v>
      </c>
      <c r="D246" s="2">
        <v>2.0289999999999999</v>
      </c>
      <c r="E246" s="2" t="s">
        <v>10</v>
      </c>
      <c r="F246" s="2" t="s">
        <v>10</v>
      </c>
      <c r="G246" s="2" t="s">
        <v>10</v>
      </c>
      <c r="H246" s="3">
        <f t="shared" si="40"/>
        <v>2.3028611304954483E-2</v>
      </c>
      <c r="I246" s="3">
        <f t="shared" si="41"/>
        <v>3.3821871476888976E-3</v>
      </c>
      <c r="J246" s="3">
        <f t="shared" si="42"/>
        <v>3.0995934959349603E-2</v>
      </c>
      <c r="K246" s="2">
        <f t="shared" si="38"/>
        <v>1.4595</v>
      </c>
      <c r="L246" s="3">
        <f t="shared" si="39"/>
        <v>-4.433833560709366E-3</v>
      </c>
      <c r="M246" t="str">
        <f>IF(L246&gt;参数!B$3+参数!B$2,"溢",IF(L246&lt;-参数!B$2-参数!B$4,"折",""))</f>
        <v/>
      </c>
      <c r="N246" s="3" t="str">
        <f>IF(M246="折",-L246-参数!B$2-参数!B$4,IF(M246="溢",L246-参数!B$2-参数!B$3,""))</f>
        <v/>
      </c>
      <c r="O246" s="4">
        <f t="shared" si="43"/>
        <v>2.3028611304954483E-2</v>
      </c>
      <c r="P246" s="3">
        <f t="shared" si="44"/>
        <v>2.2576532577582548E-2</v>
      </c>
      <c r="Q246" s="5">
        <f t="shared" si="45"/>
        <v>17.670548241737663</v>
      </c>
      <c r="R246" s="5">
        <f t="shared" si="46"/>
        <v>2.2108749728557391</v>
      </c>
      <c r="S246" s="5">
        <f t="shared" si="47"/>
        <v>2.3677923607521265</v>
      </c>
      <c r="T246" s="3">
        <f t="shared" si="48"/>
        <v>1.5201714627512344E-2</v>
      </c>
      <c r="U246" s="5">
        <f t="shared" si="49"/>
        <v>4.6610721859912569</v>
      </c>
    </row>
    <row r="247" spans="1:21" x14ac:dyDescent="0.15">
      <c r="A247" s="1">
        <v>42116</v>
      </c>
      <c r="B247" s="2">
        <v>1.498</v>
      </c>
      <c r="C247" s="2">
        <v>0.89900000000000002</v>
      </c>
      <c r="D247" s="2">
        <v>2.0659999999999998</v>
      </c>
      <c r="E247" s="2" t="s">
        <v>10</v>
      </c>
      <c r="F247" s="2" t="s">
        <v>10</v>
      </c>
      <c r="G247" s="2" t="s">
        <v>10</v>
      </c>
      <c r="H247" s="3">
        <f t="shared" si="40"/>
        <v>2.1828103683492417E-2</v>
      </c>
      <c r="I247" s="3">
        <f t="shared" si="41"/>
        <v>1.0112359550561889E-2</v>
      </c>
      <c r="J247" s="3">
        <f t="shared" si="42"/>
        <v>1.8235584031542684E-2</v>
      </c>
      <c r="K247" s="2">
        <f t="shared" si="38"/>
        <v>1.4824999999999999</v>
      </c>
      <c r="L247" s="3">
        <f t="shared" si="39"/>
        <v>-1.0347129506008024E-2</v>
      </c>
      <c r="M247" t="str">
        <f>IF(L247&gt;参数!B$3+参数!B$2,"溢",IF(L247&lt;-参数!B$2-参数!B$4,"折",""))</f>
        <v>折</v>
      </c>
      <c r="N247" s="3">
        <f>IF(M247="折",-L247-参数!B$2-参数!B$4,IF(M247="溢",L247-参数!B$2-参数!B$3,""))</f>
        <v>5.2471295060080242E-3</v>
      </c>
      <c r="O247" s="4">
        <f t="shared" si="43"/>
        <v>2.1828103683492417E-2</v>
      </c>
      <c r="P247" s="3">
        <f t="shared" si="44"/>
        <v>1.5772589492452724E-2</v>
      </c>
      <c r="Q247" s="5">
        <f t="shared" si="45"/>
        <v>17.763267896804219</v>
      </c>
      <c r="R247" s="5">
        <f t="shared" si="46"/>
        <v>2.2591341809944727</v>
      </c>
      <c r="S247" s="5">
        <f t="shared" si="47"/>
        <v>2.4051385776616354</v>
      </c>
      <c r="T247" s="3">
        <f t="shared" si="48"/>
        <v>1.4282607560651056E-2</v>
      </c>
      <c r="U247" s="5">
        <f t="shared" si="49"/>
        <v>4.7276444508356361</v>
      </c>
    </row>
    <row r="248" spans="1:21" x14ac:dyDescent="0.15">
      <c r="A248" s="1">
        <v>42117</v>
      </c>
      <c r="B248" s="2">
        <v>1.4950000000000001</v>
      </c>
      <c r="C248" s="2">
        <v>0.9</v>
      </c>
      <c r="D248" s="2">
        <v>2.048</v>
      </c>
      <c r="E248" s="2" t="s">
        <v>10</v>
      </c>
      <c r="F248" s="2" t="s">
        <v>10</v>
      </c>
      <c r="G248" s="2" t="s">
        <v>10</v>
      </c>
      <c r="H248" s="3">
        <f t="shared" si="40"/>
        <v>-2.0026702269692054E-3</v>
      </c>
      <c r="I248" s="3">
        <f t="shared" si="41"/>
        <v>1.1123470522802492E-3</v>
      </c>
      <c r="J248" s="3">
        <f t="shared" si="42"/>
        <v>-8.7124878993222188E-3</v>
      </c>
      <c r="K248" s="2">
        <f t="shared" si="38"/>
        <v>1.474</v>
      </c>
      <c r="L248" s="3">
        <f t="shared" si="39"/>
        <v>-1.404682274247504E-2</v>
      </c>
      <c r="M248" t="str">
        <f>IF(L248&gt;参数!B$3+参数!B$2,"溢",IF(L248&lt;-参数!B$2-参数!B$4,"折",""))</f>
        <v>折</v>
      </c>
      <c r="N248" s="3">
        <f>IF(M248="折",-L248-参数!B$2-参数!B$4,IF(M248="溢",L248-参数!B$2-参数!B$3,""))</f>
        <v>8.9468227424750399E-3</v>
      </c>
      <c r="O248" s="4">
        <f t="shared" si="43"/>
        <v>-2.0026702269692054E-3</v>
      </c>
      <c r="P248" s="3">
        <f t="shared" si="44"/>
        <v>-5.7130471067705826E-3</v>
      </c>
      <c r="Q248" s="5">
        <f t="shared" si="45"/>
        <v>17.922192706004022</v>
      </c>
      <c r="R248" s="5">
        <f t="shared" si="46"/>
        <v>2.2546098802314667</v>
      </c>
      <c r="S248" s="5">
        <f t="shared" si="47"/>
        <v>2.3913979076691434</v>
      </c>
      <c r="T248" s="3">
        <f t="shared" si="48"/>
        <v>4.1036846957841731E-4</v>
      </c>
      <c r="U248" s="5">
        <f t="shared" si="49"/>
        <v>4.7295845270536363</v>
      </c>
    </row>
    <row r="249" spans="1:21" x14ac:dyDescent="0.15">
      <c r="A249" s="1">
        <v>42118</v>
      </c>
      <c r="B249" s="2">
        <v>1.5009999999999999</v>
      </c>
      <c r="C249" s="2">
        <v>0.9</v>
      </c>
      <c r="D249" s="2">
        <v>2.0910000000000002</v>
      </c>
      <c r="E249" s="2" t="s">
        <v>10</v>
      </c>
      <c r="F249" s="2" t="s">
        <v>10</v>
      </c>
      <c r="G249" s="2" t="s">
        <v>10</v>
      </c>
      <c r="H249" s="3">
        <f t="shared" si="40"/>
        <v>4.0133779264213132E-3</v>
      </c>
      <c r="I249" s="3">
        <f t="shared" si="41"/>
        <v>0</v>
      </c>
      <c r="J249" s="3">
        <f t="shared" si="42"/>
        <v>2.099609375E-2</v>
      </c>
      <c r="K249" s="2">
        <f t="shared" si="38"/>
        <v>1.4955000000000001</v>
      </c>
      <c r="L249" s="3">
        <f t="shared" si="39"/>
        <v>-3.6642238507660352E-3</v>
      </c>
      <c r="M249" t="str">
        <f>IF(L249&gt;参数!B$3+参数!B$2,"溢",IF(L249&lt;-参数!B$2-参数!B$4,"折",""))</f>
        <v/>
      </c>
      <c r="N249" s="3"/>
      <c r="O249" s="4">
        <f t="shared" si="43"/>
        <v>4.0133779264213132E-3</v>
      </c>
      <c r="P249" s="3">
        <f t="shared" si="44"/>
        <v>1.4678312280591776E-2</v>
      </c>
      <c r="Q249" s="5">
        <f t="shared" si="45"/>
        <v>17.922192706004022</v>
      </c>
      <c r="R249" s="5">
        <f t="shared" si="46"/>
        <v>2.2636584817574792</v>
      </c>
      <c r="S249" s="5">
        <f t="shared" si="47"/>
        <v>2.4264995929450648</v>
      </c>
      <c r="T249" s="3">
        <f t="shared" si="48"/>
        <v>6.2305634023376967E-3</v>
      </c>
      <c r="U249" s="5">
        <f t="shared" si="49"/>
        <v>4.759052503316159</v>
      </c>
    </row>
    <row r="250" spans="1:21" x14ac:dyDescent="0.15">
      <c r="A250" s="1">
        <v>42121</v>
      </c>
      <c r="B250" s="2">
        <v>1</v>
      </c>
      <c r="C250" s="2">
        <v>0.89400000000000002</v>
      </c>
      <c r="D250" s="2">
        <v>2.19</v>
      </c>
      <c r="E250" s="2">
        <v>0.54980000000000007</v>
      </c>
      <c r="F250" s="2">
        <v>2.0699999999999941E-2</v>
      </c>
      <c r="G250" s="2">
        <v>1.0789</v>
      </c>
      <c r="H250" s="3">
        <f t="shared" si="40"/>
        <v>3.2511658894070816E-2</v>
      </c>
      <c r="I250" s="3">
        <f t="shared" si="41"/>
        <v>1.6333333333333311E-2</v>
      </c>
      <c r="J250" s="3">
        <f t="shared" si="42"/>
        <v>0.5633189861310377</v>
      </c>
      <c r="K250" s="2">
        <f t="shared" si="38"/>
        <v>1.542</v>
      </c>
      <c r="L250" s="3">
        <f t="shared" si="39"/>
        <v>0.54200000000000004</v>
      </c>
      <c r="M250" t="str">
        <f>IF(L250&gt;参数!B$3+参数!B$2,"溢",IF(L250&lt;-参数!B$2-参数!B$4,"折",""))</f>
        <v>溢</v>
      </c>
      <c r="N250" s="3"/>
      <c r="O250" s="4">
        <f t="shared" si="43"/>
        <v>3.2511658894070816E-2</v>
      </c>
      <c r="P250" s="3"/>
      <c r="Q250" s="5">
        <f t="shared" si="45"/>
        <v>17.922192706004022</v>
      </c>
      <c r="R250" s="5">
        <f t="shared" si="46"/>
        <v>2.3372537741690484</v>
      </c>
      <c r="S250" s="5">
        <f t="shared" si="47"/>
        <v>2.4264995929450648</v>
      </c>
      <c r="T250" s="3">
        <f t="shared" si="48"/>
        <v>1.0837219631356939E-2</v>
      </c>
      <c r="U250" s="5">
        <f t="shared" si="49"/>
        <v>4.8106274005317546</v>
      </c>
    </row>
    <row r="251" spans="1:21" x14ac:dyDescent="0.15">
      <c r="A251" s="1">
        <v>42122</v>
      </c>
      <c r="B251" s="2">
        <v>0.96699999999999997</v>
      </c>
      <c r="C251" s="2"/>
      <c r="D251" s="2"/>
      <c r="E251" s="2" t="s">
        <v>10</v>
      </c>
      <c r="F251" s="2" t="s">
        <v>10</v>
      </c>
      <c r="G251" s="2" t="s">
        <v>10</v>
      </c>
      <c r="H251" s="3">
        <f t="shared" si="40"/>
        <v>-3.3000000000000029E-2</v>
      </c>
      <c r="I251" s="3">
        <f t="shared" si="41"/>
        <v>-1</v>
      </c>
      <c r="J251" s="3">
        <f t="shared" si="42"/>
        <v>-1</v>
      </c>
      <c r="K251" s="2">
        <f t="shared" si="38"/>
        <v>0</v>
      </c>
      <c r="L251" s="3">
        <f t="shared" si="39"/>
        <v>-1</v>
      </c>
      <c r="M251" t="str">
        <f>IF(L251&gt;参数!B$3+参数!B$2,"溢",IF(L251&lt;-参数!B$2-参数!B$4,"折",""))</f>
        <v>折</v>
      </c>
      <c r="N251" s="3"/>
      <c r="O251" s="4">
        <f t="shared" si="43"/>
        <v>-3.3000000000000029E-2</v>
      </c>
      <c r="P251" s="3"/>
      <c r="Q251" s="5">
        <f t="shared" si="45"/>
        <v>17.922192706004022</v>
      </c>
      <c r="R251" s="5">
        <f t="shared" si="46"/>
        <v>2.2601243996214699</v>
      </c>
      <c r="S251" s="5">
        <f t="shared" si="47"/>
        <v>2.4264995929450648</v>
      </c>
      <c r="T251" s="3">
        <f t="shared" si="48"/>
        <v>-1.100000000000001E-2</v>
      </c>
      <c r="U251" s="5">
        <f t="shared" si="49"/>
        <v>4.7577104991259054</v>
      </c>
    </row>
    <row r="252" spans="1:21" x14ac:dyDescent="0.15">
      <c r="A252" s="1">
        <v>42123</v>
      </c>
      <c r="B252" s="2">
        <v>0.98599999999999999</v>
      </c>
      <c r="C252" s="2">
        <v>0.9</v>
      </c>
      <c r="D252" s="2">
        <v>1.0269999999999999</v>
      </c>
      <c r="E252" s="2" t="s">
        <v>10</v>
      </c>
      <c r="F252" s="2" t="s">
        <v>10</v>
      </c>
      <c r="G252" s="2" t="s">
        <v>10</v>
      </c>
      <c r="H252" s="3">
        <f t="shared" si="40"/>
        <v>1.9648397104446769E-2</v>
      </c>
      <c r="I252" s="3" t="e">
        <f t="shared" si="41"/>
        <v>#DIV/0!</v>
      </c>
      <c r="J252" s="3" t="e">
        <f t="shared" si="42"/>
        <v>#DIV/0!</v>
      </c>
      <c r="K252" s="2">
        <f t="shared" si="38"/>
        <v>0.96350000000000002</v>
      </c>
      <c r="L252" s="3">
        <f t="shared" si="39"/>
        <v>-2.2819472616632863E-2</v>
      </c>
      <c r="M252" t="str">
        <f>IF(L252&gt;参数!B$3+参数!B$2,"溢",IF(L252&lt;-参数!B$2-参数!B$4,"折",""))</f>
        <v>折</v>
      </c>
      <c r="N252" s="3">
        <f>IF(M252="折",-L252-参数!B$2-参数!B$4,IF(M252="溢",L252-参数!B$2-参数!B$3,""))</f>
        <v>1.7719472616632863E-2</v>
      </c>
      <c r="O252" s="4">
        <f t="shared" si="43"/>
        <v>1.9648397104446769E-2</v>
      </c>
      <c r="P252" s="3"/>
      <c r="Q252" s="5">
        <f t="shared" si="45"/>
        <v>18.239764508888076</v>
      </c>
      <c r="R252" s="5">
        <f t="shared" si="46"/>
        <v>2.3045322213306818</v>
      </c>
      <c r="S252" s="5">
        <f t="shared" si="47"/>
        <v>2.4264995929450648</v>
      </c>
      <c r="T252" s="3">
        <f t="shared" si="48"/>
        <v>1.245595657369321E-2</v>
      </c>
      <c r="U252" s="5">
        <f t="shared" si="49"/>
        <v>4.8169723344932223</v>
      </c>
    </row>
    <row r="253" spans="1:21" x14ac:dyDescent="0.15">
      <c r="A253" s="1">
        <v>42124</v>
      </c>
      <c r="B253" s="2">
        <v>0.98899999999999999</v>
      </c>
      <c r="C253" s="2">
        <v>0.85299999999999998</v>
      </c>
      <c r="D253" s="2">
        <v>1.1299999999999999</v>
      </c>
      <c r="E253" s="2" t="s">
        <v>10</v>
      </c>
      <c r="F253" s="2" t="s">
        <v>10</v>
      </c>
      <c r="G253" s="2" t="s">
        <v>10</v>
      </c>
      <c r="H253" s="3">
        <f t="shared" si="40"/>
        <v>3.0425963488844854E-3</v>
      </c>
      <c r="I253" s="3">
        <f t="shared" si="41"/>
        <v>-5.2222222222222281E-2</v>
      </c>
      <c r="J253" s="3">
        <f t="shared" si="42"/>
        <v>0.10029211295034068</v>
      </c>
      <c r="K253" s="2">
        <f t="shared" si="38"/>
        <v>0.99149999999999994</v>
      </c>
      <c r="L253" s="3">
        <f t="shared" si="39"/>
        <v>2.5278058645095136E-3</v>
      </c>
      <c r="M253" t="str">
        <f>IF(L253&gt;参数!B$3+参数!B$2,"溢",IF(L253&lt;-参数!B$2-参数!B$4,"折",""))</f>
        <v>溢</v>
      </c>
      <c r="N253" s="3">
        <f>IF(M253="折",-L253-参数!B$2-参数!B$4,IF(M253="溢",L253-参数!B$2-参数!B$3,""))</f>
        <v>2.4278058645095138E-3</v>
      </c>
      <c r="O253" s="4">
        <f t="shared" si="43"/>
        <v>3.0425963488844854E-3</v>
      </c>
      <c r="P253" s="3"/>
      <c r="Q253" s="5">
        <f t="shared" si="45"/>
        <v>18.284047116130026</v>
      </c>
      <c r="R253" s="5">
        <f t="shared" si="46"/>
        <v>2.3115439826531894</v>
      </c>
      <c r="S253" s="5">
        <f t="shared" si="47"/>
        <v>2.4264995929450648</v>
      </c>
      <c r="T253" s="3">
        <f t="shared" si="48"/>
        <v>1.8234674044646665E-3</v>
      </c>
      <c r="U253" s="5">
        <f t="shared" si="49"/>
        <v>4.825755926533378</v>
      </c>
    </row>
    <row r="254" spans="1:21" x14ac:dyDescent="0.15">
      <c r="A254" s="1">
        <v>42128</v>
      </c>
      <c r="B254" s="2">
        <v>1.032</v>
      </c>
      <c r="C254" s="2">
        <v>0.84199999999999997</v>
      </c>
      <c r="D254" s="2">
        <v>1.2430000000000001</v>
      </c>
      <c r="E254" s="2" t="s">
        <v>10</v>
      </c>
      <c r="F254" s="2" t="s">
        <v>10</v>
      </c>
      <c r="G254" s="2" t="s">
        <v>10</v>
      </c>
      <c r="H254" s="3">
        <f t="shared" si="40"/>
        <v>4.3478260869565188E-2</v>
      </c>
      <c r="I254" s="3">
        <f t="shared" si="41"/>
        <v>-1.289566236811257E-2</v>
      </c>
      <c r="J254" s="3">
        <f t="shared" si="42"/>
        <v>0.10000000000000009</v>
      </c>
      <c r="K254" s="2">
        <f t="shared" si="38"/>
        <v>1.0425</v>
      </c>
      <c r="L254" s="3">
        <f t="shared" si="39"/>
        <v>1.017441860465107E-2</v>
      </c>
      <c r="M254" t="str">
        <f>IF(L254&gt;参数!B$3+参数!B$2,"溢",IF(L254&lt;-参数!B$2-参数!B$4,"折",""))</f>
        <v>溢</v>
      </c>
      <c r="N254" s="3">
        <f>IF(M254="折",-L254-参数!B$2-参数!B$4,IF(M254="溢",L254-参数!B$2-参数!B$3,""))</f>
        <v>1.007441860465107E-2</v>
      </c>
      <c r="O254" s="4">
        <f t="shared" si="43"/>
        <v>4.3478260869565188E-2</v>
      </c>
      <c r="P254" s="3">
        <f t="shared" si="44"/>
        <v>5.4408562247505676E-2</v>
      </c>
      <c r="Q254" s="5">
        <f t="shared" si="45"/>
        <v>18.468248260565083</v>
      </c>
      <c r="R254" s="5">
        <f t="shared" si="46"/>
        <v>2.4120458949424584</v>
      </c>
      <c r="S254" s="5">
        <f t="shared" si="47"/>
        <v>2.5585219470913634</v>
      </c>
      <c r="T254" s="3">
        <f t="shared" si="48"/>
        <v>3.5987080573907308E-2</v>
      </c>
      <c r="U254" s="5">
        <f t="shared" si="49"/>
        <v>4.9994207938915451</v>
      </c>
    </row>
    <row r="255" spans="1:21" x14ac:dyDescent="0.15">
      <c r="A255" s="1">
        <v>42129</v>
      </c>
      <c r="B255" s="2">
        <v>1.0129999999999999</v>
      </c>
      <c r="C255" s="2">
        <v>0.84099999999999997</v>
      </c>
      <c r="D255" s="2">
        <v>1.3480000000000001</v>
      </c>
      <c r="E255" s="2" t="s">
        <v>10</v>
      </c>
      <c r="F255" s="2" t="s">
        <v>10</v>
      </c>
      <c r="G255" s="2" t="s">
        <v>10</v>
      </c>
      <c r="H255" s="3">
        <f t="shared" si="40"/>
        <v>-1.8410852713178438E-2</v>
      </c>
      <c r="I255" s="3">
        <f t="shared" si="41"/>
        <v>-1.1876484560570111E-3</v>
      </c>
      <c r="J255" s="3">
        <f t="shared" si="42"/>
        <v>8.4473049074818896E-2</v>
      </c>
      <c r="K255" s="2">
        <f t="shared" si="38"/>
        <v>1.0945</v>
      </c>
      <c r="L255" s="3">
        <f t="shared" si="39"/>
        <v>8.045409674234949E-2</v>
      </c>
      <c r="M255" t="str">
        <f>IF(L255&gt;参数!B$3+参数!B$2,"溢",IF(L255&lt;-参数!B$2-参数!B$4,"折",""))</f>
        <v>溢</v>
      </c>
      <c r="N255" s="3">
        <f>IF(M255="折",-L255-参数!B$2-参数!B$4,IF(M255="溢",L255-参数!B$2-参数!B$3,""))</f>
        <v>8.0354096742349487E-2</v>
      </c>
      <c r="O255" s="4">
        <f t="shared" si="43"/>
        <v>-1.8410852713178438E-2</v>
      </c>
      <c r="P255" s="3">
        <f t="shared" si="44"/>
        <v>5.1562749109781598E-2</v>
      </c>
      <c r="Q255" s="5">
        <f t="shared" si="45"/>
        <v>19.952247667956257</v>
      </c>
      <c r="R255" s="5">
        <f t="shared" si="46"/>
        <v>2.367638073233246</v>
      </c>
      <c r="S255" s="5">
        <f t="shared" si="47"/>
        <v>2.6904463723411052</v>
      </c>
      <c r="T255" s="3">
        <f t="shared" si="48"/>
        <v>3.7835331046317554E-2</v>
      </c>
      <c r="U255" s="5">
        <f t="shared" si="49"/>
        <v>5.1885755346682751</v>
      </c>
    </row>
    <row r="256" spans="1:21" x14ac:dyDescent="0.15">
      <c r="A256" s="1">
        <v>42130</v>
      </c>
      <c r="B256" s="2">
        <v>0.998</v>
      </c>
      <c r="C256" s="2">
        <v>0.83599999999999997</v>
      </c>
      <c r="D256" s="2">
        <v>1.27</v>
      </c>
      <c r="E256" s="2" t="s">
        <v>10</v>
      </c>
      <c r="F256" s="2" t="s">
        <v>10</v>
      </c>
      <c r="G256" s="2" t="s">
        <v>10</v>
      </c>
      <c r="H256" s="3">
        <f t="shared" si="40"/>
        <v>-1.4807502467916955E-2</v>
      </c>
      <c r="I256" s="3">
        <f t="shared" si="41"/>
        <v>-5.9453032104637149E-3</v>
      </c>
      <c r="J256" s="3">
        <f t="shared" si="42"/>
        <v>-5.786350148367958E-2</v>
      </c>
      <c r="K256" s="2">
        <f t="shared" si="38"/>
        <v>1.0529999999999999</v>
      </c>
      <c r="L256" s="3">
        <f t="shared" si="39"/>
        <v>5.5110220440881763E-2</v>
      </c>
      <c r="M256" t="str">
        <f>IF(L256&gt;参数!B$3+参数!B$2,"溢",IF(L256&lt;-参数!B$2-参数!B$4,"折",""))</f>
        <v>溢</v>
      </c>
      <c r="N256" s="3">
        <f>IF(M256="折",-L256-参数!B$2-参数!B$4,IF(M256="溢",L256-参数!B$2-参数!B$3,""))</f>
        <v>5.501022044088176E-2</v>
      </c>
      <c r="O256" s="4">
        <f t="shared" si="43"/>
        <v>-1.4807502467916955E-2</v>
      </c>
      <c r="P256" s="3">
        <f t="shared" si="44"/>
        <v>-3.7253998275508425E-2</v>
      </c>
      <c r="Q256" s="5">
        <f t="shared" si="45"/>
        <v>21.049825210461599</v>
      </c>
      <c r="R256" s="5">
        <f t="shared" si="46"/>
        <v>2.3325792666207108</v>
      </c>
      <c r="S256" s="5">
        <f t="shared" si="47"/>
        <v>2.5902164878255616</v>
      </c>
      <c r="T256" s="3">
        <f t="shared" si="48"/>
        <v>9.8290656581879327E-4</v>
      </c>
      <c r="U256" s="5">
        <f t="shared" si="49"/>
        <v>5.1936754196285477</v>
      </c>
    </row>
    <row r="257" spans="1:21" x14ac:dyDescent="0.15">
      <c r="A257" s="1">
        <v>42131</v>
      </c>
      <c r="B257" s="2">
        <v>0.96599999999999997</v>
      </c>
      <c r="C257" s="2">
        <v>0.83199999999999996</v>
      </c>
      <c r="D257" s="2">
        <v>1.18</v>
      </c>
      <c r="E257" s="2" t="s">
        <v>10</v>
      </c>
      <c r="F257" s="2" t="s">
        <v>10</v>
      </c>
      <c r="G257" s="2" t="s">
        <v>10</v>
      </c>
      <c r="H257" s="3">
        <f t="shared" si="40"/>
        <v>-3.2064128256513058E-2</v>
      </c>
      <c r="I257" s="3">
        <f t="shared" si="41"/>
        <v>-4.784688995215336E-3</v>
      </c>
      <c r="J257" s="3">
        <f t="shared" si="42"/>
        <v>-7.0866141732283561E-2</v>
      </c>
      <c r="K257" s="2">
        <f t="shared" si="38"/>
        <v>1.006</v>
      </c>
      <c r="L257" s="3">
        <f t="shared" si="39"/>
        <v>4.1407867494823947E-2</v>
      </c>
      <c r="M257" t="str">
        <f>IF(L257&gt;参数!B$3+参数!B$2,"溢",IF(L257&lt;-参数!B$2-参数!B$4,"折",""))</f>
        <v>溢</v>
      </c>
      <c r="N257" s="3">
        <f>IF(M257="折",-L257-参数!B$2-参数!B$4,IF(M257="溢",L257-参数!B$2-参数!B$3,""))</f>
        <v>4.1307867494823944E-2</v>
      </c>
      <c r="O257" s="4">
        <f t="shared" si="43"/>
        <v>-3.2064128256513058E-2</v>
      </c>
      <c r="P257" s="3">
        <f t="shared" si="44"/>
        <v>-4.3540212966259317E-2</v>
      </c>
      <c r="Q257" s="5">
        <f t="shared" si="45"/>
        <v>21.91934860104455</v>
      </c>
      <c r="R257" s="5">
        <f t="shared" si="46"/>
        <v>2.2577871458473013</v>
      </c>
      <c r="S257" s="5">
        <f t="shared" si="47"/>
        <v>2.4774379103169202</v>
      </c>
      <c r="T257" s="3">
        <f t="shared" si="48"/>
        <v>-1.1432157909316143E-2</v>
      </c>
      <c r="U257" s="5">
        <f t="shared" si="49"/>
        <v>5.1343005021016204</v>
      </c>
    </row>
    <row r="258" spans="1:21" x14ac:dyDescent="0.15">
      <c r="A258" s="1">
        <v>42132</v>
      </c>
      <c r="B258" s="2">
        <v>1.004</v>
      </c>
      <c r="C258" s="2">
        <v>0.83799999999999997</v>
      </c>
      <c r="D258" s="2">
        <v>1.2250000000000001</v>
      </c>
      <c r="E258" s="2" t="s">
        <v>10</v>
      </c>
      <c r="F258" s="2" t="s">
        <v>10</v>
      </c>
      <c r="G258" s="2" t="s">
        <v>10</v>
      </c>
      <c r="H258" s="3">
        <f t="shared" si="40"/>
        <v>3.9337474120082927E-2</v>
      </c>
      <c r="I258" s="3">
        <f t="shared" si="41"/>
        <v>7.2115384615385469E-3</v>
      </c>
      <c r="J258" s="3">
        <f t="shared" si="42"/>
        <v>3.8135593220339103E-2</v>
      </c>
      <c r="K258" s="2">
        <f t="shared" si="38"/>
        <v>1.0315000000000001</v>
      </c>
      <c r="L258" s="3">
        <f t="shared" si="39"/>
        <v>2.7390438247012039E-2</v>
      </c>
      <c r="M258" t="str">
        <f>IF(L258&gt;参数!B$3+参数!B$2,"溢",IF(L258&lt;-参数!B$2-参数!B$4,"折",""))</f>
        <v>溢</v>
      </c>
      <c r="N258" s="3">
        <f>IF(M258="折",-L258-参数!B$2-参数!B$4,IF(M258="溢",L258-参数!B$2-参数!B$3,""))</f>
        <v>2.7290438247012039E-2</v>
      </c>
      <c r="O258" s="4">
        <f t="shared" si="43"/>
        <v>3.9337474120082927E-2</v>
      </c>
      <c r="P258" s="3">
        <f t="shared" si="44"/>
        <v>2.5574101272750706E-2</v>
      </c>
      <c r="Q258" s="5">
        <f t="shared" si="45"/>
        <v>22.517537230456085</v>
      </c>
      <c r="R258" s="5">
        <f t="shared" si="46"/>
        <v>2.3466027892657255</v>
      </c>
      <c r="S258" s="5">
        <f t="shared" si="47"/>
        <v>2.5407961583323169</v>
      </c>
      <c r="T258" s="3">
        <f t="shared" si="48"/>
        <v>3.0734004546615224E-2</v>
      </c>
      <c r="U258" s="5">
        <f t="shared" si="49"/>
        <v>5.2920981170768995</v>
      </c>
    </row>
    <row r="259" spans="1:21" x14ac:dyDescent="0.15">
      <c r="A259" s="1">
        <v>42135</v>
      </c>
      <c r="B259" s="2">
        <v>1.0369999999999999</v>
      </c>
      <c r="C259" s="2">
        <v>0.83399999999999996</v>
      </c>
      <c r="D259" s="2">
        <v>1.252</v>
      </c>
      <c r="E259" s="2" t="s">
        <v>10</v>
      </c>
      <c r="F259" s="2" t="s">
        <v>10</v>
      </c>
      <c r="G259" s="2" t="s">
        <v>10</v>
      </c>
      <c r="H259" s="3">
        <f t="shared" si="40"/>
        <v>3.2868525896414313E-2</v>
      </c>
      <c r="I259" s="3">
        <f t="shared" si="41"/>
        <v>-4.7732696897374582E-3</v>
      </c>
      <c r="J259" s="3">
        <f t="shared" si="42"/>
        <v>2.2040816326530432E-2</v>
      </c>
      <c r="K259" s="2">
        <f t="shared" si="38"/>
        <v>1.0429999999999999</v>
      </c>
      <c r="L259" s="3">
        <f t="shared" si="39"/>
        <v>5.7859209257473676E-3</v>
      </c>
      <c r="M259" t="str">
        <f>IF(L259&gt;参数!B$3+参数!B$2,"溢",IF(L259&lt;-参数!B$2-参数!B$4,"折",""))</f>
        <v>溢</v>
      </c>
      <c r="N259" s="3">
        <f>IF(M259="折",-L259-参数!B$2-参数!B$4,IF(M259="溢",L259-参数!B$2-参数!B$3,""))</f>
        <v>5.6859209257473673E-3</v>
      </c>
      <c r="O259" s="4">
        <f t="shared" si="43"/>
        <v>3.2868525896414313E-2</v>
      </c>
      <c r="P259" s="3">
        <f t="shared" si="44"/>
        <v>1.132032364313282E-2</v>
      </c>
      <c r="Q259" s="5">
        <f t="shared" si="45"/>
        <v>22.645570166591032</v>
      </c>
      <c r="R259" s="5">
        <f t="shared" si="46"/>
        <v>2.423732163813304</v>
      </c>
      <c r="S259" s="5">
        <f t="shared" si="47"/>
        <v>2.569558793155867</v>
      </c>
      <c r="T259" s="3">
        <f t="shared" si="48"/>
        <v>1.66249234884315E-2</v>
      </c>
      <c r="U259" s="5">
        <f t="shared" si="49"/>
        <v>5.3800788433665749</v>
      </c>
    </row>
    <row r="260" spans="1:21" x14ac:dyDescent="0.15">
      <c r="A260" s="1">
        <v>42136</v>
      </c>
      <c r="B260" s="2">
        <v>1.0820000000000001</v>
      </c>
      <c r="C260" s="2">
        <v>0.83</v>
      </c>
      <c r="D260" s="2">
        <v>1.377</v>
      </c>
      <c r="E260" s="2" t="s">
        <v>10</v>
      </c>
      <c r="F260" s="2" t="s">
        <v>10</v>
      </c>
      <c r="G260" s="2" t="s">
        <v>10</v>
      </c>
      <c r="H260" s="3">
        <f t="shared" si="40"/>
        <v>4.3394406943105368E-2</v>
      </c>
      <c r="I260" s="3">
        <f t="shared" si="41"/>
        <v>-4.7961630695443347E-3</v>
      </c>
      <c r="J260" s="3">
        <f t="shared" si="42"/>
        <v>9.984025559105425E-2</v>
      </c>
      <c r="K260" s="2">
        <f t="shared" si="38"/>
        <v>1.1034999999999999</v>
      </c>
      <c r="L260" s="3">
        <f t="shared" si="39"/>
        <v>1.9870609981515575E-2</v>
      </c>
      <c r="M260" t="str">
        <f>IF(L260&gt;参数!B$3+参数!B$2,"溢",IF(L260&lt;-参数!B$2-参数!B$4,"折",""))</f>
        <v>溢</v>
      </c>
      <c r="N260" s="3">
        <f>IF(M260="折",-L260-参数!B$2-参数!B$4,IF(M260="溢",L260-参数!B$2-参数!B$3,""))</f>
        <v>1.9770609981515575E-2</v>
      </c>
      <c r="O260" s="4">
        <f t="shared" si="43"/>
        <v>4.3394406943105368E-2</v>
      </c>
      <c r="P260" s="3">
        <f t="shared" si="44"/>
        <v>6.0488997100661489E-2</v>
      </c>
      <c r="Q260" s="5">
        <f t="shared" si="45"/>
        <v>23.093286902163747</v>
      </c>
      <c r="R260" s="5">
        <f t="shared" si="46"/>
        <v>2.528908583650912</v>
      </c>
      <c r="S260" s="5">
        <f t="shared" si="47"/>
        <v>2.7249888275450513</v>
      </c>
      <c r="T260" s="3">
        <f t="shared" si="48"/>
        <v>4.1218004675094143E-2</v>
      </c>
      <c r="U260" s="5">
        <f t="shared" si="49"/>
        <v>5.601834958284833</v>
      </c>
    </row>
    <row r="261" spans="1:21" x14ac:dyDescent="0.15">
      <c r="A261" s="1">
        <v>42137</v>
      </c>
      <c r="B261" s="2">
        <v>1.0680000000000001</v>
      </c>
      <c r="C261" s="2">
        <v>0.83499999999999996</v>
      </c>
      <c r="D261" s="2">
        <v>1.419</v>
      </c>
      <c r="E261" s="2" t="s">
        <v>10</v>
      </c>
      <c r="F261" s="2" t="s">
        <v>10</v>
      </c>
      <c r="G261" s="2" t="s">
        <v>10</v>
      </c>
      <c r="H261" s="3">
        <f t="shared" si="40"/>
        <v>-1.2939001848428888E-2</v>
      </c>
      <c r="I261" s="3">
        <f t="shared" si="41"/>
        <v>6.0240963855422436E-3</v>
      </c>
      <c r="J261" s="3">
        <f t="shared" si="42"/>
        <v>3.0501089324618702E-2</v>
      </c>
      <c r="K261" s="2">
        <f t="shared" ref="K261:K324" si="50">(C261+D261)/2</f>
        <v>1.127</v>
      </c>
      <c r="L261" s="3">
        <f t="shared" ref="L261:L324" si="51">K261/B261-1</f>
        <v>5.5243445692883864E-2</v>
      </c>
      <c r="M261" t="str">
        <f>IF(L261&gt;参数!B$3+参数!B$2,"溢",IF(L261&lt;-参数!B$2-参数!B$4,"折",""))</f>
        <v>溢</v>
      </c>
      <c r="N261" s="3">
        <f>IF(M261="折",-L261-参数!B$2-参数!B$4,IF(M261="溢",L261-参数!B$2-参数!B$3,""))</f>
        <v>5.5143445692883861E-2</v>
      </c>
      <c r="O261" s="4">
        <f t="shared" si="43"/>
        <v>-1.2939001848428888E-2</v>
      </c>
      <c r="P261" s="3">
        <f t="shared" si="44"/>
        <v>2.1433525391997211E-2</v>
      </c>
      <c r="Q261" s="5">
        <f t="shared" si="45"/>
        <v>24.366730314323402</v>
      </c>
      <c r="R261" s="5">
        <f t="shared" si="46"/>
        <v>2.4961870308125453</v>
      </c>
      <c r="S261" s="5">
        <f t="shared" si="47"/>
        <v>2.7833949447731472</v>
      </c>
      <c r="T261" s="3">
        <f t="shared" si="48"/>
        <v>2.1212656412150727E-2</v>
      </c>
      <c r="U261" s="5">
        <f t="shared" si="49"/>
        <v>5.7206647585325037</v>
      </c>
    </row>
    <row r="262" spans="1:21" x14ac:dyDescent="0.15">
      <c r="A262" s="1">
        <v>42138</v>
      </c>
      <c r="B262" s="2">
        <v>1.0620000000000001</v>
      </c>
      <c r="C262" s="2">
        <v>0.85099999999999998</v>
      </c>
      <c r="D262" s="2">
        <v>1.393</v>
      </c>
      <c r="E262" s="2" t="s">
        <v>10</v>
      </c>
      <c r="F262" s="2" t="s">
        <v>10</v>
      </c>
      <c r="G262" s="2" t="s">
        <v>10</v>
      </c>
      <c r="H262" s="3">
        <f t="shared" ref="H262:H325" si="52">(B262+IFERROR(E262+0,0))/B261-1</f>
        <v>-5.6179775280899014E-3</v>
      </c>
      <c r="I262" s="3">
        <f t="shared" ref="I262:I325" si="53">(C262+IFERROR(F262+0,0))/C261-1</f>
        <v>1.9161676646706649E-2</v>
      </c>
      <c r="J262" s="3">
        <f t="shared" ref="J262:J325" si="54">(D262+IFERROR(G262+0,0))/D261-1</f>
        <v>-1.8322762508809043E-2</v>
      </c>
      <c r="K262" s="2">
        <f t="shared" si="50"/>
        <v>1.1219999999999999</v>
      </c>
      <c r="L262" s="3">
        <f t="shared" si="51"/>
        <v>5.6497175141242861E-2</v>
      </c>
      <c r="M262" t="str">
        <f>IF(L262&gt;参数!B$3+参数!B$2,"溢",IF(L262&lt;-参数!B$2-参数!B$4,"折",""))</f>
        <v>溢</v>
      </c>
      <c r="N262" s="3">
        <f>IF(M262="折",-L262-参数!B$2-参数!B$4,IF(M262="溢",L262-参数!B$2-参数!B$3,""))</f>
        <v>5.6397175141242858E-2</v>
      </c>
      <c r="O262" s="4">
        <f t="shared" ref="O262:O325" si="55">H262</f>
        <v>-5.6179775280899014E-3</v>
      </c>
      <c r="P262" s="3">
        <f t="shared" ref="P262:P325" si="56">(C262*I262+D262*J262)/(C262+D262)</f>
        <v>-4.1074070180141002E-3</v>
      </c>
      <c r="Q262" s="5">
        <f t="shared" ref="Q262:Q325" si="57">IFERROR(Q261*(1+N262),Q261)</f>
        <v>25.740945071479729</v>
      </c>
      <c r="R262" s="5">
        <f t="shared" ref="R262:R325" si="58">IFERROR(R261*(1+O262),R261)</f>
        <v>2.4821635081675311</v>
      </c>
      <c r="S262" s="5">
        <f t="shared" ref="S262:S325" si="59">IFERROR(S261*(1+P262),S261)</f>
        <v>2.771962408843081</v>
      </c>
      <c r="T262" s="3">
        <f t="shared" ref="T262:T325" si="60">(IFERROR(N262+0,0)+IFERROR(O262+0,0)+IFERROR(P262+0,0))/3</f>
        <v>1.5557263531712953E-2</v>
      </c>
      <c r="U262" s="5">
        <f t="shared" ref="U262:U325" si="61">IFERROR(U261*(1+T262),U261)</f>
        <v>5.8096626477575768</v>
      </c>
    </row>
    <row r="263" spans="1:21" x14ac:dyDescent="0.15">
      <c r="A263" s="1">
        <v>42139</v>
      </c>
      <c r="B263" s="2">
        <v>1.08</v>
      </c>
      <c r="C263" s="2">
        <v>0.84499999999999997</v>
      </c>
      <c r="D263" s="2">
        <v>1.353</v>
      </c>
      <c r="E263" s="2" t="s">
        <v>10</v>
      </c>
      <c r="F263" s="2" t="s">
        <v>10</v>
      </c>
      <c r="G263" s="2" t="s">
        <v>10</v>
      </c>
      <c r="H263" s="3">
        <f t="shared" si="52"/>
        <v>1.6949152542372836E-2</v>
      </c>
      <c r="I263" s="3">
        <f t="shared" si="53"/>
        <v>-7.0505287896592828E-3</v>
      </c>
      <c r="J263" s="3">
        <f t="shared" si="54"/>
        <v>-2.871500358937551E-2</v>
      </c>
      <c r="K263" s="2">
        <f t="shared" si="50"/>
        <v>1.099</v>
      </c>
      <c r="L263" s="3">
        <f t="shared" si="51"/>
        <v>1.7592592592592604E-2</v>
      </c>
      <c r="M263" t="str">
        <f>IF(L263&gt;参数!B$3+参数!B$2,"溢",IF(L263&lt;-参数!B$2-参数!B$4,"折",""))</f>
        <v>溢</v>
      </c>
      <c r="N263" s="3">
        <f>IF(M263="折",-L263-参数!B$2-参数!B$4,IF(M263="溢",L263-参数!B$2-参数!B$3,""))</f>
        <v>1.7492592592592605E-2</v>
      </c>
      <c r="O263" s="4">
        <f t="shared" si="55"/>
        <v>1.6949152542372836E-2</v>
      </c>
      <c r="P263" s="3">
        <f t="shared" si="56"/>
        <v>-2.0386304223697523E-2</v>
      </c>
      <c r="Q263" s="5">
        <f t="shared" si="57"/>
        <v>26.191220936563429</v>
      </c>
      <c r="R263" s="5">
        <f t="shared" si="58"/>
        <v>2.5242340761025739</v>
      </c>
      <c r="S263" s="5">
        <f t="shared" si="59"/>
        <v>2.7154523398797528</v>
      </c>
      <c r="T263" s="3">
        <f t="shared" si="60"/>
        <v>4.6851469704226384E-3</v>
      </c>
      <c r="U263" s="5">
        <f t="shared" si="61"/>
        <v>5.8368817711108951</v>
      </c>
    </row>
    <row r="264" spans="1:21" x14ac:dyDescent="0.15">
      <c r="A264" s="1">
        <v>42142</v>
      </c>
      <c r="B264" s="2">
        <v>1.1020000000000001</v>
      </c>
      <c r="C264" s="2">
        <v>0.84199999999999997</v>
      </c>
      <c r="D264" s="2">
        <v>1.365</v>
      </c>
      <c r="E264" s="2" t="s">
        <v>10</v>
      </c>
      <c r="F264" s="2" t="s">
        <v>10</v>
      </c>
      <c r="G264" s="2" t="s">
        <v>10</v>
      </c>
      <c r="H264" s="3">
        <f t="shared" si="52"/>
        <v>2.0370370370370372E-2</v>
      </c>
      <c r="I264" s="3">
        <f t="shared" si="53"/>
        <v>-3.5502958579881616E-3</v>
      </c>
      <c r="J264" s="3">
        <f t="shared" si="54"/>
        <v>8.8691796008868451E-3</v>
      </c>
      <c r="K264" s="2">
        <f t="shared" si="50"/>
        <v>1.1034999999999999</v>
      </c>
      <c r="L264" s="3">
        <f t="shared" si="51"/>
        <v>1.3611615245008313E-3</v>
      </c>
      <c r="M264" t="str">
        <f>IF(L264&gt;参数!B$3+参数!B$2,"溢",IF(L264&lt;-参数!B$2-参数!B$4,"折",""))</f>
        <v>溢</v>
      </c>
      <c r="N264" s="3">
        <f>IF(M264="折",-L264-参数!B$2-参数!B$4,IF(M264="溢",L264-参数!B$2-参数!B$3,""))</f>
        <v>1.2611615245008312E-3</v>
      </c>
      <c r="O264" s="4">
        <f t="shared" si="55"/>
        <v>2.0370370370370372E-2</v>
      </c>
      <c r="P264" s="3">
        <f t="shared" si="56"/>
        <v>4.130983707650436E-3</v>
      </c>
      <c r="Q264" s="5">
        <f t="shared" si="57"/>
        <v>26.224252296688324</v>
      </c>
      <c r="R264" s="5">
        <f t="shared" si="58"/>
        <v>2.5756536591342929</v>
      </c>
      <c r="S264" s="5">
        <f t="shared" si="59"/>
        <v>2.7266698292546971</v>
      </c>
      <c r="T264" s="3">
        <f t="shared" si="60"/>
        <v>8.5875052008405461E-3</v>
      </c>
      <c r="U264" s="5">
        <f t="shared" si="61"/>
        <v>5.8870060236770021</v>
      </c>
    </row>
    <row r="265" spans="1:21" x14ac:dyDescent="0.15">
      <c r="A265" s="1">
        <v>42143</v>
      </c>
      <c r="B265" s="2">
        <v>1.117</v>
      </c>
      <c r="C265" s="2">
        <v>0.84099999999999997</v>
      </c>
      <c r="D265" s="2">
        <v>1.379</v>
      </c>
      <c r="E265" s="2" t="s">
        <v>10</v>
      </c>
      <c r="F265" s="2" t="s">
        <v>10</v>
      </c>
      <c r="G265" s="2" t="s">
        <v>10</v>
      </c>
      <c r="H265" s="3">
        <f t="shared" si="52"/>
        <v>1.3611615245008979E-2</v>
      </c>
      <c r="I265" s="3">
        <f t="shared" si="53"/>
        <v>-1.1876484560570111E-3</v>
      </c>
      <c r="J265" s="3">
        <f t="shared" si="54"/>
        <v>1.025641025641022E-2</v>
      </c>
      <c r="K265" s="2">
        <f t="shared" si="50"/>
        <v>1.1099999999999999</v>
      </c>
      <c r="L265" s="3">
        <f t="shared" si="51"/>
        <v>-6.2667860340197556E-3</v>
      </c>
      <c r="M265" t="str">
        <f>IF(L265&gt;参数!B$3+参数!B$2,"溢",IF(L265&lt;-参数!B$2-参数!B$4,"折",""))</f>
        <v>折</v>
      </c>
      <c r="N265" s="3">
        <f>IF(M265="折",-L265-参数!B$2-参数!B$4,IF(M265="溢",L265-参数!B$2-参数!B$3,""))</f>
        <v>1.1667860340197553E-3</v>
      </c>
      <c r="O265" s="4">
        <f t="shared" si="55"/>
        <v>1.3611615245008979E-2</v>
      </c>
      <c r="P265" s="3">
        <f t="shared" si="56"/>
        <v>5.9210708973179045E-3</v>
      </c>
      <c r="Q265" s="5">
        <f t="shared" si="57"/>
        <v>26.254850388020706</v>
      </c>
      <c r="R265" s="5">
        <f t="shared" si="58"/>
        <v>2.6107124657468286</v>
      </c>
      <c r="S265" s="5">
        <f t="shared" si="59"/>
        <v>2.7428146346272917</v>
      </c>
      <c r="T265" s="3">
        <f t="shared" si="60"/>
        <v>6.8998240587822132E-3</v>
      </c>
      <c r="U265" s="5">
        <f t="shared" si="61"/>
        <v>5.927625329473365</v>
      </c>
    </row>
    <row r="266" spans="1:21" x14ac:dyDescent="0.15">
      <c r="A266" s="1">
        <v>42144</v>
      </c>
      <c r="B266" s="2">
        <v>1.153</v>
      </c>
      <c r="C266" s="2">
        <v>0.84099999999999997</v>
      </c>
      <c r="D266" s="2">
        <v>1.4530000000000001</v>
      </c>
      <c r="E266" s="2" t="s">
        <v>10</v>
      </c>
      <c r="F266" s="2" t="s">
        <v>10</v>
      </c>
      <c r="G266" s="2" t="s">
        <v>10</v>
      </c>
      <c r="H266" s="3">
        <f t="shared" si="52"/>
        <v>3.2229185317815601E-2</v>
      </c>
      <c r="I266" s="3">
        <f t="shared" si="53"/>
        <v>0</v>
      </c>
      <c r="J266" s="3">
        <f t="shared" si="54"/>
        <v>5.3662073966642465E-2</v>
      </c>
      <c r="K266" s="2">
        <f t="shared" si="50"/>
        <v>1.147</v>
      </c>
      <c r="L266" s="3">
        <f t="shared" si="51"/>
        <v>-5.2038161318299636E-3</v>
      </c>
      <c r="M266" t="str">
        <f>IF(L266&gt;参数!B$3+参数!B$2,"溢",IF(L266&lt;-参数!B$2-参数!B$4,"折",""))</f>
        <v>折</v>
      </c>
      <c r="N266" s="3">
        <f>IF(M266="折",-L266-参数!B$2-参数!B$4,IF(M266="溢",L266-参数!B$2-参数!B$3,""))</f>
        <v>1.0381613182996324E-4</v>
      </c>
      <c r="O266" s="4">
        <f t="shared" si="55"/>
        <v>3.2229185317815601E-2</v>
      </c>
      <c r="P266" s="3">
        <f t="shared" si="56"/>
        <v>3.398909916021426E-2</v>
      </c>
      <c r="Q266" s="5">
        <f t="shared" si="57"/>
        <v>26.257576065029763</v>
      </c>
      <c r="R266" s="5">
        <f t="shared" si="58"/>
        <v>2.6948536016169142</v>
      </c>
      <c r="S266" s="5">
        <f t="shared" si="59"/>
        <v>2.8360404332217257</v>
      </c>
      <c r="T266" s="3">
        <f t="shared" si="60"/>
        <v>2.2107366869953276E-2</v>
      </c>
      <c r="U266" s="5">
        <f t="shared" si="61"/>
        <v>6.0586695172996601</v>
      </c>
    </row>
    <row r="267" spans="1:21" x14ac:dyDescent="0.15">
      <c r="A267" s="1">
        <v>42145</v>
      </c>
      <c r="B267" s="2">
        <v>1.1890000000000001</v>
      </c>
      <c r="C267" s="2">
        <v>0.84399999999999997</v>
      </c>
      <c r="D267" s="2">
        <v>1.506</v>
      </c>
      <c r="E267" s="2" t="s">
        <v>10</v>
      </c>
      <c r="F267" s="2" t="s">
        <v>10</v>
      </c>
      <c r="G267" s="2" t="s">
        <v>10</v>
      </c>
      <c r="H267" s="3">
        <f t="shared" si="52"/>
        <v>3.1222896790980004E-2</v>
      </c>
      <c r="I267" s="3">
        <f t="shared" si="53"/>
        <v>3.5671819262781401E-3</v>
      </c>
      <c r="J267" s="3">
        <f t="shared" si="54"/>
        <v>3.6476256022023312E-2</v>
      </c>
      <c r="K267" s="2">
        <f t="shared" si="50"/>
        <v>1.175</v>
      </c>
      <c r="L267" s="3">
        <f t="shared" si="51"/>
        <v>-1.1774600504625754E-2</v>
      </c>
      <c r="M267" t="str">
        <f>IF(L267&gt;参数!B$3+参数!B$2,"溢",IF(L267&lt;-参数!B$2-参数!B$4,"折",""))</f>
        <v>折</v>
      </c>
      <c r="N267" s="3">
        <f>IF(M267="折",-L267-参数!B$2-参数!B$4,IF(M267="溢",L267-参数!B$2-参数!B$3,""))</f>
        <v>6.6746005046257545E-3</v>
      </c>
      <c r="O267" s="4">
        <f t="shared" si="55"/>
        <v>3.1222896790980004E-2</v>
      </c>
      <c r="P267" s="3">
        <f t="shared" si="56"/>
        <v>2.4656997070189729E-2</v>
      </c>
      <c r="Q267" s="5">
        <f t="shared" si="57"/>
        <v>26.432834895483658</v>
      </c>
      <c r="R267" s="5">
        <f t="shared" si="58"/>
        <v>2.7789947374869999</v>
      </c>
      <c r="S267" s="5">
        <f t="shared" si="59"/>
        <v>2.9059686738746136</v>
      </c>
      <c r="T267" s="3">
        <f t="shared" si="60"/>
        <v>2.0851498121931832E-2</v>
      </c>
      <c r="U267" s="5">
        <f t="shared" si="61"/>
        <v>6.1850018533610402</v>
      </c>
    </row>
    <row r="268" spans="1:21" x14ac:dyDescent="0.15">
      <c r="A268" s="1">
        <v>42146</v>
      </c>
      <c r="B268" s="2">
        <v>1.2010000000000001</v>
      </c>
      <c r="C268" s="2">
        <v>0.84799999999999998</v>
      </c>
      <c r="D268" s="2">
        <v>1.552</v>
      </c>
      <c r="E268" s="2" t="s">
        <v>10</v>
      </c>
      <c r="F268" s="2" t="s">
        <v>10</v>
      </c>
      <c r="G268" s="2" t="s">
        <v>10</v>
      </c>
      <c r="H268" s="3">
        <f t="shared" si="52"/>
        <v>1.0092514718250678E-2</v>
      </c>
      <c r="I268" s="3">
        <f t="shared" si="53"/>
        <v>4.7393364928909332E-3</v>
      </c>
      <c r="J268" s="3">
        <f t="shared" si="54"/>
        <v>3.0544488711819362E-2</v>
      </c>
      <c r="K268" s="2">
        <f t="shared" si="50"/>
        <v>1.2</v>
      </c>
      <c r="L268" s="3">
        <f t="shared" si="51"/>
        <v>-8.3263946711087389E-4</v>
      </c>
      <c r="M268" t="str">
        <f>IF(L268&gt;参数!B$3+参数!B$2,"溢",IF(L268&lt;-参数!B$2-参数!B$4,"折",""))</f>
        <v/>
      </c>
      <c r="N268" s="3" t="str">
        <f>IF(M268="折",-L268-参数!B$2-参数!B$4,IF(M268="溢",L268-参数!B$2-参数!B$3,""))</f>
        <v/>
      </c>
      <c r="O268" s="4">
        <f t="shared" si="55"/>
        <v>1.0092514718250678E-2</v>
      </c>
      <c r="P268" s="3">
        <f t="shared" si="56"/>
        <v>2.1426668261131321E-2</v>
      </c>
      <c r="Q268" s="5">
        <f t="shared" si="57"/>
        <v>26.432834895483658</v>
      </c>
      <c r="R268" s="5">
        <f t="shared" si="58"/>
        <v>2.8070417827770284</v>
      </c>
      <c r="S268" s="5">
        <f t="shared" si="59"/>
        <v>2.9682339006269642</v>
      </c>
      <c r="T268" s="3">
        <f t="shared" si="60"/>
        <v>1.0506394326460666E-2</v>
      </c>
      <c r="U268" s="5">
        <f t="shared" si="61"/>
        <v>6.2499839217423414</v>
      </c>
    </row>
    <row r="269" spans="1:21" x14ac:dyDescent="0.15">
      <c r="A269" s="1">
        <v>42149</v>
      </c>
      <c r="B269" s="2">
        <v>1.2629999999999999</v>
      </c>
      <c r="C269" s="2">
        <v>0.85</v>
      </c>
      <c r="D269" s="2">
        <v>1.7070000000000001</v>
      </c>
      <c r="E269" s="2" t="s">
        <v>10</v>
      </c>
      <c r="F269" s="2" t="s">
        <v>10</v>
      </c>
      <c r="G269" s="2" t="s">
        <v>10</v>
      </c>
      <c r="H269" s="3">
        <f t="shared" si="52"/>
        <v>5.1623646960865743E-2</v>
      </c>
      <c r="I269" s="3">
        <f t="shared" si="53"/>
        <v>2.3584905660376521E-3</v>
      </c>
      <c r="J269" s="3">
        <f t="shared" si="54"/>
        <v>9.9871134020618646E-2</v>
      </c>
      <c r="K269" s="2">
        <f t="shared" si="50"/>
        <v>1.2785</v>
      </c>
      <c r="L269" s="3">
        <f t="shared" si="51"/>
        <v>1.2272367379255744E-2</v>
      </c>
      <c r="M269" t="str">
        <f>IF(L269&gt;参数!B$3+参数!B$2,"溢",IF(L269&lt;-参数!B$2-参数!B$4,"折",""))</f>
        <v>溢</v>
      </c>
      <c r="N269" s="3">
        <f>IF(M269="折",-L269-参数!B$2-参数!B$4,IF(M269="溢",L269-参数!B$2-参数!B$3,""))</f>
        <v>1.2172367379255745E-2</v>
      </c>
      <c r="O269" s="4">
        <f t="shared" si="55"/>
        <v>5.1623646960865743E-2</v>
      </c>
      <c r="P269" s="3">
        <f t="shared" si="56"/>
        <v>6.745590252417992E-2</v>
      </c>
      <c r="Q269" s="5">
        <f t="shared" si="57"/>
        <v>26.754585072706696</v>
      </c>
      <c r="R269" s="5">
        <f t="shared" si="58"/>
        <v>2.9519515167755088</v>
      </c>
      <c r="S269" s="5">
        <f t="shared" si="59"/>
        <v>3.1684587972966232</v>
      </c>
      <c r="T269" s="3">
        <f t="shared" si="60"/>
        <v>4.3750638954767135E-2</v>
      </c>
      <c r="U269" s="5">
        <f t="shared" si="61"/>
        <v>6.5234247117755899</v>
      </c>
    </row>
    <row r="270" spans="1:21" x14ac:dyDescent="0.15">
      <c r="A270" s="1">
        <v>42150</v>
      </c>
      <c r="B270" s="2">
        <v>1.3460000000000001</v>
      </c>
      <c r="C270" s="2">
        <v>0.84099999999999997</v>
      </c>
      <c r="D270" s="2">
        <v>1.8779999999999999</v>
      </c>
      <c r="E270" s="2" t="s">
        <v>10</v>
      </c>
      <c r="F270" s="2" t="s">
        <v>10</v>
      </c>
      <c r="G270" s="2" t="s">
        <v>10</v>
      </c>
      <c r="H270" s="3">
        <f t="shared" si="52"/>
        <v>6.5716547901821132E-2</v>
      </c>
      <c r="I270" s="3">
        <f t="shared" si="53"/>
        <v>-1.0588235294117676E-2</v>
      </c>
      <c r="J270" s="3">
        <f t="shared" si="54"/>
        <v>0.10017574692442865</v>
      </c>
      <c r="K270" s="2">
        <f t="shared" si="50"/>
        <v>1.3594999999999999</v>
      </c>
      <c r="L270" s="3">
        <f t="shared" si="51"/>
        <v>1.0029717682020767E-2</v>
      </c>
      <c r="M270" t="str">
        <f>IF(L270&gt;参数!B$3+参数!B$2,"溢",IF(L270&lt;-参数!B$2-参数!B$4,"折",""))</f>
        <v>溢</v>
      </c>
      <c r="N270" s="3">
        <f>IF(M270="折",-L270-参数!B$2-参数!B$4,IF(M270="溢",L270-参数!B$2-参数!B$3,""))</f>
        <v>9.9297176820207673E-3</v>
      </c>
      <c r="O270" s="4">
        <f t="shared" si="55"/>
        <v>6.5716547901821132E-2</v>
      </c>
      <c r="P270" s="3">
        <f t="shared" si="56"/>
        <v>6.5915905421744789E-2</v>
      </c>
      <c r="Q270" s="5">
        <f t="shared" si="57"/>
        <v>27.020250549178282</v>
      </c>
      <c r="R270" s="5">
        <f t="shared" si="58"/>
        <v>3.1459435800315401</v>
      </c>
      <c r="S270" s="5">
        <f t="shared" si="59"/>
        <v>3.3773106277119229</v>
      </c>
      <c r="T270" s="3">
        <f t="shared" si="60"/>
        <v>4.7187390335195561E-2</v>
      </c>
      <c r="U270" s="5">
        <f t="shared" si="61"/>
        <v>6.8312480999724059</v>
      </c>
    </row>
    <row r="271" spans="1:21" x14ac:dyDescent="0.15">
      <c r="A271" s="1">
        <v>42151</v>
      </c>
      <c r="B271" s="2">
        <v>1.3520000000000001</v>
      </c>
      <c r="C271" s="2">
        <v>0.81299999999999994</v>
      </c>
      <c r="D271" s="2">
        <v>2.0659999999999998</v>
      </c>
      <c r="E271" s="2" t="s">
        <v>10</v>
      </c>
      <c r="F271" s="2" t="s">
        <v>10</v>
      </c>
      <c r="G271" s="2" t="s">
        <v>10</v>
      </c>
      <c r="H271" s="3">
        <f t="shared" si="52"/>
        <v>4.4576523031203408E-3</v>
      </c>
      <c r="I271" s="3">
        <f t="shared" si="53"/>
        <v>-3.3293697978596937E-2</v>
      </c>
      <c r="J271" s="3">
        <f t="shared" si="54"/>
        <v>0.10010649627263035</v>
      </c>
      <c r="K271" s="2">
        <f t="shared" si="50"/>
        <v>1.4394999999999998</v>
      </c>
      <c r="L271" s="3">
        <f t="shared" si="51"/>
        <v>6.4718934911242476E-2</v>
      </c>
      <c r="M271" t="str">
        <f>IF(L271&gt;参数!B$3+参数!B$2,"溢",IF(L271&lt;-参数!B$2-参数!B$4,"折",""))</f>
        <v>溢</v>
      </c>
      <c r="N271" s="3">
        <f>IF(M271="折",-L271-参数!B$2-参数!B$4,IF(M271="溢",L271-参数!B$2-参数!B$3,""))</f>
        <v>6.4618934911242473E-2</v>
      </c>
      <c r="O271" s="4">
        <f t="shared" si="55"/>
        <v>4.4576523031203408E-3</v>
      </c>
      <c r="P271" s="3">
        <f t="shared" si="56"/>
        <v>6.2435652949862801E-2</v>
      </c>
      <c r="Q271" s="5">
        <f t="shared" si="57"/>
        <v>28.766270360701096</v>
      </c>
      <c r="R271" s="5">
        <f t="shared" si="58"/>
        <v>3.1599671026765543</v>
      </c>
      <c r="S271" s="5">
        <f t="shared" si="59"/>
        <v>3.5881752219676279</v>
      </c>
      <c r="T271" s="3">
        <f t="shared" si="60"/>
        <v>4.3837413388075203E-2</v>
      </c>
      <c r="U271" s="5">
        <f t="shared" si="61"/>
        <v>7.1307123468873996</v>
      </c>
    </row>
    <row r="272" spans="1:21" x14ac:dyDescent="0.15">
      <c r="A272" s="1">
        <v>42152</v>
      </c>
      <c r="B272" s="2">
        <v>1.26</v>
      </c>
      <c r="C272" s="2">
        <v>0.82599999999999996</v>
      </c>
      <c r="D272" s="2">
        <v>1.982</v>
      </c>
      <c r="E272" s="2" t="s">
        <v>10</v>
      </c>
      <c r="F272" s="2" t="s">
        <v>10</v>
      </c>
      <c r="G272" s="2" t="s">
        <v>10</v>
      </c>
      <c r="H272" s="3">
        <f t="shared" si="52"/>
        <v>-6.8047337278106523E-2</v>
      </c>
      <c r="I272" s="3">
        <f t="shared" si="53"/>
        <v>1.5990159901599021E-2</v>
      </c>
      <c r="J272" s="3">
        <f t="shared" si="54"/>
        <v>-4.0658276863504317E-2</v>
      </c>
      <c r="K272" s="2">
        <f t="shared" si="50"/>
        <v>1.4039999999999999</v>
      </c>
      <c r="L272" s="3">
        <f t="shared" si="51"/>
        <v>0.1142857142857141</v>
      </c>
      <c r="M272" t="str">
        <f>IF(L272&gt;参数!B$3+参数!B$2,"溢",IF(L272&lt;-参数!B$2-参数!B$4,"折",""))</f>
        <v>溢</v>
      </c>
      <c r="N272" s="3">
        <f>IF(M272="折",-L272-参数!B$2-参数!B$4,IF(M272="溢",L272-参数!B$2-参数!B$3,""))</f>
        <v>0.1141857142857141</v>
      </c>
      <c r="O272" s="4">
        <f t="shared" si="55"/>
        <v>-6.8047337278106523E-2</v>
      </c>
      <c r="P272" s="3">
        <f t="shared" si="56"/>
        <v>-2.3994598527330761E-2</v>
      </c>
      <c r="Q272" s="5">
        <f t="shared" si="57"/>
        <v>32.050967489173715</v>
      </c>
      <c r="R272" s="5">
        <f t="shared" si="58"/>
        <v>2.9449397554530017</v>
      </c>
      <c r="S272" s="5">
        <f t="shared" si="59"/>
        <v>3.5020783980707986</v>
      </c>
      <c r="T272" s="3">
        <f t="shared" si="60"/>
        <v>7.3812594934256045E-3</v>
      </c>
      <c r="U272" s="5">
        <f t="shared" si="61"/>
        <v>7.1833459850927488</v>
      </c>
    </row>
    <row r="273" spans="1:21" x14ac:dyDescent="0.15">
      <c r="A273" s="1">
        <v>42153</v>
      </c>
      <c r="B273" s="2">
        <v>1.29</v>
      </c>
      <c r="C273" s="2">
        <v>0.8</v>
      </c>
      <c r="D273" s="2">
        <v>2.09</v>
      </c>
      <c r="E273" s="2" t="s">
        <v>10</v>
      </c>
      <c r="F273" s="2" t="s">
        <v>10</v>
      </c>
      <c r="G273" s="2" t="s">
        <v>10</v>
      </c>
      <c r="H273" s="3">
        <f t="shared" si="52"/>
        <v>2.3809523809523725E-2</v>
      </c>
      <c r="I273" s="3">
        <f t="shared" si="53"/>
        <v>-3.1476997578692378E-2</v>
      </c>
      <c r="J273" s="3">
        <f t="shared" si="54"/>
        <v>5.4490413723511599E-2</v>
      </c>
      <c r="K273" s="2">
        <f t="shared" si="50"/>
        <v>1.4449999999999998</v>
      </c>
      <c r="L273" s="3">
        <f t="shared" si="51"/>
        <v>0.12015503875968969</v>
      </c>
      <c r="M273" t="str">
        <f>IF(L273&gt;参数!B$3+参数!B$2,"溢",IF(L273&lt;-参数!B$2-参数!B$4,"折",""))</f>
        <v>溢</v>
      </c>
      <c r="N273" s="3">
        <f>IF(M273="折",-L273-参数!B$2-参数!B$4,IF(M273="溢",L273-参数!B$2-参数!B$3,""))</f>
        <v>0.12005503875968969</v>
      </c>
      <c r="O273" s="4">
        <f t="shared" si="55"/>
        <v>2.3809523809523725E-2</v>
      </c>
      <c r="P273" s="3">
        <f t="shared" si="56"/>
        <v>3.0693206442624688E-2</v>
      </c>
      <c r="Q273" s="5">
        <f t="shared" si="57"/>
        <v>35.898847633372021</v>
      </c>
      <c r="R273" s="5">
        <f t="shared" si="58"/>
        <v>3.0150573686780731</v>
      </c>
      <c r="S273" s="5">
        <f t="shared" si="59"/>
        <v>3.6095684133210417</v>
      </c>
      <c r="T273" s="3">
        <f t="shared" si="60"/>
        <v>5.8185923003946038E-2</v>
      </c>
      <c r="U273" s="5">
        <f t="shared" si="61"/>
        <v>7.6013156014920611</v>
      </c>
    </row>
    <row r="274" spans="1:21" x14ac:dyDescent="0.15">
      <c r="A274" s="1">
        <v>42156</v>
      </c>
      <c r="B274" s="2">
        <v>1.3480000000000001</v>
      </c>
      <c r="C274" s="2">
        <v>0.79500000000000004</v>
      </c>
      <c r="D274" s="2">
        <v>2.0310000000000001</v>
      </c>
      <c r="E274" s="2" t="s">
        <v>10</v>
      </c>
      <c r="F274" s="2" t="s">
        <v>10</v>
      </c>
      <c r="G274" s="2" t="s">
        <v>10</v>
      </c>
      <c r="H274" s="3">
        <f t="shared" si="52"/>
        <v>4.4961240310077644E-2</v>
      </c>
      <c r="I274" s="3">
        <f t="shared" si="53"/>
        <v>-6.2499999999999778E-3</v>
      </c>
      <c r="J274" s="3">
        <f t="shared" si="54"/>
        <v>-2.822966507177016E-2</v>
      </c>
      <c r="K274" s="2">
        <f t="shared" si="50"/>
        <v>1.413</v>
      </c>
      <c r="L274" s="3">
        <f t="shared" si="51"/>
        <v>4.8219584569732854E-2</v>
      </c>
      <c r="M274" t="str">
        <f>IF(L274&gt;参数!B$3+参数!B$2,"溢",IF(L274&lt;-参数!B$2-参数!B$4,"折",""))</f>
        <v>溢</v>
      </c>
      <c r="N274" s="3">
        <f>IF(M274="折",-L274-参数!B$2-参数!B$4,IF(M274="溢",L274-参数!B$2-参数!B$3,""))</f>
        <v>4.8119584569732851E-2</v>
      </c>
      <c r="O274" s="4">
        <f t="shared" si="55"/>
        <v>4.4961240310077644E-2</v>
      </c>
      <c r="P274" s="3">
        <f t="shared" si="56"/>
        <v>-2.2046425959223345E-2</v>
      </c>
      <c r="Q274" s="5">
        <f t="shared" si="57"/>
        <v>37.626285268022023</v>
      </c>
      <c r="R274" s="5">
        <f t="shared" si="58"/>
        <v>3.1506180875798782</v>
      </c>
      <c r="S274" s="5">
        <f t="shared" si="59"/>
        <v>3.5299903305520082</v>
      </c>
      <c r="T274" s="3">
        <f t="shared" si="60"/>
        <v>2.367813297352905E-2</v>
      </c>
      <c r="U274" s="5">
        <f t="shared" si="61"/>
        <v>7.7813005630779504</v>
      </c>
    </row>
    <row r="275" spans="1:21" x14ac:dyDescent="0.15">
      <c r="A275" s="1">
        <v>42157</v>
      </c>
      <c r="B275" s="2">
        <v>1.3839999999999999</v>
      </c>
      <c r="C275" s="2">
        <v>0.79800000000000004</v>
      </c>
      <c r="D275" s="2">
        <v>1.9419999999999999</v>
      </c>
      <c r="E275" s="2" t="s">
        <v>10</v>
      </c>
      <c r="F275" s="2" t="s">
        <v>10</v>
      </c>
      <c r="G275" s="2" t="s">
        <v>10</v>
      </c>
      <c r="H275" s="3">
        <f t="shared" si="52"/>
        <v>2.6706231454005858E-2</v>
      </c>
      <c r="I275" s="3">
        <f t="shared" si="53"/>
        <v>3.7735849056603765E-3</v>
      </c>
      <c r="J275" s="3">
        <f t="shared" si="54"/>
        <v>-4.3820777941900646E-2</v>
      </c>
      <c r="K275" s="2">
        <f t="shared" si="50"/>
        <v>1.37</v>
      </c>
      <c r="L275" s="3">
        <f t="shared" si="51"/>
        <v>-1.0115606936416E-2</v>
      </c>
      <c r="M275" t="str">
        <f>IF(L275&gt;参数!B$3+参数!B$2,"溢",IF(L275&lt;-参数!B$2-参数!B$4,"折",""))</f>
        <v>折</v>
      </c>
      <c r="N275" s="3">
        <f>IF(M275="折",-L275-参数!B$2-参数!B$4,IF(M275="溢",L275-参数!B$2-参数!B$3,""))</f>
        <v>5.015606936416E-3</v>
      </c>
      <c r="O275" s="4">
        <f t="shared" si="55"/>
        <v>2.6706231454005858E-2</v>
      </c>
      <c r="P275" s="3">
        <f t="shared" si="56"/>
        <v>-2.9959354017683962E-2</v>
      </c>
      <c r="Q275" s="5">
        <f t="shared" si="57"/>
        <v>37.815003925403879</v>
      </c>
      <c r="R275" s="5">
        <f t="shared" si="58"/>
        <v>3.2347592234499638</v>
      </c>
      <c r="S275" s="5">
        <f t="shared" si="59"/>
        <v>3.4242341005599992</v>
      </c>
      <c r="T275" s="3">
        <f t="shared" si="60"/>
        <v>5.8749479091263143E-4</v>
      </c>
      <c r="U275" s="5">
        <f t="shared" si="61"/>
        <v>7.7858720366252836</v>
      </c>
    </row>
    <row r="276" spans="1:21" x14ac:dyDescent="0.15">
      <c r="A276" s="1">
        <v>42158</v>
      </c>
      <c r="B276" s="2">
        <v>1.3520000000000001</v>
      </c>
      <c r="C276" s="2">
        <v>0.82</v>
      </c>
      <c r="D276" s="2">
        <v>1.883</v>
      </c>
      <c r="E276" s="2" t="s">
        <v>10</v>
      </c>
      <c r="F276" s="2" t="s">
        <v>10</v>
      </c>
      <c r="G276" s="2" t="s">
        <v>10</v>
      </c>
      <c r="H276" s="3">
        <f t="shared" si="52"/>
        <v>-2.3121387283236872E-2</v>
      </c>
      <c r="I276" s="3">
        <f t="shared" si="53"/>
        <v>2.7568922305764243E-2</v>
      </c>
      <c r="J276" s="3">
        <f t="shared" si="54"/>
        <v>-3.0381050463439752E-2</v>
      </c>
      <c r="K276" s="2">
        <f t="shared" si="50"/>
        <v>1.3514999999999999</v>
      </c>
      <c r="L276" s="3">
        <f t="shared" si="51"/>
        <v>-3.6982248520722738E-4</v>
      </c>
      <c r="M276" t="str">
        <f>IF(L276&gt;参数!B$3+参数!B$2,"溢",IF(L276&lt;-参数!B$2-参数!B$4,"折",""))</f>
        <v/>
      </c>
      <c r="N276" s="3" t="str">
        <f>IF(M276="折",-L276-参数!B$2-参数!B$4,IF(M276="溢",L276-参数!B$2-参数!B$3,""))</f>
        <v/>
      </c>
      <c r="O276" s="4">
        <f t="shared" si="55"/>
        <v>-2.3121387283236872E-2</v>
      </c>
      <c r="P276" s="3">
        <f t="shared" si="56"/>
        <v>-1.2800962534935397E-2</v>
      </c>
      <c r="Q276" s="5">
        <f t="shared" si="57"/>
        <v>37.815003925403879</v>
      </c>
      <c r="R276" s="5">
        <f t="shared" si="58"/>
        <v>3.1599671026765548</v>
      </c>
      <c r="S276" s="5">
        <f t="shared" si="59"/>
        <v>3.3804006081278826</v>
      </c>
      <c r="T276" s="3">
        <f t="shared" si="60"/>
        <v>-1.1974116606057425E-2</v>
      </c>
      <c r="U276" s="5">
        <f t="shared" si="61"/>
        <v>7.692643096978891</v>
      </c>
    </row>
    <row r="277" spans="1:21" x14ac:dyDescent="0.15">
      <c r="A277" s="1">
        <v>42159</v>
      </c>
      <c r="B277" s="2">
        <v>1.3360000000000001</v>
      </c>
      <c r="C277" s="2">
        <v>0.82199999999999995</v>
      </c>
      <c r="D277" s="2">
        <v>1.8280000000000001</v>
      </c>
      <c r="E277" s="2" t="s">
        <v>10</v>
      </c>
      <c r="F277" s="2" t="s">
        <v>10</v>
      </c>
      <c r="G277" s="2" t="s">
        <v>10</v>
      </c>
      <c r="H277" s="3">
        <f t="shared" si="52"/>
        <v>-1.1834319526627279E-2</v>
      </c>
      <c r="I277" s="3">
        <f t="shared" si="53"/>
        <v>2.4390243902439046E-3</v>
      </c>
      <c r="J277" s="3">
        <f t="shared" si="54"/>
        <v>-2.9208709506107211E-2</v>
      </c>
      <c r="K277" s="2">
        <f t="shared" si="50"/>
        <v>1.325</v>
      </c>
      <c r="L277" s="3">
        <f t="shared" si="51"/>
        <v>-8.2335329341318708E-3</v>
      </c>
      <c r="M277" t="str">
        <f>IF(L277&gt;参数!B$3+参数!B$2,"溢",IF(L277&lt;-参数!B$2-参数!B$4,"折",""))</f>
        <v>折</v>
      </c>
      <c r="N277" s="3">
        <f>IF(M277="折",-L277-参数!B$2-参数!B$4,IF(M277="溢",L277-参数!B$2-参数!B$3,""))</f>
        <v>3.1335329341318713E-3</v>
      </c>
      <c r="O277" s="4">
        <f t="shared" si="55"/>
        <v>-1.1834319526627279E-2</v>
      </c>
      <c r="P277" s="3">
        <f t="shared" si="56"/>
        <v>-1.9391940727691886E-2</v>
      </c>
      <c r="Q277" s="5">
        <f t="shared" si="57"/>
        <v>37.933498485608453</v>
      </c>
      <c r="R277" s="5">
        <f t="shared" si="58"/>
        <v>3.1225710422898496</v>
      </c>
      <c r="S277" s="5">
        <f t="shared" si="59"/>
        <v>3.314848079899213</v>
      </c>
      <c r="T277" s="3">
        <f t="shared" si="60"/>
        <v>-9.364242440062431E-3</v>
      </c>
      <c r="U277" s="5">
        <f t="shared" si="61"/>
        <v>7.6206073220139086</v>
      </c>
    </row>
    <row r="278" spans="1:21" x14ac:dyDescent="0.15">
      <c r="A278" s="1">
        <v>42160</v>
      </c>
      <c r="B278" s="2">
        <v>1.347</v>
      </c>
      <c r="C278" s="2">
        <v>0.82399999999999995</v>
      </c>
      <c r="D278" s="2">
        <v>1.903</v>
      </c>
      <c r="E278" s="2" t="s">
        <v>10</v>
      </c>
      <c r="F278" s="2" t="s">
        <v>10</v>
      </c>
      <c r="G278" s="2" t="s">
        <v>10</v>
      </c>
      <c r="H278" s="3">
        <f t="shared" si="52"/>
        <v>8.2335329341316488E-3</v>
      </c>
      <c r="I278" s="3">
        <f t="shared" si="53"/>
        <v>2.4330900243310083E-3</v>
      </c>
      <c r="J278" s="3">
        <f t="shared" si="54"/>
        <v>4.1028446389496764E-2</v>
      </c>
      <c r="K278" s="2">
        <f t="shared" si="50"/>
        <v>1.3634999999999999</v>
      </c>
      <c r="L278" s="3">
        <f t="shared" si="51"/>
        <v>1.2249443207126953E-2</v>
      </c>
      <c r="M278" t="str">
        <f>IF(L278&gt;参数!B$3+参数!B$2,"溢",IF(L278&lt;-参数!B$2-参数!B$4,"折",""))</f>
        <v>溢</v>
      </c>
      <c r="N278" s="3">
        <f>IF(M278="折",-L278-参数!B$2-参数!B$4,IF(M278="溢",L278-参数!B$2-参数!B$3,""))</f>
        <v>1.2149443207126954E-2</v>
      </c>
      <c r="O278" s="4">
        <f t="shared" si="55"/>
        <v>8.2335329341316488E-3</v>
      </c>
      <c r="P278" s="3">
        <f t="shared" si="56"/>
        <v>2.9366336508713273E-2</v>
      </c>
      <c r="Q278" s="5">
        <f t="shared" si="57"/>
        <v>38.39436937110699</v>
      </c>
      <c r="R278" s="5">
        <f t="shared" si="58"/>
        <v>3.1482808338057087</v>
      </c>
      <c r="S278" s="5">
        <f t="shared" si="59"/>
        <v>3.4121930240887957</v>
      </c>
      <c r="T278" s="3">
        <f t="shared" si="60"/>
        <v>1.6583104216657291E-2</v>
      </c>
      <c r="U278" s="5">
        <f t="shared" si="61"/>
        <v>7.746980647429087</v>
      </c>
    </row>
    <row r="279" spans="1:21" x14ac:dyDescent="0.15">
      <c r="A279" s="1">
        <v>42163</v>
      </c>
      <c r="B279" s="2">
        <v>1.304</v>
      </c>
      <c r="C279" s="2">
        <v>0.82</v>
      </c>
      <c r="D279" s="2">
        <v>1.8320000000000001</v>
      </c>
      <c r="E279" s="2" t="s">
        <v>10</v>
      </c>
      <c r="F279" s="2" t="s">
        <v>10</v>
      </c>
      <c r="G279" s="2" t="s">
        <v>10</v>
      </c>
      <c r="H279" s="3">
        <f t="shared" si="52"/>
        <v>-3.1922791388270144E-2</v>
      </c>
      <c r="I279" s="3">
        <f t="shared" si="53"/>
        <v>-4.8543689320388328E-3</v>
      </c>
      <c r="J279" s="3">
        <f t="shared" si="54"/>
        <v>-3.7309511297950571E-2</v>
      </c>
      <c r="K279" s="2">
        <f t="shared" si="50"/>
        <v>1.3260000000000001</v>
      </c>
      <c r="L279" s="3">
        <f t="shared" si="51"/>
        <v>1.6871165644171793E-2</v>
      </c>
      <c r="M279" t="str">
        <f>IF(L279&gt;参数!B$3+参数!B$2,"溢",IF(L279&lt;-参数!B$2-参数!B$4,"折",""))</f>
        <v>溢</v>
      </c>
      <c r="N279" s="3">
        <f>IF(M279="折",-L279-参数!B$2-参数!B$4,IF(M279="溢",L279-参数!B$2-参数!B$3,""))</f>
        <v>1.6771165644171793E-2</v>
      </c>
      <c r="O279" s="4">
        <f t="shared" si="55"/>
        <v>-3.1922791388270144E-2</v>
      </c>
      <c r="P279" s="3">
        <f t="shared" si="56"/>
        <v>-2.7274361697630953E-2</v>
      </c>
      <c r="Q279" s="5">
        <f t="shared" si="57"/>
        <v>39.038287699633344</v>
      </c>
      <c r="R279" s="5">
        <f t="shared" si="58"/>
        <v>3.0477789215164397</v>
      </c>
      <c r="S279" s="5">
        <f t="shared" si="59"/>
        <v>3.3191276373676648</v>
      </c>
      <c r="T279" s="3">
        <f t="shared" si="60"/>
        <v>-1.4141995813909769E-2</v>
      </c>
      <c r="U279" s="5">
        <f t="shared" si="61"/>
        <v>7.6374228795427053</v>
      </c>
    </row>
    <row r="280" spans="1:21" x14ac:dyDescent="0.15">
      <c r="A280" s="1">
        <v>42164</v>
      </c>
      <c r="B280" s="2">
        <v>1.319</v>
      </c>
      <c r="C280" s="2">
        <v>0.81100000000000005</v>
      </c>
      <c r="D280" s="2">
        <v>1.865</v>
      </c>
      <c r="E280" s="2" t="s">
        <v>10</v>
      </c>
      <c r="F280" s="2" t="s">
        <v>10</v>
      </c>
      <c r="G280" s="2" t="s">
        <v>10</v>
      </c>
      <c r="H280" s="3">
        <f t="shared" si="52"/>
        <v>1.1503067484662566E-2</v>
      </c>
      <c r="I280" s="3">
        <f t="shared" si="53"/>
        <v>-1.097560975609746E-2</v>
      </c>
      <c r="J280" s="3">
        <f t="shared" si="54"/>
        <v>1.8013100436681251E-2</v>
      </c>
      <c r="K280" s="2">
        <f t="shared" si="50"/>
        <v>1.3380000000000001</v>
      </c>
      <c r="L280" s="3">
        <f t="shared" si="51"/>
        <v>1.4404852160727843E-2</v>
      </c>
      <c r="M280" t="str">
        <f>IF(L280&gt;参数!B$3+参数!B$2,"溢",IF(L280&lt;-参数!B$2-参数!B$4,"折",""))</f>
        <v>溢</v>
      </c>
      <c r="N280" s="3">
        <f>IF(M280="折",-L280-参数!B$2-参数!B$4,IF(M280="溢",L280-参数!B$2-参数!B$3,""))</f>
        <v>1.4304852160727844E-2</v>
      </c>
      <c r="O280" s="4">
        <f t="shared" si="55"/>
        <v>1.1503067484662566E-2</v>
      </c>
      <c r="P280" s="3">
        <f t="shared" si="56"/>
        <v>9.2276579978383764E-3</v>
      </c>
      <c r="Q280" s="5">
        <f t="shared" si="57"/>
        <v>39.596724633784561</v>
      </c>
      <c r="R280" s="5">
        <f t="shared" si="58"/>
        <v>3.0828377281289754</v>
      </c>
      <c r="S280" s="5">
        <f t="shared" si="59"/>
        <v>3.3497554120564668</v>
      </c>
      <c r="T280" s="3">
        <f t="shared" si="60"/>
        <v>1.1678525881076263E-2</v>
      </c>
      <c r="U280" s="5">
        <f t="shared" si="61"/>
        <v>7.7266167203061693</v>
      </c>
    </row>
    <row r="281" spans="1:21" x14ac:dyDescent="0.15">
      <c r="A281" s="1">
        <v>42165</v>
      </c>
      <c r="B281" s="2">
        <v>1.329</v>
      </c>
      <c r="C281" s="2">
        <v>0.80800000000000005</v>
      </c>
      <c r="D281" s="2">
        <v>1.847</v>
      </c>
      <c r="E281" s="2" t="s">
        <v>10</v>
      </c>
      <c r="F281" s="2" t="s">
        <v>10</v>
      </c>
      <c r="G281" s="2" t="s">
        <v>10</v>
      </c>
      <c r="H281" s="3">
        <f t="shared" si="52"/>
        <v>7.5815011372251107E-3</v>
      </c>
      <c r="I281" s="3">
        <f t="shared" si="53"/>
        <v>-3.6991368680641123E-3</v>
      </c>
      <c r="J281" s="3">
        <f t="shared" si="54"/>
        <v>-9.65147453083115E-3</v>
      </c>
      <c r="K281" s="2">
        <f t="shared" si="50"/>
        <v>1.3275000000000001</v>
      </c>
      <c r="L281" s="3">
        <f t="shared" si="51"/>
        <v>-1.1286681715574343E-3</v>
      </c>
      <c r="M281" t="str">
        <f>IF(L281&gt;参数!B$3+参数!B$2,"溢",IF(L281&lt;-参数!B$2-参数!B$4,"折",""))</f>
        <v/>
      </c>
      <c r="N281" s="3" t="str">
        <f>IF(M281="折",-L281-参数!B$2-参数!B$4,IF(M281="溢",L281-参数!B$2-参数!B$3,""))</f>
        <v/>
      </c>
      <c r="O281" s="4">
        <f t="shared" si="55"/>
        <v>7.5815011372251107E-3</v>
      </c>
      <c r="P281" s="3">
        <f t="shared" si="56"/>
        <v>-7.8399909784711615E-3</v>
      </c>
      <c r="Q281" s="5">
        <f t="shared" si="57"/>
        <v>39.596724633784561</v>
      </c>
      <c r="R281" s="5">
        <f t="shared" si="58"/>
        <v>3.1062102658706658</v>
      </c>
      <c r="S281" s="5">
        <f t="shared" si="59"/>
        <v>3.3234933598458589</v>
      </c>
      <c r="T281" s="3">
        <f t="shared" si="60"/>
        <v>-8.6163280415350291E-5</v>
      </c>
      <c r="U281" s="5">
        <f t="shared" si="61"/>
        <v>7.7259509696630362</v>
      </c>
    </row>
    <row r="282" spans="1:21" x14ac:dyDescent="0.15">
      <c r="A282" s="1">
        <v>42166</v>
      </c>
      <c r="B282" s="2">
        <v>1.337</v>
      </c>
      <c r="C282" s="2">
        <v>0.81</v>
      </c>
      <c r="D282" s="2">
        <v>1.8240000000000001</v>
      </c>
      <c r="E282" s="2" t="s">
        <v>10</v>
      </c>
      <c r="F282" s="2" t="s">
        <v>10</v>
      </c>
      <c r="G282" s="2" t="s">
        <v>10</v>
      </c>
      <c r="H282" s="3">
        <f t="shared" si="52"/>
        <v>6.0195635816402415E-3</v>
      </c>
      <c r="I282" s="3">
        <f t="shared" si="53"/>
        <v>2.4752475247524774E-3</v>
      </c>
      <c r="J282" s="3">
        <f t="shared" si="54"/>
        <v>-1.2452625879805002E-2</v>
      </c>
      <c r="K282" s="2">
        <f t="shared" si="50"/>
        <v>1.3170000000000002</v>
      </c>
      <c r="L282" s="3">
        <f t="shared" si="51"/>
        <v>-1.4958863126402266E-2</v>
      </c>
      <c r="M282" t="str">
        <f>IF(L282&gt;参数!B$3+参数!B$2,"溢",IF(L282&lt;-参数!B$2-参数!B$4,"折",""))</f>
        <v>折</v>
      </c>
      <c r="N282" s="3">
        <f>IF(M282="折",-L282-参数!B$2-参数!B$4,IF(M282="溢",L282-参数!B$2-参数!B$3,""))</f>
        <v>9.8588631264022661E-3</v>
      </c>
      <c r="O282" s="4">
        <f t="shared" si="55"/>
        <v>6.0195635816402415E-3</v>
      </c>
      <c r="P282" s="3">
        <f t="shared" si="56"/>
        <v>-7.8620497758978038E-3</v>
      </c>
      <c r="Q282" s="5">
        <f t="shared" si="57"/>
        <v>39.987103322202884</v>
      </c>
      <c r="R282" s="5">
        <f t="shared" si="58"/>
        <v>3.1249082960640178</v>
      </c>
      <c r="S282" s="5">
        <f t="shared" si="59"/>
        <v>3.2973638896208852</v>
      </c>
      <c r="T282" s="3">
        <f t="shared" si="60"/>
        <v>2.6721256440482345E-3</v>
      </c>
      <c r="U282" s="5">
        <f t="shared" si="61"/>
        <v>7.7465956813737327</v>
      </c>
    </row>
    <row r="283" spans="1:21" x14ac:dyDescent="0.15">
      <c r="A283" s="1">
        <v>42167</v>
      </c>
      <c r="B283" s="2">
        <v>1.3520000000000001</v>
      </c>
      <c r="C283" s="2">
        <v>0.8</v>
      </c>
      <c r="D283" s="2">
        <v>1.9339999999999999</v>
      </c>
      <c r="E283" s="2" t="s">
        <v>10</v>
      </c>
      <c r="F283" s="2" t="s">
        <v>10</v>
      </c>
      <c r="G283" s="2" t="s">
        <v>10</v>
      </c>
      <c r="H283" s="3">
        <f t="shared" si="52"/>
        <v>1.1219147344801783E-2</v>
      </c>
      <c r="I283" s="3">
        <f t="shared" si="53"/>
        <v>-1.2345679012345734E-2</v>
      </c>
      <c r="J283" s="3">
        <f t="shared" si="54"/>
        <v>6.0307017543859587E-2</v>
      </c>
      <c r="K283" s="2">
        <f t="shared" si="50"/>
        <v>1.367</v>
      </c>
      <c r="L283" s="3">
        <f t="shared" si="51"/>
        <v>1.1094674556213047E-2</v>
      </c>
      <c r="M283" t="str">
        <f>IF(L283&gt;参数!B$3+参数!B$2,"溢",IF(L283&lt;-参数!B$2-参数!B$4,"折",""))</f>
        <v>溢</v>
      </c>
      <c r="N283" s="3">
        <f>IF(M283="折",-L283-参数!B$2-参数!B$4,IF(M283="溢",L283-参数!B$2-参数!B$3,""))</f>
        <v>1.0994674556213047E-2</v>
      </c>
      <c r="O283" s="4">
        <f t="shared" si="55"/>
        <v>1.1219147344801783E-2</v>
      </c>
      <c r="P283" s="3">
        <f t="shared" si="56"/>
        <v>3.9047998800273535E-2</v>
      </c>
      <c r="Q283" s="5">
        <f t="shared" si="57"/>
        <v>40.426748509676173</v>
      </c>
      <c r="R283" s="5">
        <f t="shared" si="58"/>
        <v>3.1599671026765535</v>
      </c>
      <c r="S283" s="5">
        <f t="shared" si="59"/>
        <v>3.4261193508268666</v>
      </c>
      <c r="T283" s="3">
        <f t="shared" si="60"/>
        <v>2.0420606900429458E-2</v>
      </c>
      <c r="U283" s="5">
        <f t="shared" si="61"/>
        <v>7.9047858665996289</v>
      </c>
    </row>
    <row r="284" spans="1:21" x14ac:dyDescent="0.15">
      <c r="A284" s="1">
        <v>42170</v>
      </c>
      <c r="B284" s="2">
        <v>1.3260000000000001</v>
      </c>
      <c r="C284" s="2">
        <v>0.79300000000000004</v>
      </c>
      <c r="D284" s="2">
        <v>1.8859999999999999</v>
      </c>
      <c r="E284" s="2" t="s">
        <v>10</v>
      </c>
      <c r="F284" s="2" t="s">
        <v>10</v>
      </c>
      <c r="G284" s="2" t="s">
        <v>10</v>
      </c>
      <c r="H284" s="3">
        <f t="shared" si="52"/>
        <v>-1.9230769230769273E-2</v>
      </c>
      <c r="I284" s="3">
        <f t="shared" si="53"/>
        <v>-8.7500000000000355E-3</v>
      </c>
      <c r="J284" s="3">
        <f t="shared" si="54"/>
        <v>-2.4819027921406445E-2</v>
      </c>
      <c r="K284" s="2">
        <f t="shared" si="50"/>
        <v>1.3394999999999999</v>
      </c>
      <c r="L284" s="3">
        <f t="shared" si="51"/>
        <v>1.0180995475113086E-2</v>
      </c>
      <c r="M284" t="str">
        <f>IF(L284&gt;参数!B$3+参数!B$2,"溢",IF(L284&lt;-参数!B$2-参数!B$4,"折",""))</f>
        <v>溢</v>
      </c>
      <c r="N284" s="3">
        <f>IF(M284="折",-L284-参数!B$2-参数!B$4,IF(M284="溢",L284-参数!B$2-参数!B$3,""))</f>
        <v>1.0080995475113087E-2</v>
      </c>
      <c r="O284" s="4">
        <f t="shared" si="55"/>
        <v>-1.9230769230769273E-2</v>
      </c>
      <c r="P284" s="3">
        <f t="shared" si="56"/>
        <v>-2.0062499686365278E-2</v>
      </c>
      <c r="Q284" s="5">
        <f t="shared" si="57"/>
        <v>40.834290378475757</v>
      </c>
      <c r="R284" s="5">
        <f t="shared" si="58"/>
        <v>3.0991985045481583</v>
      </c>
      <c r="S284" s="5">
        <f t="shared" si="59"/>
        <v>3.3573828324254524</v>
      </c>
      <c r="T284" s="3">
        <f t="shared" si="60"/>
        <v>-9.7374244806738217E-3</v>
      </c>
      <c r="U284" s="5">
        <f t="shared" si="61"/>
        <v>7.8278136111877172</v>
      </c>
    </row>
    <row r="285" spans="1:21" x14ac:dyDescent="0.15">
      <c r="A285" s="1">
        <v>42171</v>
      </c>
      <c r="B285" s="2">
        <v>1.2669999999999999</v>
      </c>
      <c r="C285" s="2">
        <v>0.79900000000000004</v>
      </c>
      <c r="D285" s="2">
        <v>1.7450000000000001</v>
      </c>
      <c r="E285" s="2" t="s">
        <v>10</v>
      </c>
      <c r="F285" s="2" t="s">
        <v>10</v>
      </c>
      <c r="G285" s="2" t="s">
        <v>10</v>
      </c>
      <c r="H285" s="3">
        <f t="shared" si="52"/>
        <v>-4.4494720965309376E-2</v>
      </c>
      <c r="I285" s="3">
        <f t="shared" si="53"/>
        <v>7.5662042875157542E-3</v>
      </c>
      <c r="J285" s="3">
        <f t="shared" si="54"/>
        <v>-7.4761399787910854E-2</v>
      </c>
      <c r="K285" s="2">
        <f t="shared" si="50"/>
        <v>1.272</v>
      </c>
      <c r="L285" s="3">
        <f t="shared" si="51"/>
        <v>3.9463299131807794E-3</v>
      </c>
      <c r="M285" t="str">
        <f>IF(L285&gt;参数!B$3+参数!B$2,"溢",IF(L285&lt;-参数!B$2-参数!B$4,"折",""))</f>
        <v>溢</v>
      </c>
      <c r="N285" s="3">
        <f>IF(M285="折",-L285-参数!B$2-参数!B$4,IF(M285="溢",L285-参数!B$2-参数!B$3,""))</f>
        <v>3.8463299131807796E-3</v>
      </c>
      <c r="O285" s="4">
        <f t="shared" si="55"/>
        <v>-4.4494720965309376E-2</v>
      </c>
      <c r="P285" s="3">
        <f t="shared" si="56"/>
        <v>-4.8904577595982456E-2</v>
      </c>
      <c r="Q285" s="5">
        <f t="shared" si="57"/>
        <v>40.991352531041997</v>
      </c>
      <c r="R285" s="5">
        <f t="shared" si="58"/>
        <v>2.9613005318721837</v>
      </c>
      <c r="S285" s="5">
        <f t="shared" si="59"/>
        <v>3.1931914431776827</v>
      </c>
      <c r="T285" s="3">
        <f t="shared" si="60"/>
        <v>-2.9850989549370349E-2</v>
      </c>
      <c r="U285" s="5">
        <f t="shared" si="61"/>
        <v>7.5941456288857339</v>
      </c>
    </row>
    <row r="286" spans="1:21" x14ac:dyDescent="0.15">
      <c r="A286" s="1">
        <v>42172</v>
      </c>
      <c r="B286" s="2">
        <v>1.276</v>
      </c>
      <c r="C286" s="2">
        <v>0.79400000000000004</v>
      </c>
      <c r="D286" s="2">
        <v>1.7709999999999999</v>
      </c>
      <c r="E286" s="2" t="s">
        <v>10</v>
      </c>
      <c r="F286" s="2" t="s">
        <v>10</v>
      </c>
      <c r="G286" s="2" t="s">
        <v>10</v>
      </c>
      <c r="H286" s="3">
        <f t="shared" si="52"/>
        <v>7.1033938437254918E-3</v>
      </c>
      <c r="I286" s="3">
        <f t="shared" si="53"/>
        <v>-6.2578222778473247E-3</v>
      </c>
      <c r="J286" s="3">
        <f t="shared" si="54"/>
        <v>1.4899713467048548E-2</v>
      </c>
      <c r="K286" s="2">
        <f t="shared" si="50"/>
        <v>1.2825</v>
      </c>
      <c r="L286" s="3">
        <f t="shared" si="51"/>
        <v>5.0940438871474036E-3</v>
      </c>
      <c r="M286" t="str">
        <f>IF(L286&gt;参数!B$3+参数!B$2,"溢",IF(L286&lt;-参数!B$2-参数!B$4,"折",""))</f>
        <v>溢</v>
      </c>
      <c r="N286" s="3">
        <f>IF(M286="折",-L286-参数!B$2-参数!B$4,IF(M286="溢",L286-参数!B$2-参数!B$3,""))</f>
        <v>4.9940438871474034E-3</v>
      </c>
      <c r="O286" s="4">
        <f t="shared" si="55"/>
        <v>7.1033938437254918E-3</v>
      </c>
      <c r="P286" s="3">
        <f t="shared" si="56"/>
        <v>8.3503632208702539E-3</v>
      </c>
      <c r="Q286" s="5">
        <f t="shared" si="57"/>
        <v>41.196065144575549</v>
      </c>
      <c r="R286" s="5">
        <f t="shared" si="58"/>
        <v>2.9823358158397055</v>
      </c>
      <c r="S286" s="5">
        <f t="shared" si="59"/>
        <v>3.2198557515619917</v>
      </c>
      <c r="T286" s="3">
        <f t="shared" si="60"/>
        <v>6.8159336505810506E-3</v>
      </c>
      <c r="U286" s="5">
        <f t="shared" si="61"/>
        <v>7.6459068216250694</v>
      </c>
    </row>
    <row r="287" spans="1:21" x14ac:dyDescent="0.15">
      <c r="A287" s="1">
        <v>42173</v>
      </c>
      <c r="B287" s="2">
        <v>1.2370000000000001</v>
      </c>
      <c r="C287" s="2">
        <v>0.79</v>
      </c>
      <c r="D287" s="2">
        <v>1.702</v>
      </c>
      <c r="E287" s="2" t="s">
        <v>10</v>
      </c>
      <c r="F287" s="2" t="s">
        <v>10</v>
      </c>
      <c r="G287" s="2" t="s">
        <v>10</v>
      </c>
      <c r="H287" s="3">
        <f t="shared" si="52"/>
        <v>-3.0564263322883978E-2</v>
      </c>
      <c r="I287" s="3">
        <f t="shared" si="53"/>
        <v>-5.0377833753149082E-3</v>
      </c>
      <c r="J287" s="3">
        <f t="shared" si="54"/>
        <v>-3.8961038961038974E-2</v>
      </c>
      <c r="K287" s="2">
        <f t="shared" si="50"/>
        <v>1.246</v>
      </c>
      <c r="L287" s="3">
        <f t="shared" si="51"/>
        <v>7.275666936135794E-3</v>
      </c>
      <c r="M287" t="str">
        <f>IF(L287&gt;参数!B$3+参数!B$2,"溢",IF(L287&lt;-参数!B$2-参数!B$4,"折",""))</f>
        <v>溢</v>
      </c>
      <c r="N287" s="3">
        <f>IF(M287="折",-L287-参数!B$2-参数!B$4,IF(M287="溢",L287-参数!B$2-参数!B$3,""))</f>
        <v>7.1756669361357937E-3</v>
      </c>
      <c r="O287" s="4">
        <f t="shared" si="55"/>
        <v>-3.0564263322883978E-2</v>
      </c>
      <c r="P287" s="3">
        <f t="shared" si="56"/>
        <v>-2.8206876877282152E-2</v>
      </c>
      <c r="Q287" s="5">
        <f t="shared" si="57"/>
        <v>41.491674387132377</v>
      </c>
      <c r="R287" s="5">
        <f t="shared" si="58"/>
        <v>2.8911829186471127</v>
      </c>
      <c r="S287" s="5">
        <f t="shared" si="59"/>
        <v>3.1290336768150735</v>
      </c>
      <c r="T287" s="3">
        <f t="shared" si="60"/>
        <v>-1.7198491088010113E-2</v>
      </c>
      <c r="U287" s="5">
        <f t="shared" si="61"/>
        <v>7.5144087612935948</v>
      </c>
    </row>
    <row r="288" spans="1:21" x14ac:dyDescent="0.15">
      <c r="A288" s="1">
        <v>42174</v>
      </c>
      <c r="B288" s="2">
        <v>1.1890000000000001</v>
      </c>
      <c r="C288" s="2">
        <v>0.79400000000000004</v>
      </c>
      <c r="D288" s="2">
        <v>1.5660000000000001</v>
      </c>
      <c r="E288" s="2" t="s">
        <v>10</v>
      </c>
      <c r="F288" s="2" t="s">
        <v>10</v>
      </c>
      <c r="G288" s="2" t="s">
        <v>10</v>
      </c>
      <c r="H288" s="3">
        <f t="shared" si="52"/>
        <v>-3.8803556992724419E-2</v>
      </c>
      <c r="I288" s="3">
        <f t="shared" si="53"/>
        <v>5.0632911392405333E-3</v>
      </c>
      <c r="J288" s="3">
        <f t="shared" si="54"/>
        <v>-7.9905992949471205E-2</v>
      </c>
      <c r="K288" s="2">
        <f t="shared" si="50"/>
        <v>1.1800000000000002</v>
      </c>
      <c r="L288" s="3">
        <f t="shared" si="51"/>
        <v>-7.569386038687842E-3</v>
      </c>
      <c r="M288" t="str">
        <f>IF(L288&gt;参数!B$3+参数!B$2,"溢",IF(L288&lt;-参数!B$2-参数!B$4,"折",""))</f>
        <v>折</v>
      </c>
      <c r="N288" s="3">
        <f>IF(M288="折",-L288-参数!B$2-参数!B$4,IF(M288="溢",L288-参数!B$2-参数!B$3,""))</f>
        <v>2.4693860386878416E-3</v>
      </c>
      <c r="O288" s="4">
        <f t="shared" si="55"/>
        <v>-3.8803556992724419E-2</v>
      </c>
      <c r="P288" s="3">
        <f t="shared" si="56"/>
        <v>-5.1318869404370734E-2</v>
      </c>
      <c r="Q288" s="5">
        <f t="shared" si="57"/>
        <v>41.594133348585743</v>
      </c>
      <c r="R288" s="5">
        <f t="shared" si="58"/>
        <v>2.7789947374869981</v>
      </c>
      <c r="S288" s="5">
        <f t="shared" si="59"/>
        <v>2.968455206192723</v>
      </c>
      <c r="T288" s="3">
        <f t="shared" si="60"/>
        <v>-2.9217680119469108E-2</v>
      </c>
      <c r="U288" s="5">
        <f t="shared" si="61"/>
        <v>7.2948551698191819</v>
      </c>
    </row>
    <row r="289" spans="1:21" x14ac:dyDescent="0.15">
      <c r="A289" s="1">
        <v>42178</v>
      </c>
      <c r="B289" s="2">
        <v>1.2330000000000001</v>
      </c>
      <c r="C289" s="2">
        <v>0.77800000000000002</v>
      </c>
      <c r="D289" s="2">
        <v>1.7230000000000001</v>
      </c>
      <c r="E289" s="2" t="s">
        <v>10</v>
      </c>
      <c r="F289" s="2" t="s">
        <v>10</v>
      </c>
      <c r="G289" s="2" t="s">
        <v>10</v>
      </c>
      <c r="H289" s="3">
        <f t="shared" si="52"/>
        <v>3.7005887300252338E-2</v>
      </c>
      <c r="I289" s="3">
        <f t="shared" si="53"/>
        <v>-2.0151133501259411E-2</v>
      </c>
      <c r="J289" s="3">
        <f t="shared" si="54"/>
        <v>0.10025542784163477</v>
      </c>
      <c r="K289" s="2">
        <f t="shared" si="50"/>
        <v>1.2505000000000002</v>
      </c>
      <c r="L289" s="3">
        <f t="shared" si="51"/>
        <v>1.4193025141930216E-2</v>
      </c>
      <c r="M289" t="str">
        <f>IF(L289&gt;参数!B$3+参数!B$2,"溢",IF(L289&lt;-参数!B$2-参数!B$4,"折",""))</f>
        <v>溢</v>
      </c>
      <c r="N289" s="3">
        <f>IF(M289="折",-L289-参数!B$2-参数!B$4,IF(M289="溢",L289-参数!B$2-参数!B$3,""))</f>
        <v>1.4093025141930216E-2</v>
      </c>
      <c r="O289" s="4">
        <f t="shared" si="55"/>
        <v>3.7005887300252338E-2</v>
      </c>
      <c r="P289" s="3">
        <f t="shared" si="56"/>
        <v>6.2799888167595713E-2</v>
      </c>
      <c r="Q289" s="5">
        <f t="shared" si="57"/>
        <v>42.18032051562416</v>
      </c>
      <c r="R289" s="5">
        <f t="shared" si="58"/>
        <v>2.8818339035504361</v>
      </c>
      <c r="S289" s="5">
        <f t="shared" si="59"/>
        <v>3.1548738611721432</v>
      </c>
      <c r="T289" s="3">
        <f t="shared" si="60"/>
        <v>3.7966266869926088E-2</v>
      </c>
      <c r="U289" s="5">
        <f t="shared" si="61"/>
        <v>7.5718135879739972</v>
      </c>
    </row>
    <row r="290" spans="1:21" x14ac:dyDescent="0.15">
      <c r="A290" s="1">
        <v>42179</v>
      </c>
      <c r="B290" s="2">
        <v>1.2569999999999999</v>
      </c>
      <c r="C290" s="2">
        <v>0.78200000000000003</v>
      </c>
      <c r="D290" s="2">
        <v>1.79</v>
      </c>
      <c r="E290" s="2" t="s">
        <v>10</v>
      </c>
      <c r="F290" s="2" t="s">
        <v>10</v>
      </c>
      <c r="G290" s="2" t="s">
        <v>10</v>
      </c>
      <c r="H290" s="3">
        <f t="shared" si="52"/>
        <v>1.9464720194646956E-2</v>
      </c>
      <c r="I290" s="3">
        <f t="shared" si="53"/>
        <v>5.1413881748072487E-3</v>
      </c>
      <c r="J290" s="3">
        <f t="shared" si="54"/>
        <v>3.8885664538595544E-2</v>
      </c>
      <c r="K290" s="2">
        <f t="shared" si="50"/>
        <v>1.286</v>
      </c>
      <c r="L290" s="3">
        <f t="shared" si="51"/>
        <v>2.3070803500397918E-2</v>
      </c>
      <c r="M290" t="str">
        <f>IF(L290&gt;参数!B$3+参数!B$2,"溢",IF(L290&lt;-参数!B$2-参数!B$4,"折",""))</f>
        <v>溢</v>
      </c>
      <c r="N290" s="3">
        <f>IF(M290="折",-L290-参数!B$2-参数!B$4,IF(M290="溢",L290-参数!B$2-参数!B$3,""))</f>
        <v>2.2970803500397919E-2</v>
      </c>
      <c r="O290" s="4">
        <f t="shared" si="55"/>
        <v>1.9464720194646956E-2</v>
      </c>
      <c r="P290" s="3">
        <f t="shared" si="56"/>
        <v>2.862593509983876E-2</v>
      </c>
      <c r="Q290" s="5">
        <f t="shared" si="57"/>
        <v>43.149236369772368</v>
      </c>
      <c r="R290" s="5">
        <f t="shared" si="58"/>
        <v>2.9379279941304928</v>
      </c>
      <c r="S290" s="5">
        <f t="shared" si="59"/>
        <v>3.2451850755702347</v>
      </c>
      <c r="T290" s="3">
        <f t="shared" si="60"/>
        <v>2.3687152931627875E-2</v>
      </c>
      <c r="U290" s="5">
        <f t="shared" si="61"/>
        <v>7.751168294402115</v>
      </c>
    </row>
    <row r="291" spans="1:21" x14ac:dyDescent="0.15">
      <c r="A291" s="1">
        <v>42180</v>
      </c>
      <c r="B291" s="2">
        <v>1.2150000000000001</v>
      </c>
      <c r="C291" s="2">
        <v>0.79300000000000004</v>
      </c>
      <c r="D291" s="2">
        <v>1.6919999999999999</v>
      </c>
      <c r="E291" s="2" t="s">
        <v>10</v>
      </c>
      <c r="F291" s="2" t="s">
        <v>10</v>
      </c>
      <c r="G291" s="2" t="s">
        <v>10</v>
      </c>
      <c r="H291" s="3">
        <f t="shared" si="52"/>
        <v>-3.3412887828162097E-2</v>
      </c>
      <c r="I291" s="3">
        <f t="shared" si="53"/>
        <v>1.406649616368294E-2</v>
      </c>
      <c r="J291" s="3">
        <f t="shared" si="54"/>
        <v>-5.4748603351955305E-2</v>
      </c>
      <c r="K291" s="2">
        <f t="shared" si="50"/>
        <v>1.2424999999999999</v>
      </c>
      <c r="L291" s="3">
        <f t="shared" si="51"/>
        <v>2.2633744855967031E-2</v>
      </c>
      <c r="M291" t="str">
        <f>IF(L291&gt;参数!B$3+参数!B$2,"溢",IF(L291&lt;-参数!B$2-参数!B$4,"折",""))</f>
        <v>溢</v>
      </c>
      <c r="N291" s="3">
        <f>IF(M291="折",-L291-参数!B$2-参数!B$4,IF(M291="溢",L291-参数!B$2-参数!B$3,""))</f>
        <v>2.2533744855967031E-2</v>
      </c>
      <c r="O291" s="4">
        <f t="shared" si="55"/>
        <v>-3.3412887828162097E-2</v>
      </c>
      <c r="P291" s="3">
        <f t="shared" si="56"/>
        <v>-3.2788694331471954E-2</v>
      </c>
      <c r="Q291" s="5">
        <f t="shared" si="57"/>
        <v>44.121550252858633</v>
      </c>
      <c r="R291" s="5">
        <f t="shared" si="58"/>
        <v>2.8397633356153933</v>
      </c>
      <c r="S291" s="5">
        <f t="shared" si="59"/>
        <v>3.1387796940783077</v>
      </c>
      <c r="T291" s="3">
        <f t="shared" si="60"/>
        <v>-1.4555945767889008E-2</v>
      </c>
      <c r="U291" s="5">
        <f t="shared" si="61"/>
        <v>7.6383427090710168</v>
      </c>
    </row>
    <row r="292" spans="1:21" x14ac:dyDescent="0.15">
      <c r="A292" s="1">
        <v>42181</v>
      </c>
      <c r="B292" s="2">
        <v>1.115</v>
      </c>
      <c r="C292" s="2">
        <v>0.81399999999999995</v>
      </c>
      <c r="D292" s="2">
        <v>1.5229999999999999</v>
      </c>
      <c r="E292" s="2" t="s">
        <v>10</v>
      </c>
      <c r="F292" s="2" t="s">
        <v>10</v>
      </c>
      <c r="G292" s="2" t="s">
        <v>10</v>
      </c>
      <c r="H292" s="3">
        <f t="shared" si="52"/>
        <v>-8.2304526748971263E-2</v>
      </c>
      <c r="I292" s="3">
        <f t="shared" si="53"/>
        <v>2.6481715006305029E-2</v>
      </c>
      <c r="J292" s="3">
        <f t="shared" si="54"/>
        <v>-9.9881796690307389E-2</v>
      </c>
      <c r="K292" s="2">
        <f t="shared" si="50"/>
        <v>1.1684999999999999</v>
      </c>
      <c r="L292" s="3">
        <f t="shared" si="51"/>
        <v>4.7982062780268953E-2</v>
      </c>
      <c r="M292" t="str">
        <f>IF(L292&gt;参数!B$3+参数!B$2,"溢",IF(L292&lt;-参数!B$2-参数!B$4,"折",""))</f>
        <v>溢</v>
      </c>
      <c r="N292" s="3">
        <f>IF(M292="折",-L292-参数!B$2-参数!B$4,IF(M292="溢",L292-参数!B$2-参数!B$3,""))</f>
        <v>4.788206278026895E-2</v>
      </c>
      <c r="O292" s="4">
        <f t="shared" si="55"/>
        <v>-8.2304526748971263E-2</v>
      </c>
      <c r="P292" s="3">
        <f t="shared" si="56"/>
        <v>-5.5868147344546787E-2</v>
      </c>
      <c r="Q292" s="5">
        <f t="shared" si="57"/>
        <v>46.234181092028798</v>
      </c>
      <c r="R292" s="5">
        <f t="shared" si="58"/>
        <v>2.6060379581984883</v>
      </c>
      <c r="S292" s="5">
        <f t="shared" si="59"/>
        <v>2.9634218876474692</v>
      </c>
      <c r="T292" s="3">
        <f t="shared" si="60"/>
        <v>-3.0096870437749699E-2</v>
      </c>
      <c r="U292" s="5">
        <f t="shared" si="61"/>
        <v>7.4084524981969766</v>
      </c>
    </row>
    <row r="293" spans="1:21" x14ac:dyDescent="0.15">
      <c r="A293" s="1">
        <v>42184</v>
      </c>
      <c r="B293" s="2">
        <v>1.0329999999999999</v>
      </c>
      <c r="C293" s="2">
        <v>0.79100000000000004</v>
      </c>
      <c r="D293" s="2">
        <v>1.371</v>
      </c>
      <c r="E293" s="2" t="s">
        <v>10</v>
      </c>
      <c r="F293" s="2" t="s">
        <v>10</v>
      </c>
      <c r="G293" s="2" t="s">
        <v>10</v>
      </c>
      <c r="H293" s="3">
        <f t="shared" si="52"/>
        <v>-7.3542600896861043E-2</v>
      </c>
      <c r="I293" s="3">
        <f t="shared" si="53"/>
        <v>-2.8255528255528128E-2</v>
      </c>
      <c r="J293" s="3">
        <f t="shared" si="54"/>
        <v>-9.9803020354563343E-2</v>
      </c>
      <c r="K293" s="2">
        <f t="shared" si="50"/>
        <v>1.081</v>
      </c>
      <c r="L293" s="3">
        <f t="shared" si="51"/>
        <v>4.6466602129719314E-2</v>
      </c>
      <c r="M293" t="str">
        <f>IF(L293&gt;参数!B$3+参数!B$2,"溢",IF(L293&lt;-参数!B$2-参数!B$4,"折",""))</f>
        <v>溢</v>
      </c>
      <c r="N293" s="3">
        <f>IF(M293="折",-L293-参数!B$2-参数!B$4,IF(M293="溢",L293-参数!B$2-参数!B$3,""))</f>
        <v>4.6366602129719311E-2</v>
      </c>
      <c r="O293" s="4">
        <f t="shared" si="55"/>
        <v>-7.3542600896861043E-2</v>
      </c>
      <c r="P293" s="3">
        <f t="shared" si="56"/>
        <v>-7.3626301459865443E-2</v>
      </c>
      <c r="Q293" s="5">
        <f t="shared" si="57"/>
        <v>48.377902971516292</v>
      </c>
      <c r="R293" s="5">
        <f t="shared" si="58"/>
        <v>2.4143831487166261</v>
      </c>
      <c r="S293" s="5">
        <f t="shared" si="59"/>
        <v>2.7452360943947731</v>
      </c>
      <c r="T293" s="3">
        <f t="shared" si="60"/>
        <v>-3.3600766742335725E-2</v>
      </c>
      <c r="U293" s="5">
        <f t="shared" si="61"/>
        <v>7.1595228138833855</v>
      </c>
    </row>
    <row r="294" spans="1:21" x14ac:dyDescent="0.15">
      <c r="A294" s="1">
        <v>42185</v>
      </c>
      <c r="B294" s="2">
        <v>1.0860000000000001</v>
      </c>
      <c r="C294" s="2">
        <v>0.77100000000000002</v>
      </c>
      <c r="D294" s="2">
        <v>1.4890000000000001</v>
      </c>
      <c r="E294" s="2" t="s">
        <v>10</v>
      </c>
      <c r="F294" s="2" t="s">
        <v>10</v>
      </c>
      <c r="G294" s="2" t="s">
        <v>10</v>
      </c>
      <c r="H294" s="3">
        <f t="shared" si="52"/>
        <v>5.130687318489846E-2</v>
      </c>
      <c r="I294" s="3">
        <f t="shared" si="53"/>
        <v>-2.5284450063211117E-2</v>
      </c>
      <c r="J294" s="3">
        <f t="shared" si="54"/>
        <v>8.6068563092633221E-2</v>
      </c>
      <c r="K294" s="2">
        <f t="shared" si="50"/>
        <v>1.1300000000000001</v>
      </c>
      <c r="L294" s="3">
        <f t="shared" si="51"/>
        <v>4.0515653775322402E-2</v>
      </c>
      <c r="M294" t="str">
        <f>IF(L294&gt;参数!B$3+参数!B$2,"溢",IF(L294&lt;-参数!B$2-参数!B$4,"折",""))</f>
        <v>溢</v>
      </c>
      <c r="N294" s="3">
        <f>IF(M294="折",-L294-参数!B$2-参数!B$4,IF(M294="溢",L294-参数!B$2-参数!B$3,""))</f>
        <v>4.0415653775322399E-2</v>
      </c>
      <c r="O294" s="4">
        <f t="shared" si="55"/>
        <v>5.130687318489846E-2</v>
      </c>
      <c r="P294" s="3">
        <f t="shared" si="56"/>
        <v>4.8080433383272163E-2</v>
      </c>
      <c r="Q294" s="5">
        <f t="shared" si="57"/>
        <v>50.333127548389236</v>
      </c>
      <c r="R294" s="5">
        <f t="shared" si="58"/>
        <v>2.5382575987475859</v>
      </c>
      <c r="S294" s="5">
        <f t="shared" si="59"/>
        <v>2.8772282355526748</v>
      </c>
      <c r="T294" s="3">
        <f t="shared" si="60"/>
        <v>4.6600986781164339E-2</v>
      </c>
      <c r="U294" s="5">
        <f t="shared" si="61"/>
        <v>7.4931636418926093</v>
      </c>
    </row>
    <row r="295" spans="1:21" x14ac:dyDescent="0.15">
      <c r="A295" s="1">
        <v>42186</v>
      </c>
      <c r="B295" s="2">
        <v>1.0249999999999999</v>
      </c>
      <c r="C295" s="2">
        <v>0.77100000000000002</v>
      </c>
      <c r="D295" s="2">
        <v>1.353</v>
      </c>
      <c r="E295" s="2" t="s">
        <v>10</v>
      </c>
      <c r="F295" s="2" t="s">
        <v>10</v>
      </c>
      <c r="G295" s="2" t="s">
        <v>10</v>
      </c>
      <c r="H295" s="3">
        <f t="shared" si="52"/>
        <v>-5.6169429097606027E-2</v>
      </c>
      <c r="I295" s="3">
        <f t="shared" si="53"/>
        <v>0</v>
      </c>
      <c r="J295" s="3">
        <f t="shared" si="54"/>
        <v>-9.1336467427803991E-2</v>
      </c>
      <c r="K295" s="2">
        <f t="shared" si="50"/>
        <v>1.0620000000000001</v>
      </c>
      <c r="L295" s="3">
        <f t="shared" si="51"/>
        <v>3.609756097561001E-2</v>
      </c>
      <c r="M295" t="str">
        <f>IF(L295&gt;参数!B$3+参数!B$2,"溢",IF(L295&lt;-参数!B$2-参数!B$4,"折",""))</f>
        <v>溢</v>
      </c>
      <c r="N295" s="3">
        <f>IF(M295="折",-L295-参数!B$2-参数!B$4,IF(M295="溢",L295-参数!B$2-参数!B$3,""))</f>
        <v>3.5997560975610007E-2</v>
      </c>
      <c r="O295" s="4">
        <f t="shared" si="55"/>
        <v>-5.6169429097606027E-2</v>
      </c>
      <c r="P295" s="3">
        <f t="shared" si="56"/>
        <v>-5.818184577675084E-2</v>
      </c>
      <c r="Q295" s="5">
        <f t="shared" si="57"/>
        <v>52.144997376405534</v>
      </c>
      <c r="R295" s="5">
        <f t="shared" si="58"/>
        <v>2.3956851185232737</v>
      </c>
      <c r="S295" s="5">
        <f t="shared" si="59"/>
        <v>2.7098257860872361</v>
      </c>
      <c r="T295" s="3">
        <f t="shared" si="60"/>
        <v>-2.611790463291562E-2</v>
      </c>
      <c r="U295" s="5">
        <f t="shared" si="61"/>
        <v>7.2974579084948274</v>
      </c>
    </row>
    <row r="296" spans="1:21" x14ac:dyDescent="0.15">
      <c r="A296" s="1">
        <v>42187</v>
      </c>
      <c r="B296" s="2">
        <v>0.95499999999999996</v>
      </c>
      <c r="C296" s="2">
        <v>0.75700000000000001</v>
      </c>
      <c r="D296" s="2">
        <v>1.218</v>
      </c>
      <c r="E296" s="2" t="s">
        <v>10</v>
      </c>
      <c r="F296" s="2" t="s">
        <v>10</v>
      </c>
      <c r="G296" s="2" t="s">
        <v>10</v>
      </c>
      <c r="H296" s="3">
        <f t="shared" si="52"/>
        <v>-6.8292682926829218E-2</v>
      </c>
      <c r="I296" s="3">
        <f t="shared" si="53"/>
        <v>-1.8158236057068788E-2</v>
      </c>
      <c r="J296" s="3">
        <f t="shared" si="54"/>
        <v>-9.9778270509977784E-2</v>
      </c>
      <c r="K296" s="2">
        <f t="shared" si="50"/>
        <v>0.98750000000000004</v>
      </c>
      <c r="L296" s="3">
        <f t="shared" si="51"/>
        <v>3.4031413612565453E-2</v>
      </c>
      <c r="M296" t="str">
        <f>IF(L296&gt;参数!B$3+参数!B$2,"溢",IF(L296&lt;-参数!B$2-参数!B$4,"折",""))</f>
        <v>溢</v>
      </c>
      <c r="N296" s="3">
        <f>IF(M296="折",-L296-参数!B$2-参数!B$4,IF(M296="溢",L296-参数!B$2-参数!B$3,""))</f>
        <v>3.393141361256545E-2</v>
      </c>
      <c r="O296" s="4">
        <f t="shared" si="55"/>
        <v>-6.8292682926829218E-2</v>
      </c>
      <c r="P296" s="3">
        <f t="shared" si="56"/>
        <v>-6.8494034519672911E-2</v>
      </c>
      <c r="Q296" s="5">
        <f t="shared" si="57"/>
        <v>53.914350850210489</v>
      </c>
      <c r="R296" s="5">
        <f t="shared" si="58"/>
        <v>2.2320773543314405</v>
      </c>
      <c r="S296" s="5">
        <f t="shared" si="59"/>
        <v>2.5242188851526772</v>
      </c>
      <c r="T296" s="3">
        <f t="shared" si="60"/>
        <v>-3.4285101277978895E-2</v>
      </c>
      <c r="U296" s="5">
        <f t="shared" si="61"/>
        <v>7.0472638250302939</v>
      </c>
    </row>
    <row r="297" spans="1:21" x14ac:dyDescent="0.15">
      <c r="A297" s="1">
        <v>42188</v>
      </c>
      <c r="B297" s="2">
        <v>0.89200000000000002</v>
      </c>
      <c r="C297" s="2">
        <v>0.76400000000000001</v>
      </c>
      <c r="D297" s="2">
        <v>1.0960000000000001</v>
      </c>
      <c r="E297" s="2" t="s">
        <v>10</v>
      </c>
      <c r="F297" s="2" t="s">
        <v>10</v>
      </c>
      <c r="G297" s="2" t="s">
        <v>10</v>
      </c>
      <c r="H297" s="3">
        <f t="shared" si="52"/>
        <v>-6.5968586387434525E-2</v>
      </c>
      <c r="I297" s="3">
        <f t="shared" si="53"/>
        <v>9.2470277410832136E-3</v>
      </c>
      <c r="J297" s="3">
        <f t="shared" si="54"/>
        <v>-0.10016420361247935</v>
      </c>
      <c r="K297" s="2">
        <f t="shared" si="50"/>
        <v>0.93</v>
      </c>
      <c r="L297" s="3">
        <f t="shared" si="51"/>
        <v>4.2600896860986559E-2</v>
      </c>
      <c r="M297" t="str">
        <f>IF(L297&gt;参数!B$3+参数!B$2,"溢",IF(L297&lt;-参数!B$2-参数!B$4,"折",""))</f>
        <v>溢</v>
      </c>
      <c r="N297" s="3">
        <f>IF(M297="折",-L297-参数!B$2-参数!B$4,IF(M297="溢",L297-参数!B$2-参数!B$3,""))</f>
        <v>4.2500896860986556E-2</v>
      </c>
      <c r="O297" s="4">
        <f t="shared" si="55"/>
        <v>-6.5968586387434525E-2</v>
      </c>
      <c r="P297" s="3">
        <f t="shared" si="56"/>
        <v>-5.5223246217790213E-2</v>
      </c>
      <c r="Q297" s="5">
        <f t="shared" si="57"/>
        <v>56.205759115022332</v>
      </c>
      <c r="R297" s="5">
        <f t="shared" si="58"/>
        <v>2.0848303665587906</v>
      </c>
      <c r="S297" s="5">
        <f t="shared" si="59"/>
        <v>2.384823324150295</v>
      </c>
      <c r="T297" s="3">
        <f t="shared" si="60"/>
        <v>-2.6230311914746063E-2</v>
      </c>
      <c r="U297" s="5">
        <f t="shared" si="61"/>
        <v>6.8624118967542431</v>
      </c>
    </row>
    <row r="298" spans="1:21" x14ac:dyDescent="0.15">
      <c r="A298" s="1">
        <v>42191</v>
      </c>
      <c r="B298" s="2">
        <v>0.84499999999999997</v>
      </c>
      <c r="C298" s="2">
        <v>0.79600000000000004</v>
      </c>
      <c r="D298" s="2">
        <v>0.98599999999999999</v>
      </c>
      <c r="E298" s="2" t="s">
        <v>10</v>
      </c>
      <c r="F298" s="2" t="s">
        <v>10</v>
      </c>
      <c r="G298" s="2" t="s">
        <v>10</v>
      </c>
      <c r="H298" s="3">
        <f t="shared" si="52"/>
        <v>-5.2690582959641352E-2</v>
      </c>
      <c r="I298" s="3">
        <f t="shared" si="53"/>
        <v>4.1884816753926746E-2</v>
      </c>
      <c r="J298" s="3">
        <f t="shared" si="54"/>
        <v>-0.10036496350364976</v>
      </c>
      <c r="K298" s="2">
        <f t="shared" si="50"/>
        <v>0.89100000000000001</v>
      </c>
      <c r="L298" s="3">
        <f t="shared" si="51"/>
        <v>5.4437869822485219E-2</v>
      </c>
      <c r="M298" t="str">
        <f>IF(L298&gt;参数!B$3+参数!B$2,"溢",IF(L298&lt;-参数!B$2-参数!B$4,"折",""))</f>
        <v>溢</v>
      </c>
      <c r="N298" s="3">
        <f>IF(M298="折",-L298-参数!B$2-参数!B$4,IF(M298="溢",L298-参数!B$2-参数!B$3,""))</f>
        <v>5.4337869822485216E-2</v>
      </c>
      <c r="O298" s="4">
        <f t="shared" si="55"/>
        <v>-5.2690582959641352E-2</v>
      </c>
      <c r="P298" s="3">
        <f t="shared" si="56"/>
        <v>-3.6823535285338369E-2</v>
      </c>
      <c r="Q298" s="5">
        <f t="shared" si="57"/>
        <v>59.259860337088377</v>
      </c>
      <c r="R298" s="5">
        <f t="shared" si="58"/>
        <v>1.9749794391728452</v>
      </c>
      <c r="S298" s="5">
        <f t="shared" si="59"/>
        <v>2.2970056983241487</v>
      </c>
      <c r="T298" s="3">
        <f t="shared" si="60"/>
        <v>-1.1725416140831502E-2</v>
      </c>
      <c r="U298" s="5">
        <f t="shared" si="61"/>
        <v>6.7819472615350067</v>
      </c>
    </row>
    <row r="299" spans="1:21" x14ac:dyDescent="0.15">
      <c r="A299" s="1">
        <v>42192</v>
      </c>
      <c r="B299" s="2">
        <v>0.78200000000000003</v>
      </c>
      <c r="C299" s="2">
        <v>0.83</v>
      </c>
      <c r="D299" s="2">
        <v>0.88700000000000001</v>
      </c>
      <c r="E299" s="2" t="s">
        <v>10</v>
      </c>
      <c r="F299" s="2" t="s">
        <v>10</v>
      </c>
      <c r="G299" s="2" t="s">
        <v>10</v>
      </c>
      <c r="H299" s="3">
        <f t="shared" si="52"/>
        <v>-7.4556213017751394E-2</v>
      </c>
      <c r="I299" s="3">
        <f t="shared" si="53"/>
        <v>4.2713567839195887E-2</v>
      </c>
      <c r="J299" s="3">
        <f t="shared" si="54"/>
        <v>-0.10040567951318458</v>
      </c>
      <c r="K299" s="2">
        <f t="shared" si="50"/>
        <v>0.85850000000000004</v>
      </c>
      <c r="L299" s="3">
        <f t="shared" si="51"/>
        <v>9.7826086956521729E-2</v>
      </c>
      <c r="M299" t="str">
        <f>IF(L299&gt;参数!B$3+参数!B$2,"溢",IF(L299&lt;-参数!B$2-参数!B$4,"折",""))</f>
        <v>溢</v>
      </c>
      <c r="N299" s="3">
        <f>IF(M299="折",-L299-参数!B$2-参数!B$4,IF(M299="溢",L299-参数!B$2-参数!B$3,""))</f>
        <v>9.7726086956521727E-2</v>
      </c>
      <c r="O299" s="4">
        <f t="shared" si="55"/>
        <v>-7.4556213017751394E-2</v>
      </c>
      <c r="P299" s="3">
        <f t="shared" si="56"/>
        <v>-3.1221651963693729E-2</v>
      </c>
      <c r="Q299" s="5">
        <f t="shared" si="57"/>
        <v>65.051094601422008</v>
      </c>
      <c r="R299" s="5">
        <f t="shared" si="58"/>
        <v>1.8277324514001954</v>
      </c>
      <c r="S299" s="5">
        <f t="shared" si="59"/>
        <v>2.225289385852451</v>
      </c>
      <c r="T299" s="3">
        <f t="shared" si="60"/>
        <v>-2.6839260083077986E-3</v>
      </c>
      <c r="U299" s="5">
        <f t="shared" si="61"/>
        <v>6.7637450168928011</v>
      </c>
    </row>
    <row r="300" spans="1:21" x14ac:dyDescent="0.15">
      <c r="A300" s="1">
        <v>42193</v>
      </c>
      <c r="B300" s="2">
        <v>0.74099999999999999</v>
      </c>
      <c r="C300" s="2">
        <v>0.747</v>
      </c>
      <c r="D300" s="2">
        <v>0.79800000000000004</v>
      </c>
      <c r="E300" s="2" t="s">
        <v>10</v>
      </c>
      <c r="F300" s="2" t="s">
        <v>10</v>
      </c>
      <c r="G300" s="2" t="s">
        <v>10</v>
      </c>
      <c r="H300" s="3">
        <f t="shared" si="52"/>
        <v>-5.2429667519181655E-2</v>
      </c>
      <c r="I300" s="3">
        <f t="shared" si="53"/>
        <v>-9.9999999999999978E-2</v>
      </c>
      <c r="J300" s="3">
        <f t="shared" si="54"/>
        <v>-0.10033821871476889</v>
      </c>
      <c r="K300" s="2">
        <f t="shared" si="50"/>
        <v>0.77249999999999996</v>
      </c>
      <c r="L300" s="3">
        <f t="shared" si="51"/>
        <v>4.2510121457489891E-2</v>
      </c>
      <c r="M300" t="str">
        <f>IF(L300&gt;参数!B$3+参数!B$2,"溢",IF(L300&lt;-参数!B$2-参数!B$4,"折",""))</f>
        <v>溢</v>
      </c>
      <c r="N300" s="3">
        <f>IF(M300="折",-L300-参数!B$2-参数!B$4,IF(M300="溢",L300-参数!B$2-参数!B$3,""))</f>
        <v>4.2410121457489888E-2</v>
      </c>
      <c r="O300" s="4">
        <f t="shared" si="55"/>
        <v>-5.2429667519181655E-2</v>
      </c>
      <c r="P300" s="3">
        <f t="shared" si="56"/>
        <v>-0.10017469160801655</v>
      </c>
      <c r="Q300" s="5">
        <f t="shared" si="57"/>
        <v>67.809919424410978</v>
      </c>
      <c r="R300" s="5">
        <f t="shared" si="58"/>
        <v>1.7319050466592643</v>
      </c>
      <c r="S300" s="5">
        <f t="shared" si="59"/>
        <v>2.0023717078860894</v>
      </c>
      <c r="T300" s="3">
        <f t="shared" si="60"/>
        <v>-3.6731412556569441E-2</v>
      </c>
      <c r="U300" s="5">
        <f t="shared" si="61"/>
        <v>6.5153031082498707</v>
      </c>
    </row>
    <row r="301" spans="1:21" x14ac:dyDescent="0.15">
      <c r="A301" s="1">
        <v>42194</v>
      </c>
      <c r="B301" s="2">
        <v>0.78500000000000003</v>
      </c>
      <c r="C301" s="2">
        <v>0.79</v>
      </c>
      <c r="D301" s="2">
        <v>0.878</v>
      </c>
      <c r="E301" s="2" t="s">
        <v>10</v>
      </c>
      <c r="F301" s="2" t="s">
        <v>10</v>
      </c>
      <c r="G301" s="2" t="s">
        <v>10</v>
      </c>
      <c r="H301" s="3">
        <f t="shared" si="52"/>
        <v>5.9379217273954232E-2</v>
      </c>
      <c r="I301" s="3">
        <f t="shared" si="53"/>
        <v>5.7563587684069661E-2</v>
      </c>
      <c r="J301" s="3">
        <f t="shared" si="54"/>
        <v>0.10025062656641603</v>
      </c>
      <c r="K301" s="2">
        <f t="shared" si="50"/>
        <v>0.83400000000000007</v>
      </c>
      <c r="L301" s="3">
        <f t="shared" si="51"/>
        <v>6.2420382165605082E-2</v>
      </c>
      <c r="M301" t="str">
        <f>IF(L301&gt;参数!B$3+参数!B$2,"溢",IF(L301&lt;-参数!B$2-参数!B$4,"折",""))</f>
        <v>溢</v>
      </c>
      <c r="N301" s="3">
        <f>IF(M301="折",-L301-参数!B$2-参数!B$4,IF(M301="溢",L301-参数!B$2-参数!B$3,""))</f>
        <v>6.2320382165605079E-2</v>
      </c>
      <c r="O301" s="4">
        <f t="shared" si="55"/>
        <v>5.9379217273954232E-2</v>
      </c>
      <c r="P301" s="3">
        <f t="shared" si="56"/>
        <v>8.0033144122139258E-2</v>
      </c>
      <c r="Q301" s="5">
        <f t="shared" si="57"/>
        <v>72.03585951755916</v>
      </c>
      <c r="R301" s="5">
        <f t="shared" si="58"/>
        <v>1.8347442127227025</v>
      </c>
      <c r="S301" s="5">
        <f t="shared" si="59"/>
        <v>2.1626278113694313</v>
      </c>
      <c r="T301" s="3">
        <f t="shared" si="60"/>
        <v>6.7244247853899528E-2</v>
      </c>
      <c r="U301" s="5">
        <f t="shared" si="61"/>
        <v>6.9534197653043064</v>
      </c>
    </row>
    <row r="302" spans="1:21" x14ac:dyDescent="0.15">
      <c r="A302" s="1">
        <v>42195</v>
      </c>
      <c r="B302" s="2">
        <v>0.83099999999999996</v>
      </c>
      <c r="C302" s="2">
        <v>0.80400000000000005</v>
      </c>
      <c r="D302" s="2">
        <v>0.95799999999999996</v>
      </c>
      <c r="E302" s="2" t="s">
        <v>10</v>
      </c>
      <c r="F302" s="2" t="s">
        <v>10</v>
      </c>
      <c r="G302" s="2" t="s">
        <v>10</v>
      </c>
      <c r="H302" s="3">
        <f t="shared" si="52"/>
        <v>5.8598726114649669E-2</v>
      </c>
      <c r="I302" s="3">
        <f t="shared" si="53"/>
        <v>1.7721518987341867E-2</v>
      </c>
      <c r="J302" s="3">
        <f t="shared" si="54"/>
        <v>9.1116173120728838E-2</v>
      </c>
      <c r="K302" s="2">
        <f t="shared" si="50"/>
        <v>0.88100000000000001</v>
      </c>
      <c r="L302" s="3">
        <f t="shared" si="51"/>
        <v>6.0168471720818406E-2</v>
      </c>
      <c r="M302" t="str">
        <f>IF(L302&gt;参数!B$3+参数!B$2,"溢",IF(L302&lt;-参数!B$2-参数!B$4,"折",""))</f>
        <v>溢</v>
      </c>
      <c r="N302" s="3">
        <f>IF(M302="折",-L302-参数!B$2-参数!B$4,IF(M302="溢",L302-参数!B$2-参数!B$3,""))</f>
        <v>6.0068471720818403E-2</v>
      </c>
      <c r="O302" s="4">
        <f t="shared" si="55"/>
        <v>5.8598726114649669E-2</v>
      </c>
      <c r="P302" s="3">
        <f t="shared" si="56"/>
        <v>5.7626217432168607E-2</v>
      </c>
      <c r="Q302" s="5">
        <f t="shared" si="57"/>
        <v>76.362943507874505</v>
      </c>
      <c r="R302" s="5">
        <f t="shared" si="58"/>
        <v>1.9422578863344786</v>
      </c>
      <c r="S302" s="5">
        <f t="shared" si="59"/>
        <v>2.287251871852261</v>
      </c>
      <c r="T302" s="3">
        <f t="shared" si="60"/>
        <v>5.8764471755878893E-2</v>
      </c>
      <c r="U302" s="5">
        <f t="shared" si="61"/>
        <v>7.3620338047093012</v>
      </c>
    </row>
    <row r="303" spans="1:21" x14ac:dyDescent="0.15">
      <c r="A303" s="1">
        <v>42198</v>
      </c>
      <c r="B303" s="2">
        <v>0.88500000000000001</v>
      </c>
      <c r="C303" s="2">
        <v>0.81499999999999995</v>
      </c>
      <c r="D303" s="2">
        <v>1.006</v>
      </c>
      <c r="E303" s="2" t="s">
        <v>10</v>
      </c>
      <c r="F303" s="2" t="s">
        <v>10</v>
      </c>
      <c r="G303" s="2" t="s">
        <v>10</v>
      </c>
      <c r="H303" s="3">
        <f t="shared" si="52"/>
        <v>6.498194945848379E-2</v>
      </c>
      <c r="I303" s="3">
        <f t="shared" si="53"/>
        <v>1.3681592039800794E-2</v>
      </c>
      <c r="J303" s="3">
        <f t="shared" si="54"/>
        <v>5.0104384133611735E-2</v>
      </c>
      <c r="K303" s="2">
        <f t="shared" si="50"/>
        <v>0.91049999999999998</v>
      </c>
      <c r="L303" s="3">
        <f t="shared" si="51"/>
        <v>2.8813559322033777E-2</v>
      </c>
      <c r="M303" t="str">
        <f>IF(L303&gt;参数!B$3+参数!B$2,"溢",IF(L303&lt;-参数!B$2-参数!B$4,"折",""))</f>
        <v>溢</v>
      </c>
      <c r="N303" s="3">
        <f>IF(M303="折",-L303-参数!B$2-参数!B$4,IF(M303="溢",L303-参数!B$2-参数!B$3,""))</f>
        <v>2.8713559322033778E-2</v>
      </c>
      <c r="O303" s="4">
        <f t="shared" si="55"/>
        <v>6.498194945848379E-2</v>
      </c>
      <c r="P303" s="3">
        <f t="shared" si="56"/>
        <v>3.3803134514470645E-2</v>
      </c>
      <c r="Q303" s="5">
        <f t="shared" si="57"/>
        <v>78.555595416292974</v>
      </c>
      <c r="R303" s="5">
        <f t="shared" si="58"/>
        <v>2.0684695901396073</v>
      </c>
      <c r="S303" s="5">
        <f t="shared" si="59"/>
        <v>2.3645681545449579</v>
      </c>
      <c r="T303" s="3">
        <f t="shared" si="60"/>
        <v>4.2499547764996072E-2</v>
      </c>
      <c r="U303" s="5">
        <f t="shared" si="61"/>
        <v>7.67491691204006</v>
      </c>
    </row>
    <row r="304" spans="1:21" x14ac:dyDescent="0.15">
      <c r="A304" s="1">
        <v>42199</v>
      </c>
      <c r="B304" s="2">
        <v>0.91500000000000004</v>
      </c>
      <c r="C304" s="2">
        <v>0.82699999999999996</v>
      </c>
      <c r="D304" s="2">
        <v>0.94699999999999995</v>
      </c>
      <c r="E304" s="2" t="s">
        <v>10</v>
      </c>
      <c r="F304" s="2" t="s">
        <v>10</v>
      </c>
      <c r="G304" s="2" t="s">
        <v>10</v>
      </c>
      <c r="H304" s="3">
        <f t="shared" si="52"/>
        <v>3.3898305084745894E-2</v>
      </c>
      <c r="I304" s="3">
        <f t="shared" si="53"/>
        <v>1.4723926380368013E-2</v>
      </c>
      <c r="J304" s="3">
        <f t="shared" si="54"/>
        <v>-5.8648111332007979E-2</v>
      </c>
      <c r="K304" s="2">
        <f t="shared" si="50"/>
        <v>0.88700000000000001</v>
      </c>
      <c r="L304" s="3">
        <f t="shared" si="51"/>
        <v>-3.0601092896174853E-2</v>
      </c>
      <c r="M304" t="str">
        <f>IF(L304&gt;参数!B$3+参数!B$2,"溢",IF(L304&lt;-参数!B$2-参数!B$4,"折",""))</f>
        <v>折</v>
      </c>
      <c r="N304" s="3">
        <f>IF(M304="折",-L304-参数!B$2-参数!B$4,IF(M304="溢",L304-参数!B$2-参数!B$3,""))</f>
        <v>2.5501092896174853E-2</v>
      </c>
      <c r="O304" s="4">
        <f t="shared" si="55"/>
        <v>3.3898305084745894E-2</v>
      </c>
      <c r="P304" s="3">
        <f t="shared" si="56"/>
        <v>-2.444367210532537E-2</v>
      </c>
      <c r="Q304" s="5">
        <f t="shared" si="57"/>
        <v>80.558848952518176</v>
      </c>
      <c r="R304" s="5">
        <f t="shared" si="58"/>
        <v>2.1385872033646791</v>
      </c>
      <c r="S304" s="5">
        <f t="shared" si="59"/>
        <v>2.3067694259045668</v>
      </c>
      <c r="T304" s="3">
        <f t="shared" si="60"/>
        <v>1.165190862519846E-2</v>
      </c>
      <c r="U304" s="5">
        <f t="shared" si="61"/>
        <v>7.7643443426051411</v>
      </c>
    </row>
    <row r="305" spans="1:21" x14ac:dyDescent="0.15">
      <c r="A305" s="1">
        <v>42200</v>
      </c>
      <c r="B305" s="2">
        <v>0.86899999999999999</v>
      </c>
      <c r="C305" s="2">
        <v>0.84699999999999998</v>
      </c>
      <c r="D305" s="2">
        <v>0.85199999999999998</v>
      </c>
      <c r="E305" s="2" t="s">
        <v>10</v>
      </c>
      <c r="F305" s="2" t="s">
        <v>10</v>
      </c>
      <c r="G305" s="2" t="s">
        <v>10</v>
      </c>
      <c r="H305" s="3">
        <f t="shared" si="52"/>
        <v>-5.0273224043715925E-2</v>
      </c>
      <c r="I305" s="3">
        <f t="shared" si="53"/>
        <v>2.4183796856106499E-2</v>
      </c>
      <c r="J305" s="3">
        <f t="shared" si="54"/>
        <v>-0.10031678986272441</v>
      </c>
      <c r="K305" s="2">
        <f t="shared" si="50"/>
        <v>0.84949999999999992</v>
      </c>
      <c r="L305" s="3">
        <f t="shared" si="51"/>
        <v>-2.243958573072502E-2</v>
      </c>
      <c r="M305" t="str">
        <f>IF(L305&gt;参数!B$3+参数!B$2,"溢",IF(L305&lt;-参数!B$2-参数!B$4,"折",""))</f>
        <v>折</v>
      </c>
      <c r="N305" s="3">
        <f>IF(M305="折",-L305-参数!B$2-参数!B$4,IF(M305="溢",L305-参数!B$2-参数!B$3,""))</f>
        <v>1.733958573072502E-2</v>
      </c>
      <c r="O305" s="4">
        <f t="shared" si="55"/>
        <v>-5.0273224043715925E-2</v>
      </c>
      <c r="P305" s="3">
        <f t="shared" si="56"/>
        <v>-3.8249693364284278E-2</v>
      </c>
      <c r="Q305" s="5">
        <f t="shared" si="57"/>
        <v>81.955706020298891</v>
      </c>
      <c r="R305" s="5">
        <f t="shared" si="58"/>
        <v>2.0310735297529026</v>
      </c>
      <c r="S305" s="5">
        <f t="shared" si="59"/>
        <v>2.2185362027016109</v>
      </c>
      <c r="T305" s="3">
        <f t="shared" si="60"/>
        <v>-2.3727777225758393E-2</v>
      </c>
      <c r="U305" s="5">
        <f t="shared" si="61"/>
        <v>7.5801137097397291</v>
      </c>
    </row>
    <row r="306" spans="1:21" x14ac:dyDescent="0.15">
      <c r="A306" s="1">
        <v>42201</v>
      </c>
      <c r="B306" s="2">
        <v>0.90200000000000002</v>
      </c>
      <c r="C306" s="2">
        <v>0.86299999999999999</v>
      </c>
      <c r="D306" s="2">
        <v>0.872</v>
      </c>
      <c r="E306" s="2" t="s">
        <v>10</v>
      </c>
      <c r="F306" s="2" t="s">
        <v>10</v>
      </c>
      <c r="G306" s="2" t="s">
        <v>10</v>
      </c>
      <c r="H306" s="3">
        <f t="shared" si="52"/>
        <v>3.7974683544303778E-2</v>
      </c>
      <c r="I306" s="3">
        <f t="shared" si="53"/>
        <v>1.8890200708382654E-2</v>
      </c>
      <c r="J306" s="3">
        <f t="shared" si="54"/>
        <v>2.3474178403755985E-2</v>
      </c>
      <c r="K306" s="2">
        <f t="shared" si="50"/>
        <v>0.86749999999999994</v>
      </c>
      <c r="L306" s="3">
        <f t="shared" si="51"/>
        <v>-3.8248337028824908E-2</v>
      </c>
      <c r="M306" t="str">
        <f>IF(L306&gt;参数!B$3+参数!B$2,"溢",IF(L306&lt;-参数!B$2-参数!B$4,"折",""))</f>
        <v>折</v>
      </c>
      <c r="N306" s="3">
        <f>IF(M306="折",-L306-参数!B$2-参数!B$4,IF(M306="溢",L306-参数!B$2-参数!B$3,""))</f>
        <v>3.3148337028824908E-2</v>
      </c>
      <c r="O306" s="4">
        <f t="shared" si="55"/>
        <v>3.7974683544303778E-2</v>
      </c>
      <c r="P306" s="3">
        <f t="shared" si="56"/>
        <v>2.1194078835394495E-2</v>
      </c>
      <c r="Q306" s="5">
        <f t="shared" si="57"/>
        <v>84.672401384895039</v>
      </c>
      <c r="R306" s="5">
        <f t="shared" si="58"/>
        <v>2.1082029043004811</v>
      </c>
      <c r="S306" s="5">
        <f t="shared" si="59"/>
        <v>2.2655560338808458</v>
      </c>
      <c r="T306" s="3">
        <f t="shared" si="60"/>
        <v>3.077236646950773E-2</v>
      </c>
      <c r="U306" s="5">
        <f t="shared" si="61"/>
        <v>7.8133717466963795</v>
      </c>
    </row>
    <row r="307" spans="1:21" x14ac:dyDescent="0.15">
      <c r="A307" s="1">
        <v>42202</v>
      </c>
      <c r="B307" s="2">
        <v>0.97199999999999998</v>
      </c>
      <c r="C307" s="2">
        <v>0.85899999999999999</v>
      </c>
      <c r="D307" s="2">
        <v>0.95899999999999996</v>
      </c>
      <c r="E307" s="2" t="s">
        <v>10</v>
      </c>
      <c r="F307" s="2" t="s">
        <v>10</v>
      </c>
      <c r="G307" s="2" t="s">
        <v>10</v>
      </c>
      <c r="H307" s="3">
        <f t="shared" si="52"/>
        <v>7.7605321507760561E-2</v>
      </c>
      <c r="I307" s="3">
        <f t="shared" si="53"/>
        <v>-4.6349942062572369E-3</v>
      </c>
      <c r="J307" s="3">
        <f t="shared" si="54"/>
        <v>9.9770642201834736E-2</v>
      </c>
      <c r="K307" s="2">
        <f t="shared" si="50"/>
        <v>0.90900000000000003</v>
      </c>
      <c r="L307" s="3">
        <f t="shared" si="51"/>
        <v>-6.481481481481477E-2</v>
      </c>
      <c r="M307" t="str">
        <f>IF(L307&gt;参数!B$3+参数!B$2,"溢",IF(L307&lt;-参数!B$2-参数!B$4,"折",""))</f>
        <v>折</v>
      </c>
      <c r="N307" s="3">
        <f>IF(M307="折",-L307-参数!B$2-参数!B$4,IF(M307="溢",L307-参数!B$2-参数!B$3,""))</f>
        <v>5.9714814814814769E-2</v>
      </c>
      <c r="O307" s="4">
        <f t="shared" si="55"/>
        <v>7.7605321507760561E-2</v>
      </c>
      <c r="P307" s="3">
        <f t="shared" si="56"/>
        <v>5.0439266143225817E-2</v>
      </c>
      <c r="Q307" s="5">
        <f t="shared" si="57"/>
        <v>89.728598153519712</v>
      </c>
      <c r="R307" s="5">
        <f t="shared" si="58"/>
        <v>2.2718106684923143</v>
      </c>
      <c r="S307" s="5">
        <f t="shared" si="59"/>
        <v>2.379829017636153</v>
      </c>
      <c r="T307" s="3">
        <f t="shared" si="60"/>
        <v>6.2586467488600375E-2</v>
      </c>
      <c r="U307" s="5">
        <f t="shared" si="61"/>
        <v>8.3023830834973413</v>
      </c>
    </row>
    <row r="308" spans="1:21" x14ac:dyDescent="0.15">
      <c r="A308" s="1">
        <v>42205</v>
      </c>
      <c r="B308" s="2">
        <v>1.0149999999999999</v>
      </c>
      <c r="C308" s="2">
        <v>0.86599999999999999</v>
      </c>
      <c r="D308" s="2">
        <v>1.0549999999999999</v>
      </c>
      <c r="E308" s="2" t="s">
        <v>10</v>
      </c>
      <c r="F308" s="2" t="s">
        <v>10</v>
      </c>
      <c r="G308" s="2" t="s">
        <v>10</v>
      </c>
      <c r="H308" s="3">
        <f t="shared" si="52"/>
        <v>4.4238683127571843E-2</v>
      </c>
      <c r="I308" s="3">
        <f t="shared" si="53"/>
        <v>8.1490104772992122E-3</v>
      </c>
      <c r="J308" s="3">
        <f t="shared" si="54"/>
        <v>0.10010427528675692</v>
      </c>
      <c r="K308" s="2">
        <f t="shared" si="50"/>
        <v>0.96049999999999991</v>
      </c>
      <c r="L308" s="3">
        <f t="shared" si="51"/>
        <v>-5.3694581280788189E-2</v>
      </c>
      <c r="M308" t="str">
        <f>IF(L308&gt;参数!B$3+参数!B$2,"溢",IF(L308&lt;-参数!B$2-参数!B$4,"折",""))</f>
        <v>折</v>
      </c>
      <c r="N308" s="3">
        <f>IF(M308="折",-L308-参数!B$2-参数!B$4,IF(M308="溢",L308-参数!B$2-参数!B$3,""))</f>
        <v>4.8594581280788189E-2</v>
      </c>
      <c r="O308" s="4">
        <f t="shared" si="55"/>
        <v>4.4238683127571843E-2</v>
      </c>
      <c r="P308" s="3">
        <f t="shared" si="56"/>
        <v>5.8650210047303322E-2</v>
      </c>
      <c r="Q308" s="5">
        <f t="shared" si="57"/>
        <v>94.088921809702114</v>
      </c>
      <c r="R308" s="5">
        <f t="shared" si="58"/>
        <v>2.3723125807815828</v>
      </c>
      <c r="S308" s="5">
        <f t="shared" si="59"/>
        <v>2.519406489397181</v>
      </c>
      <c r="T308" s="3">
        <f t="shared" si="60"/>
        <v>5.0494491485221116E-2</v>
      </c>
      <c r="U308" s="5">
        <f t="shared" si="61"/>
        <v>8.7216076954140416</v>
      </c>
    </row>
    <row r="309" spans="1:21" x14ac:dyDescent="0.15">
      <c r="A309" s="1">
        <v>42206</v>
      </c>
      <c r="B309" s="2">
        <v>1.012</v>
      </c>
      <c r="C309" s="2">
        <v>0.84499999999999997</v>
      </c>
      <c r="D309" s="2">
        <v>1.159</v>
      </c>
      <c r="E309" s="2" t="s">
        <v>10</v>
      </c>
      <c r="F309" s="2" t="s">
        <v>10</v>
      </c>
      <c r="G309" s="2" t="s">
        <v>10</v>
      </c>
      <c r="H309" s="3">
        <f t="shared" si="52"/>
        <v>-2.955665024630405E-3</v>
      </c>
      <c r="I309" s="3">
        <f t="shared" si="53"/>
        <v>-2.4249422632794504E-2</v>
      </c>
      <c r="J309" s="3">
        <f t="shared" si="54"/>
        <v>9.8578199052132831E-2</v>
      </c>
      <c r="K309" s="2">
        <f t="shared" si="50"/>
        <v>1.002</v>
      </c>
      <c r="L309" s="3">
        <f t="shared" si="51"/>
        <v>-9.8814229249012397E-3</v>
      </c>
      <c r="M309" t="str">
        <f>IF(L309&gt;参数!B$3+参数!B$2,"溢",IF(L309&lt;-参数!B$2-参数!B$4,"折",""))</f>
        <v>折</v>
      </c>
      <c r="N309" s="3">
        <f>IF(M309="折",-L309-参数!B$2-参数!B$4,IF(M309="溢",L309-参数!B$2-参数!B$3,""))</f>
        <v>4.7814229249012402E-3</v>
      </c>
      <c r="O309" s="4">
        <f t="shared" si="55"/>
        <v>-2.955665024630405E-3</v>
      </c>
      <c r="P309" s="3">
        <f t="shared" si="56"/>
        <v>4.678711106622286E-2</v>
      </c>
      <c r="Q309" s="5">
        <f t="shared" si="57"/>
        <v>94.538800737422264</v>
      </c>
      <c r="R309" s="5">
        <f t="shared" si="58"/>
        <v>2.3653008194590761</v>
      </c>
      <c r="S309" s="5">
        <f t="shared" si="59"/>
        <v>2.6372822406375693</v>
      </c>
      <c r="T309" s="3">
        <f t="shared" si="60"/>
        <v>1.6204289655497899E-2</v>
      </c>
      <c r="U309" s="5">
        <f t="shared" si="61"/>
        <v>8.8629351527721507</v>
      </c>
    </row>
    <row r="310" spans="1:21" x14ac:dyDescent="0.15">
      <c r="A310" s="1">
        <v>42207</v>
      </c>
      <c r="B310" s="2">
        <v>1.056</v>
      </c>
      <c r="C310" s="2">
        <v>0.82</v>
      </c>
      <c r="D310" s="2">
        <v>1.2749999999999999</v>
      </c>
      <c r="E310" s="2" t="s">
        <v>10</v>
      </c>
      <c r="F310" s="2" t="s">
        <v>10</v>
      </c>
      <c r="G310" s="2" t="s">
        <v>10</v>
      </c>
      <c r="H310" s="3">
        <f t="shared" si="52"/>
        <v>4.3478260869565188E-2</v>
      </c>
      <c r="I310" s="3">
        <f t="shared" si="53"/>
        <v>-2.9585798816568087E-2</v>
      </c>
      <c r="J310" s="3">
        <f t="shared" si="54"/>
        <v>0.10008628127696273</v>
      </c>
      <c r="K310" s="2">
        <f t="shared" si="50"/>
        <v>1.0474999999999999</v>
      </c>
      <c r="L310" s="3">
        <f t="shared" si="51"/>
        <v>-8.049242424242542E-3</v>
      </c>
      <c r="M310" t="str">
        <f>IF(L310&gt;参数!B$3+参数!B$2,"溢",IF(L310&lt;-参数!B$2-参数!B$4,"折",""))</f>
        <v>折</v>
      </c>
      <c r="N310" s="3">
        <f>IF(M310="折",-L310-参数!B$2-参数!B$4,IF(M310="溢",L310-参数!B$2-参数!B$3,""))</f>
        <v>2.9492424242425425E-3</v>
      </c>
      <c r="O310" s="4">
        <f t="shared" si="55"/>
        <v>4.3478260869565188E-2</v>
      </c>
      <c r="P310" s="3">
        <f t="shared" si="56"/>
        <v>4.9331576896678588E-2</v>
      </c>
      <c r="Q310" s="5">
        <f t="shared" si="57"/>
        <v>94.817618579294077</v>
      </c>
      <c r="R310" s="5">
        <f t="shared" si="58"/>
        <v>2.4681399855225141</v>
      </c>
      <c r="S310" s="5">
        <f t="shared" si="59"/>
        <v>2.7673835322898266</v>
      </c>
      <c r="T310" s="3">
        <f t="shared" si="60"/>
        <v>3.191969339682877E-2</v>
      </c>
      <c r="U310" s="5">
        <f t="shared" si="61"/>
        <v>9.1458373254446137</v>
      </c>
    </row>
    <row r="311" spans="1:21" x14ac:dyDescent="0.15">
      <c r="A311" s="1">
        <v>42208</v>
      </c>
      <c r="B311" s="2">
        <v>1.081</v>
      </c>
      <c r="C311" s="2">
        <v>0.81699999999999995</v>
      </c>
      <c r="D311" s="2">
        <v>1.3740000000000001</v>
      </c>
      <c r="E311" s="2" t="s">
        <v>10</v>
      </c>
      <c r="F311" s="2" t="s">
        <v>10</v>
      </c>
      <c r="G311" s="2" t="s">
        <v>10</v>
      </c>
      <c r="H311" s="3">
        <f t="shared" si="52"/>
        <v>2.3674242424242431E-2</v>
      </c>
      <c r="I311" s="3">
        <f t="shared" si="53"/>
        <v>-3.6585365853658569E-3</v>
      </c>
      <c r="J311" s="3">
        <f t="shared" si="54"/>
        <v>7.7647058823529624E-2</v>
      </c>
      <c r="K311" s="2">
        <f t="shared" si="50"/>
        <v>1.0954999999999999</v>
      </c>
      <c r="L311" s="3">
        <f t="shared" si="51"/>
        <v>1.3413506012950993E-2</v>
      </c>
      <c r="M311" t="str">
        <f>IF(L311&gt;参数!B$3+参数!B$2,"溢",IF(L311&lt;-参数!B$2-参数!B$4,"折",""))</f>
        <v>溢</v>
      </c>
      <c r="N311" s="3">
        <f>IF(M311="折",-L311-参数!B$2-参数!B$4,IF(M311="溢",L311-参数!B$2-参数!B$3,""))</f>
        <v>1.3313506012950994E-2</v>
      </c>
      <c r="O311" s="4">
        <f t="shared" si="55"/>
        <v>2.3674242424242431E-2</v>
      </c>
      <c r="P311" s="3">
        <f t="shared" si="56"/>
        <v>4.732908919821352E-2</v>
      </c>
      <c r="Q311" s="5">
        <f t="shared" si="57"/>
        <v>96.079973514383198</v>
      </c>
      <c r="R311" s="5">
        <f t="shared" si="58"/>
        <v>2.5265713298767403</v>
      </c>
      <c r="S311" s="5">
        <f t="shared" si="59"/>
        <v>2.8983612743352389</v>
      </c>
      <c r="T311" s="3">
        <f t="shared" si="60"/>
        <v>2.8105612545135647E-2</v>
      </c>
      <c r="U311" s="5">
        <f t="shared" si="61"/>
        <v>9.4028866857143996</v>
      </c>
    </row>
    <row r="312" spans="1:21" x14ac:dyDescent="0.15">
      <c r="A312" s="1">
        <v>42209</v>
      </c>
      <c r="B312" s="2">
        <v>1.0920000000000001</v>
      </c>
      <c r="C312" s="2">
        <v>0.82699999999999996</v>
      </c>
      <c r="D312" s="2">
        <v>1.458</v>
      </c>
      <c r="E312" s="2" t="s">
        <v>10</v>
      </c>
      <c r="F312" s="2" t="s">
        <v>10</v>
      </c>
      <c r="G312" s="2" t="s">
        <v>10</v>
      </c>
      <c r="H312" s="3">
        <f t="shared" si="52"/>
        <v>1.0175763182238784E-2</v>
      </c>
      <c r="I312" s="3">
        <f t="shared" si="53"/>
        <v>1.2239902080783294E-2</v>
      </c>
      <c r="J312" s="3">
        <f t="shared" si="54"/>
        <v>6.1135371179039222E-2</v>
      </c>
      <c r="K312" s="2">
        <f t="shared" si="50"/>
        <v>1.1425000000000001</v>
      </c>
      <c r="L312" s="3">
        <f t="shared" si="51"/>
        <v>4.6245421245421303E-2</v>
      </c>
      <c r="M312" t="str">
        <f>IF(L312&gt;参数!B$3+参数!B$2,"溢",IF(L312&lt;-参数!B$2-参数!B$4,"折",""))</f>
        <v>溢</v>
      </c>
      <c r="N312" s="3">
        <f>IF(M312="折",-L312-参数!B$2-参数!B$4,IF(M312="溢",L312-参数!B$2-参数!B$3,""))</f>
        <v>4.61454212454213E-2</v>
      </c>
      <c r="O312" s="4">
        <f t="shared" si="55"/>
        <v>1.0175763182238784E-2</v>
      </c>
      <c r="P312" s="3">
        <f t="shared" si="56"/>
        <v>4.3438849102777663E-2</v>
      </c>
      <c r="Q312" s="5">
        <f t="shared" si="57"/>
        <v>100.51362436545334</v>
      </c>
      <c r="R312" s="5">
        <f t="shared" si="58"/>
        <v>2.5522811213926002</v>
      </c>
      <c r="S312" s="5">
        <f t="shared" si="59"/>
        <v>3.0242627523764218</v>
      </c>
      <c r="T312" s="3">
        <f t="shared" si="60"/>
        <v>3.3253344510145916E-2</v>
      </c>
      <c r="U312" s="5">
        <f t="shared" si="61"/>
        <v>9.7155641160643249</v>
      </c>
    </row>
    <row r="313" spans="1:21" x14ac:dyDescent="0.15">
      <c r="A313" s="1">
        <v>42212</v>
      </c>
      <c r="B313" s="2">
        <v>1.0109999999999999</v>
      </c>
      <c r="C313" s="2">
        <v>0.85</v>
      </c>
      <c r="D313" s="2">
        <v>1.3120000000000001</v>
      </c>
      <c r="E313" s="2" t="s">
        <v>10</v>
      </c>
      <c r="F313" s="2" t="s">
        <v>10</v>
      </c>
      <c r="G313" s="2" t="s">
        <v>10</v>
      </c>
      <c r="H313" s="3">
        <f t="shared" si="52"/>
        <v>-7.4175824175824356E-2</v>
      </c>
      <c r="I313" s="3">
        <f t="shared" si="53"/>
        <v>2.7811366384522307E-2</v>
      </c>
      <c r="J313" s="3">
        <f t="shared" si="54"/>
        <v>-0.10013717421124824</v>
      </c>
      <c r="K313" s="2">
        <f t="shared" si="50"/>
        <v>1.081</v>
      </c>
      <c r="L313" s="3">
        <f t="shared" si="51"/>
        <v>6.9238377843719112E-2</v>
      </c>
      <c r="M313" t="str">
        <f>IF(L313&gt;参数!B$3+参数!B$2,"溢",IF(L313&lt;-参数!B$2-参数!B$4,"折",""))</f>
        <v>溢</v>
      </c>
      <c r="N313" s="3">
        <f>IF(M313="折",-L313-参数!B$2-参数!B$4,IF(M313="溢",L313-参数!B$2-参数!B$3,""))</f>
        <v>6.9138377843719109E-2</v>
      </c>
      <c r="O313" s="4">
        <f t="shared" si="55"/>
        <v>-7.4175824175824356E-2</v>
      </c>
      <c r="P313" s="3">
        <f t="shared" si="56"/>
        <v>-4.9833631423826887E-2</v>
      </c>
      <c r="Q313" s="5">
        <f t="shared" si="57"/>
        <v>107.46297330527371</v>
      </c>
      <c r="R313" s="5">
        <f t="shared" si="58"/>
        <v>2.3629635656849071</v>
      </c>
      <c r="S313" s="5">
        <f t="shared" si="59"/>
        <v>2.8735527570456871</v>
      </c>
      <c r="T313" s="3">
        <f t="shared" si="60"/>
        <v>-1.8290359251977379E-2</v>
      </c>
      <c r="U313" s="5">
        <f t="shared" si="61"/>
        <v>9.5378629580458885</v>
      </c>
    </row>
    <row r="314" spans="1:21" x14ac:dyDescent="0.15">
      <c r="A314" s="1">
        <v>42213</v>
      </c>
      <c r="B314" s="2">
        <v>0.997</v>
      </c>
      <c r="C314" s="2">
        <v>0.83799999999999997</v>
      </c>
      <c r="D314" s="2">
        <v>1.181</v>
      </c>
      <c r="E314" s="2" t="s">
        <v>10</v>
      </c>
      <c r="F314" s="2" t="s">
        <v>10</v>
      </c>
      <c r="G314" s="2" t="s">
        <v>10</v>
      </c>
      <c r="H314" s="3">
        <f t="shared" si="52"/>
        <v>-1.3847675568743667E-2</v>
      </c>
      <c r="I314" s="3">
        <f t="shared" si="53"/>
        <v>-1.4117647058823568E-2</v>
      </c>
      <c r="J314" s="3">
        <f t="shared" si="54"/>
        <v>-9.9847560975609762E-2</v>
      </c>
      <c r="K314" s="2">
        <f t="shared" si="50"/>
        <v>1.0095000000000001</v>
      </c>
      <c r="L314" s="3">
        <f t="shared" si="51"/>
        <v>1.2537612838515511E-2</v>
      </c>
      <c r="M314" t="str">
        <f>IF(L314&gt;参数!B$3+参数!B$2,"溢",IF(L314&lt;-参数!B$2-参数!B$4,"折",""))</f>
        <v>溢</v>
      </c>
      <c r="N314" s="3">
        <f>IF(M314="折",-L314-参数!B$2-参数!B$4,IF(M314="溢",L314-参数!B$2-参数!B$3,""))</f>
        <v>1.2437612838515511E-2</v>
      </c>
      <c r="O314" s="4">
        <f t="shared" si="55"/>
        <v>-1.3847675568743667E-2</v>
      </c>
      <c r="P314" s="3">
        <f t="shared" si="56"/>
        <v>-6.4264763619360704E-2</v>
      </c>
      <c r="Q314" s="5">
        <f t="shared" si="57"/>
        <v>108.79955616172043</v>
      </c>
      <c r="R314" s="5">
        <f t="shared" si="58"/>
        <v>2.3302420128465409</v>
      </c>
      <c r="S314" s="5">
        <f t="shared" si="59"/>
        <v>2.6888845683663836</v>
      </c>
      <c r="T314" s="3">
        <f t="shared" si="60"/>
        <v>-2.1891608783196289E-2</v>
      </c>
      <c r="U314" s="5">
        <f t="shared" si="61"/>
        <v>9.3290637935406089</v>
      </c>
    </row>
    <row r="315" spans="1:21" x14ac:dyDescent="0.15">
      <c r="A315" s="1">
        <v>42214</v>
      </c>
      <c r="B315" s="2">
        <v>1.0649999999999999</v>
      </c>
      <c r="C315" s="2">
        <v>0.83599999999999997</v>
      </c>
      <c r="D315" s="2">
        <v>1.2989999999999999</v>
      </c>
      <c r="E315" s="2" t="s">
        <v>10</v>
      </c>
      <c r="F315" s="2" t="s">
        <v>10</v>
      </c>
      <c r="G315" s="2" t="s">
        <v>10</v>
      </c>
      <c r="H315" s="3">
        <f t="shared" si="52"/>
        <v>6.8204613841524431E-2</v>
      </c>
      <c r="I315" s="3">
        <f t="shared" si="53"/>
        <v>-2.3866348448687846E-3</v>
      </c>
      <c r="J315" s="3">
        <f t="shared" si="54"/>
        <v>9.9915325994919479E-2</v>
      </c>
      <c r="K315" s="2">
        <f t="shared" si="50"/>
        <v>1.0674999999999999</v>
      </c>
      <c r="L315" s="3">
        <f t="shared" si="51"/>
        <v>2.3474178403755097E-3</v>
      </c>
      <c r="M315" t="str">
        <f>IF(L315&gt;参数!B$3+参数!B$2,"溢",IF(L315&lt;-参数!B$2-参数!B$4,"折",""))</f>
        <v>溢</v>
      </c>
      <c r="N315" s="3">
        <f>IF(M315="折",-L315-参数!B$2-参数!B$4,IF(M315="溢",L315-参数!B$2-参数!B$3,""))</f>
        <v>2.2474178403755099E-3</v>
      </c>
      <c r="O315" s="4">
        <f t="shared" si="55"/>
        <v>6.8204613841524431E-2</v>
      </c>
      <c r="P315" s="3">
        <f t="shared" si="56"/>
        <v>5.9857040626271722E-2</v>
      </c>
      <c r="Q315" s="5">
        <f t="shared" si="57"/>
        <v>109.04407422526322</v>
      </c>
      <c r="R315" s="5">
        <f t="shared" si="58"/>
        <v>2.489175269490036</v>
      </c>
      <c r="S315" s="5">
        <f t="shared" si="59"/>
        <v>2.8498332412144451</v>
      </c>
      <c r="T315" s="3">
        <f t="shared" si="60"/>
        <v>4.343635743605722E-2</v>
      </c>
      <c r="U315" s="5">
        <f t="shared" si="61"/>
        <v>9.7342843430206187</v>
      </c>
    </row>
    <row r="316" spans="1:21" x14ac:dyDescent="0.15">
      <c r="A316" s="1">
        <v>42215</v>
      </c>
      <c r="B316" s="2">
        <v>1.069</v>
      </c>
      <c r="C316" s="2">
        <v>0.84499999999999997</v>
      </c>
      <c r="D316" s="2">
        <v>1.29</v>
      </c>
      <c r="E316" s="2" t="s">
        <v>10</v>
      </c>
      <c r="F316" s="2" t="s">
        <v>10</v>
      </c>
      <c r="G316" s="2" t="s">
        <v>10</v>
      </c>
      <c r="H316" s="3">
        <f t="shared" si="52"/>
        <v>3.7558685446008599E-3</v>
      </c>
      <c r="I316" s="3">
        <f t="shared" si="53"/>
        <v>1.0765550239234534E-2</v>
      </c>
      <c r="J316" s="3">
        <f t="shared" si="54"/>
        <v>-6.9284064665126044E-3</v>
      </c>
      <c r="K316" s="2">
        <f t="shared" si="50"/>
        <v>1.0674999999999999</v>
      </c>
      <c r="L316" s="3">
        <f t="shared" si="51"/>
        <v>-1.4031805425631649E-3</v>
      </c>
      <c r="M316" t="str">
        <f>IF(L316&gt;参数!B$3+参数!B$2,"溢",IF(L316&lt;-参数!B$2-参数!B$4,"折",""))</f>
        <v/>
      </c>
      <c r="N316" s="3" t="str">
        <f>IF(M316="折",-L316-参数!B$2-参数!B$4,IF(M316="溢",L316-参数!B$2-参数!B$3,""))</f>
        <v/>
      </c>
      <c r="O316" s="4">
        <f t="shared" si="55"/>
        <v>3.7558685446008599E-3</v>
      </c>
      <c r="P316" s="3">
        <f t="shared" si="56"/>
        <v>7.4588107893171256E-5</v>
      </c>
      <c r="Q316" s="5">
        <f t="shared" si="57"/>
        <v>109.04407422526322</v>
      </c>
      <c r="R316" s="5">
        <f t="shared" si="58"/>
        <v>2.4985242845867122</v>
      </c>
      <c r="S316" s="5">
        <f t="shared" si="59"/>
        <v>2.8500458048837185</v>
      </c>
      <c r="T316" s="3">
        <f t="shared" si="60"/>
        <v>1.2768188841646771E-3</v>
      </c>
      <c r="U316" s="5">
        <f t="shared" si="61"/>
        <v>9.7467132610936176</v>
      </c>
    </row>
    <row r="317" spans="1:21" x14ac:dyDescent="0.15">
      <c r="A317" s="1">
        <v>42216</v>
      </c>
      <c r="B317" s="2">
        <v>1.012</v>
      </c>
      <c r="C317" s="2">
        <v>0.85499999999999998</v>
      </c>
      <c r="D317" s="2">
        <v>1.161</v>
      </c>
      <c r="E317" s="2" t="s">
        <v>10</v>
      </c>
      <c r="F317" s="2" t="s">
        <v>10</v>
      </c>
      <c r="G317" s="2" t="s">
        <v>10</v>
      </c>
      <c r="H317" s="3">
        <f t="shared" si="52"/>
        <v>-5.3320860617399379E-2</v>
      </c>
      <c r="I317" s="3">
        <f t="shared" si="53"/>
        <v>1.1834319526627279E-2</v>
      </c>
      <c r="J317" s="3">
        <f t="shared" si="54"/>
        <v>-9.9999999999999978E-2</v>
      </c>
      <c r="K317" s="2">
        <f t="shared" si="50"/>
        <v>1.008</v>
      </c>
      <c r="L317" s="3">
        <f t="shared" si="51"/>
        <v>-3.9525691699604515E-3</v>
      </c>
      <c r="M317" t="str">
        <f>IF(L317&gt;参数!B$3+参数!B$2,"溢",IF(L317&lt;-参数!B$2-参数!B$4,"折",""))</f>
        <v/>
      </c>
      <c r="N317" s="3" t="str">
        <f>IF(M317="折",-L317-参数!B$2-参数!B$4,IF(M317="溢",L317-参数!B$2-参数!B$3,""))</f>
        <v/>
      </c>
      <c r="O317" s="4">
        <f t="shared" si="55"/>
        <v>-5.3320860617399379E-2</v>
      </c>
      <c r="P317" s="3">
        <f t="shared" si="56"/>
        <v>-5.2570266272189317E-2</v>
      </c>
      <c r="Q317" s="5">
        <f t="shared" si="57"/>
        <v>109.04407422526322</v>
      </c>
      <c r="R317" s="5">
        <f t="shared" si="58"/>
        <v>2.3653008194590766</v>
      </c>
      <c r="S317" s="5">
        <f t="shared" si="59"/>
        <v>2.7002181380330454</v>
      </c>
      <c r="T317" s="3">
        <f t="shared" si="60"/>
        <v>-3.5297042296529565E-2</v>
      </c>
      <c r="U317" s="5">
        <f t="shared" si="61"/>
        <v>9.4026831108646505</v>
      </c>
    </row>
    <row r="318" spans="1:21" x14ac:dyDescent="0.15">
      <c r="A318" s="1">
        <v>42219</v>
      </c>
      <c r="B318" s="2">
        <v>0.94</v>
      </c>
      <c r="C318" s="2">
        <v>0.875</v>
      </c>
      <c r="D318" s="2">
        <v>1.0449999999999999</v>
      </c>
      <c r="E318" s="2" t="s">
        <v>10</v>
      </c>
      <c r="F318" s="2" t="s">
        <v>10</v>
      </c>
      <c r="G318" s="2" t="s">
        <v>10</v>
      </c>
      <c r="H318" s="3">
        <f t="shared" si="52"/>
        <v>-7.1146245059288571E-2</v>
      </c>
      <c r="I318" s="3">
        <f t="shared" si="53"/>
        <v>2.3391812865497075E-2</v>
      </c>
      <c r="J318" s="3">
        <f t="shared" si="54"/>
        <v>-9.9913867355727937E-2</v>
      </c>
      <c r="K318" s="2">
        <f t="shared" si="50"/>
        <v>0.96</v>
      </c>
      <c r="L318" s="3">
        <f t="shared" si="51"/>
        <v>2.1276595744680771E-2</v>
      </c>
      <c r="M318" t="str">
        <f>IF(L318&gt;参数!B$3+参数!B$2,"溢",IF(L318&lt;-参数!B$2-参数!B$4,"折",""))</f>
        <v>溢</v>
      </c>
      <c r="N318" s="3">
        <f>IF(M318="折",-L318-参数!B$2-参数!B$4,IF(M318="溢",L318-参数!B$2-参数!B$3,""))</f>
        <v>2.1176595744680771E-2</v>
      </c>
      <c r="O318" s="4">
        <f t="shared" si="55"/>
        <v>-7.1146245059288571E-2</v>
      </c>
      <c r="P318" s="3">
        <f t="shared" si="56"/>
        <v>-4.3719872463242583E-2</v>
      </c>
      <c r="Q318" s="5">
        <f t="shared" si="57"/>
        <v>111.35325650348459</v>
      </c>
      <c r="R318" s="5">
        <f t="shared" si="58"/>
        <v>2.1970185477189048</v>
      </c>
      <c r="S318" s="5">
        <f t="shared" si="59"/>
        <v>2.5821649454153062</v>
      </c>
      <c r="T318" s="3">
        <f t="shared" si="60"/>
        <v>-3.1229840592616798E-2</v>
      </c>
      <c r="U318" s="5">
        <f t="shared" si="61"/>
        <v>9.1090388161694573</v>
      </c>
    </row>
    <row r="319" spans="1:21" x14ac:dyDescent="0.15">
      <c r="A319" s="1">
        <v>42220</v>
      </c>
      <c r="B319" s="2">
        <v>1.0109999999999999</v>
      </c>
      <c r="C319" s="2">
        <v>0.85799999999999998</v>
      </c>
      <c r="D319" s="2">
        <v>1.1499999999999999</v>
      </c>
      <c r="E319" s="2" t="s">
        <v>10</v>
      </c>
      <c r="F319" s="2" t="s">
        <v>10</v>
      </c>
      <c r="G319" s="2" t="s">
        <v>10</v>
      </c>
      <c r="H319" s="3">
        <f t="shared" si="52"/>
        <v>7.553191489361688E-2</v>
      </c>
      <c r="I319" s="3">
        <f t="shared" si="53"/>
        <v>-1.9428571428571462E-2</v>
      </c>
      <c r="J319" s="3">
        <f t="shared" si="54"/>
        <v>0.1004784688995215</v>
      </c>
      <c r="K319" s="2">
        <f t="shared" si="50"/>
        <v>1.004</v>
      </c>
      <c r="L319" s="3">
        <f t="shared" si="51"/>
        <v>-6.923837784371778E-3</v>
      </c>
      <c r="M319" t="str">
        <f>IF(L319&gt;参数!B$3+参数!B$2,"溢",IF(L319&lt;-参数!B$2-参数!B$4,"折",""))</f>
        <v>折</v>
      </c>
      <c r="N319" s="3">
        <f>IF(M319="折",-L319-参数!B$2-参数!B$4,IF(M319="溢",L319-参数!B$2-参数!B$3,""))</f>
        <v>1.8238377843717776E-3</v>
      </c>
      <c r="O319" s="4">
        <f t="shared" si="55"/>
        <v>7.553191489361688E-2</v>
      </c>
      <c r="P319" s="3">
        <f t="shared" si="56"/>
        <v>4.9243289317099308E-2</v>
      </c>
      <c r="Q319" s="5">
        <f t="shared" si="57"/>
        <v>111.55634678010848</v>
      </c>
      <c r="R319" s="5">
        <f t="shared" si="58"/>
        <v>2.3629635656849071</v>
      </c>
      <c r="S319" s="5">
        <f t="shared" si="59"/>
        <v>2.709319240886864</v>
      </c>
      <c r="T319" s="3">
        <f t="shared" si="60"/>
        <v>4.2199680665029327E-2</v>
      </c>
      <c r="U319" s="5">
        <f t="shared" si="61"/>
        <v>9.4934373453771652</v>
      </c>
    </row>
    <row r="320" spans="1:21" x14ac:dyDescent="0.15">
      <c r="A320" s="1">
        <v>42221</v>
      </c>
      <c r="B320" s="2">
        <v>1.01</v>
      </c>
      <c r="C320" s="2">
        <v>0.86499999999999999</v>
      </c>
      <c r="D320" s="2">
        <v>1.153</v>
      </c>
      <c r="E320" s="2" t="s">
        <v>10</v>
      </c>
      <c r="F320" s="2" t="s">
        <v>10</v>
      </c>
      <c r="G320" s="2" t="s">
        <v>10</v>
      </c>
      <c r="H320" s="3">
        <f t="shared" si="52"/>
        <v>-9.8911968348158741E-4</v>
      </c>
      <c r="I320" s="3">
        <f t="shared" si="53"/>
        <v>8.1585081585082708E-3</v>
      </c>
      <c r="J320" s="3">
        <f t="shared" si="54"/>
        <v>2.6086956521740312E-3</v>
      </c>
      <c r="K320" s="2">
        <f t="shared" si="50"/>
        <v>1.0089999999999999</v>
      </c>
      <c r="L320" s="3">
        <f t="shared" si="51"/>
        <v>-9.90099009901102E-4</v>
      </c>
      <c r="M320" t="str">
        <f>IF(L320&gt;参数!B$3+参数!B$2,"溢",IF(L320&lt;-参数!B$2-参数!B$4,"折",""))</f>
        <v/>
      </c>
      <c r="N320" s="3" t="str">
        <f>IF(M320="折",-L320-参数!B$2-参数!B$4,IF(M320="溢",L320-参数!B$2-参数!B$3,""))</f>
        <v/>
      </c>
      <c r="O320" s="4">
        <f t="shared" si="55"/>
        <v>-9.8911968348158741E-4</v>
      </c>
      <c r="P320" s="3">
        <f t="shared" si="56"/>
        <v>4.98757960558291E-3</v>
      </c>
      <c r="Q320" s="5">
        <f t="shared" si="57"/>
        <v>111.55634678010848</v>
      </c>
      <c r="R320" s="5">
        <f t="shared" si="58"/>
        <v>2.3606263119107385</v>
      </c>
      <c r="S320" s="5">
        <f t="shared" si="59"/>
        <v>2.7228321862777247</v>
      </c>
      <c r="T320" s="3">
        <f t="shared" si="60"/>
        <v>1.3328199740337743E-3</v>
      </c>
      <c r="U320" s="5">
        <f t="shared" si="61"/>
        <v>9.5060903882933214</v>
      </c>
    </row>
    <row r="321" spans="1:21" x14ac:dyDescent="0.15">
      <c r="A321" s="1">
        <v>42222</v>
      </c>
      <c r="B321" s="2">
        <v>0.997</v>
      </c>
      <c r="C321" s="2">
        <v>0.86499999999999999</v>
      </c>
      <c r="D321" s="2">
        <v>1.1020000000000001</v>
      </c>
      <c r="E321" s="2" t="s">
        <v>10</v>
      </c>
      <c r="F321" s="2" t="s">
        <v>10</v>
      </c>
      <c r="G321" s="2" t="s">
        <v>10</v>
      </c>
      <c r="H321" s="3">
        <f t="shared" si="52"/>
        <v>-1.2871287128712883E-2</v>
      </c>
      <c r="I321" s="3">
        <f t="shared" si="53"/>
        <v>0</v>
      </c>
      <c r="J321" s="3">
        <f t="shared" si="54"/>
        <v>-4.4232437120555024E-2</v>
      </c>
      <c r="K321" s="2">
        <f t="shared" si="50"/>
        <v>0.98350000000000004</v>
      </c>
      <c r="L321" s="3">
        <f t="shared" si="51"/>
        <v>-1.3540621865596791E-2</v>
      </c>
      <c r="M321" t="str">
        <f>IF(L321&gt;参数!B$3+参数!B$2,"溢",IF(L321&lt;-参数!B$2-参数!B$4,"折",""))</f>
        <v>折</v>
      </c>
      <c r="N321" s="3">
        <f>IF(M321="折",-L321-参数!B$2-参数!B$4,IF(M321="溢",L321-参数!B$2-参数!B$3,""))</f>
        <v>8.440621865596791E-3</v>
      </c>
      <c r="O321" s="4">
        <f t="shared" si="55"/>
        <v>-1.2871287128712883E-2</v>
      </c>
      <c r="P321" s="3">
        <f t="shared" si="56"/>
        <v>-2.4780958671505662E-2</v>
      </c>
      <c r="Q321" s="5">
        <f t="shared" si="57"/>
        <v>112.49795171998677</v>
      </c>
      <c r="R321" s="5">
        <f t="shared" si="58"/>
        <v>2.3302420128465409</v>
      </c>
      <c r="S321" s="5">
        <f t="shared" si="59"/>
        <v>2.655357794400131</v>
      </c>
      <c r="T321" s="3">
        <f t="shared" si="60"/>
        <v>-9.7372079782072508E-3</v>
      </c>
      <c r="U321" s="5">
        <f t="shared" si="61"/>
        <v>9.4135276091228732</v>
      </c>
    </row>
    <row r="322" spans="1:21" x14ac:dyDescent="0.15">
      <c r="A322" s="1">
        <v>42223</v>
      </c>
      <c r="B322" s="2">
        <v>1.032</v>
      </c>
      <c r="C322" s="2">
        <v>0.86599999999999999</v>
      </c>
      <c r="D322" s="2">
        <v>1.18</v>
      </c>
      <c r="E322" s="2" t="s">
        <v>10</v>
      </c>
      <c r="F322" s="2" t="s">
        <v>10</v>
      </c>
      <c r="G322" s="2" t="s">
        <v>10</v>
      </c>
      <c r="H322" s="3">
        <f t="shared" si="52"/>
        <v>3.5105315947843607E-2</v>
      </c>
      <c r="I322" s="3">
        <f t="shared" si="53"/>
        <v>1.1560693641619046E-3</v>
      </c>
      <c r="J322" s="3">
        <f t="shared" si="54"/>
        <v>7.0780399274047001E-2</v>
      </c>
      <c r="K322" s="2">
        <f t="shared" si="50"/>
        <v>1.0229999999999999</v>
      </c>
      <c r="L322" s="3">
        <f t="shared" si="51"/>
        <v>-8.720930232558266E-3</v>
      </c>
      <c r="M322" t="str">
        <f>IF(L322&gt;参数!B$3+参数!B$2,"溢",IF(L322&lt;-参数!B$2-参数!B$4,"折",""))</f>
        <v>折</v>
      </c>
      <c r="N322" s="3">
        <f>IF(M322="折",-L322-参数!B$2-参数!B$4,IF(M322="溢",L322-参数!B$2-参数!B$3,""))</f>
        <v>3.6209302325582665E-3</v>
      </c>
      <c r="O322" s="4">
        <f t="shared" si="55"/>
        <v>3.5105315947843607E-2</v>
      </c>
      <c r="P322" s="3">
        <f t="shared" si="56"/>
        <v>4.1310863740341972E-2</v>
      </c>
      <c r="Q322" s="5">
        <f t="shared" si="57"/>
        <v>112.90529895447055</v>
      </c>
      <c r="R322" s="5">
        <f t="shared" si="58"/>
        <v>2.4120458949424579</v>
      </c>
      <c r="S322" s="5">
        <f t="shared" si="59"/>
        <v>2.7650529184264494</v>
      </c>
      <c r="T322" s="3">
        <f t="shared" si="60"/>
        <v>2.6679036640247945E-2</v>
      </c>
      <c r="U322" s="5">
        <f t="shared" si="61"/>
        <v>9.6646714571206473</v>
      </c>
    </row>
    <row r="323" spans="1:21" x14ac:dyDescent="0.15">
      <c r="A323" s="1">
        <v>42226</v>
      </c>
      <c r="B323" s="2">
        <v>1.0960000000000001</v>
      </c>
      <c r="C323" s="2">
        <v>0.85299999999999998</v>
      </c>
      <c r="D323" s="2">
        <v>1.298</v>
      </c>
      <c r="E323" s="2" t="s">
        <v>10</v>
      </c>
      <c r="F323" s="2" t="s">
        <v>10</v>
      </c>
      <c r="G323" s="2" t="s">
        <v>10</v>
      </c>
      <c r="H323" s="3">
        <f t="shared" si="52"/>
        <v>6.2015503875969102E-2</v>
      </c>
      <c r="I323" s="3">
        <f t="shared" si="53"/>
        <v>-1.501154734411092E-2</v>
      </c>
      <c r="J323" s="3">
        <f t="shared" si="54"/>
        <v>0.10000000000000009</v>
      </c>
      <c r="K323" s="2">
        <f t="shared" si="50"/>
        <v>1.0754999999999999</v>
      </c>
      <c r="L323" s="3">
        <f t="shared" si="51"/>
        <v>-1.870437956204396E-2</v>
      </c>
      <c r="M323" t="str">
        <f>IF(L323&gt;参数!B$3+参数!B$2,"溢",IF(L323&lt;-参数!B$2-参数!B$4,"折",""))</f>
        <v>折</v>
      </c>
      <c r="N323" s="3">
        <f>IF(M323="折",-L323-参数!B$2-参数!B$4,IF(M323="溢",L323-参数!B$2-参数!B$3,""))</f>
        <v>1.360437956204396E-2</v>
      </c>
      <c r="O323" s="4">
        <f t="shared" si="55"/>
        <v>6.2015503875969102E-2</v>
      </c>
      <c r="P323" s="3">
        <f t="shared" si="56"/>
        <v>5.4391050727788708E-2</v>
      </c>
      <c r="Q323" s="5">
        <f t="shared" si="57"/>
        <v>114.44130549601321</v>
      </c>
      <c r="R323" s="5">
        <f t="shared" si="58"/>
        <v>2.5616301364892773</v>
      </c>
      <c r="S323" s="5">
        <f t="shared" si="59"/>
        <v>2.9154470519776026</v>
      </c>
      <c r="T323" s="3">
        <f t="shared" si="60"/>
        <v>4.3336978055267261E-2</v>
      </c>
      <c r="U323" s="5">
        <f t="shared" si="61"/>
        <v>10.083509111969253</v>
      </c>
    </row>
    <row r="324" spans="1:21" x14ac:dyDescent="0.15">
      <c r="A324" s="1">
        <v>42227</v>
      </c>
      <c r="B324" s="2">
        <v>1.099</v>
      </c>
      <c r="C324" s="2">
        <v>0.86299999999999999</v>
      </c>
      <c r="D324" s="2">
        <v>1.3149999999999999</v>
      </c>
      <c r="E324" s="2" t="s">
        <v>10</v>
      </c>
      <c r="F324" s="2" t="s">
        <v>10</v>
      </c>
      <c r="G324" s="2" t="s">
        <v>10</v>
      </c>
      <c r="H324" s="3">
        <f t="shared" si="52"/>
        <v>2.7372262773721623E-3</v>
      </c>
      <c r="I324" s="3">
        <f t="shared" si="53"/>
        <v>1.1723329425556761E-2</v>
      </c>
      <c r="J324" s="3">
        <f t="shared" si="54"/>
        <v>1.3097072419106182E-2</v>
      </c>
      <c r="K324" s="2">
        <f t="shared" si="50"/>
        <v>1.089</v>
      </c>
      <c r="L324" s="3">
        <f t="shared" si="51"/>
        <v>-9.099181073703333E-3</v>
      </c>
      <c r="M324" t="str">
        <f>IF(L324&gt;参数!B$3+参数!B$2,"溢",IF(L324&lt;-参数!B$2-参数!B$4,"折",""))</f>
        <v>折</v>
      </c>
      <c r="N324" s="3">
        <f>IF(M324="折",-L324-参数!B$2-参数!B$4,IF(M324="溢",L324-参数!B$2-参数!B$3,""))</f>
        <v>3.9991810737033335E-3</v>
      </c>
      <c r="O324" s="4">
        <f t="shared" si="55"/>
        <v>2.7372262773721623E-3</v>
      </c>
      <c r="P324" s="3">
        <f t="shared" si="56"/>
        <v>1.2552747256832008E-2</v>
      </c>
      <c r="Q324" s="5">
        <f t="shared" si="57"/>
        <v>114.89897699900276</v>
      </c>
      <c r="R324" s="5">
        <f t="shared" si="58"/>
        <v>2.568641897811784</v>
      </c>
      <c r="S324" s="5">
        <f t="shared" si="59"/>
        <v>2.9520439219617538</v>
      </c>
      <c r="T324" s="3">
        <f t="shared" si="60"/>
        <v>6.4297182026358353E-3</v>
      </c>
      <c r="U324" s="5">
        <f t="shared" si="61"/>
        <v>10.148343234052925</v>
      </c>
    </row>
    <row r="325" spans="1:21" x14ac:dyDescent="0.15">
      <c r="A325" s="1">
        <v>42228</v>
      </c>
      <c r="B325" s="2">
        <v>1.101</v>
      </c>
      <c r="C325" s="2">
        <v>0.875</v>
      </c>
      <c r="D325" s="2">
        <v>1.2949999999999999</v>
      </c>
      <c r="E325" s="2" t="s">
        <v>10</v>
      </c>
      <c r="F325" s="2" t="s">
        <v>10</v>
      </c>
      <c r="G325" s="2" t="s">
        <v>10</v>
      </c>
      <c r="H325" s="3">
        <f t="shared" si="52"/>
        <v>1.8198362147405778E-3</v>
      </c>
      <c r="I325" s="3">
        <f t="shared" si="53"/>
        <v>1.3904982618771822E-2</v>
      </c>
      <c r="J325" s="3">
        <f t="shared" si="54"/>
        <v>-1.520912547528519E-2</v>
      </c>
      <c r="K325" s="2">
        <f t="shared" ref="K325:K388" si="62">(C325+D325)/2</f>
        <v>1.085</v>
      </c>
      <c r="L325" s="3">
        <f t="shared" ref="L325:L388" si="63">K325/B325-1</f>
        <v>-1.4532243415077195E-2</v>
      </c>
      <c r="M325" t="str">
        <f>IF(L325&gt;参数!B$3+参数!B$2,"溢",IF(L325&lt;-参数!B$2-参数!B$4,"折",""))</f>
        <v>折</v>
      </c>
      <c r="N325" s="3">
        <f>IF(M325="折",-L325-参数!B$2-参数!B$4,IF(M325="溢",L325-参数!B$2-参数!B$3,""))</f>
        <v>9.4322434150771947E-3</v>
      </c>
      <c r="O325" s="4">
        <f t="shared" si="55"/>
        <v>1.8198362147405778E-3</v>
      </c>
      <c r="P325" s="3">
        <f t="shared" si="56"/>
        <v>-3.4695657599396203E-3</v>
      </c>
      <c r="Q325" s="5">
        <f t="shared" si="57"/>
        <v>115.98273211820069</v>
      </c>
      <c r="R325" s="5">
        <f t="shared" si="58"/>
        <v>2.5733164053601216</v>
      </c>
      <c r="S325" s="5">
        <f t="shared" si="59"/>
        <v>2.9418016114482772</v>
      </c>
      <c r="T325" s="3">
        <f t="shared" si="60"/>
        <v>2.5941712899593839E-3</v>
      </c>
      <c r="U325" s="5">
        <f t="shared" si="61"/>
        <v>10.174669774711358</v>
      </c>
    </row>
    <row r="326" spans="1:21" x14ac:dyDescent="0.15">
      <c r="A326" s="1">
        <v>42229</v>
      </c>
      <c r="B326" s="2">
        <v>1.119</v>
      </c>
      <c r="C326" s="2">
        <v>0.876</v>
      </c>
      <c r="D326" s="2">
        <v>1.3420000000000001</v>
      </c>
      <c r="E326" s="2" t="s">
        <v>10</v>
      </c>
      <c r="F326" s="2" t="s">
        <v>10</v>
      </c>
      <c r="G326" s="2" t="s">
        <v>10</v>
      </c>
      <c r="H326" s="3">
        <f t="shared" ref="H326:H389" si="64">(B326+IFERROR(E326+0,0))/B325-1</f>
        <v>1.6348773841961872E-2</v>
      </c>
      <c r="I326" s="3">
        <f t="shared" ref="I326:I389" si="65">(C326+IFERROR(F326+0,0))/C325-1</f>
        <v>1.1428571428571122E-3</v>
      </c>
      <c r="J326" s="3">
        <f t="shared" ref="J326:J389" si="66">(D326+IFERROR(G326+0,0))/D325-1</f>
        <v>3.6293436293436399E-2</v>
      </c>
      <c r="K326" s="2">
        <f t="shared" si="62"/>
        <v>1.109</v>
      </c>
      <c r="L326" s="3">
        <f t="shared" si="63"/>
        <v>-8.93655049151032E-3</v>
      </c>
      <c r="M326" t="str">
        <f>IF(L326&gt;参数!B$3+参数!B$2,"溢",IF(L326&lt;-参数!B$2-参数!B$4,"折",""))</f>
        <v>折</v>
      </c>
      <c r="N326" s="3">
        <f>IF(M326="折",-L326-参数!B$2-参数!B$4,IF(M326="溢",L326-参数!B$2-参数!B$3,""))</f>
        <v>3.8365504915103205E-3</v>
      </c>
      <c r="O326" s="4">
        <f t="shared" ref="O326:O389" si="67">H326</f>
        <v>1.6348773841961872E-2</v>
      </c>
      <c r="P326" s="3">
        <f t="shared" ref="P326:P389" si="68">(C326*I326+D326*J326)/(C326+D326)</f>
        <v>2.2410700794830696E-2</v>
      </c>
      <c r="Q326" s="5">
        <f t="shared" ref="Q326:Q389" si="69">IFERROR(Q325*(1+N326),Q325)</f>
        <v>116.42770572611548</v>
      </c>
      <c r="R326" s="5">
        <f t="shared" ref="R326:R389" si="70">IFERROR(R325*(1+O326),R325)</f>
        <v>2.6153869732951645</v>
      </c>
      <c r="S326" s="5">
        <f t="shared" ref="S326:S389" si="71">IFERROR(S325*(1+P326),S325)</f>
        <v>3.0077294471601954</v>
      </c>
      <c r="T326" s="3">
        <f t="shared" ref="T326:T389" si="72">(IFERROR(N326+0,0)+IFERROR(O326+0,0)+IFERROR(P326+0,0))/3</f>
        <v>1.4198675042767631E-2</v>
      </c>
      <c r="U326" s="5">
        <f t="shared" ref="U326:U389" si="73">IFERROR(U325*(1+T326),U325)</f>
        <v>10.319136604509954</v>
      </c>
    </row>
    <row r="327" spans="1:21" x14ac:dyDescent="0.15">
      <c r="A327" s="1">
        <v>42230</v>
      </c>
      <c r="B327" s="2">
        <v>1.1140000000000001</v>
      </c>
      <c r="C327" s="2">
        <v>0.878</v>
      </c>
      <c r="D327" s="2">
        <v>1.323</v>
      </c>
      <c r="E327" s="2" t="s">
        <v>10</v>
      </c>
      <c r="F327" s="2" t="s">
        <v>10</v>
      </c>
      <c r="G327" s="2" t="s">
        <v>10</v>
      </c>
      <c r="H327" s="3">
        <f t="shared" si="64"/>
        <v>-4.4682752457549935E-3</v>
      </c>
      <c r="I327" s="3">
        <f t="shared" si="65"/>
        <v>2.2831050228311334E-3</v>
      </c>
      <c r="J327" s="3">
        <f t="shared" si="66"/>
        <v>-1.4157973174366734E-2</v>
      </c>
      <c r="K327" s="2">
        <f t="shared" si="62"/>
        <v>1.1005</v>
      </c>
      <c r="L327" s="3">
        <f t="shared" si="63"/>
        <v>-1.2118491921005448E-2</v>
      </c>
      <c r="M327" t="str">
        <f>IF(L327&gt;参数!B$3+参数!B$2,"溢",IF(L327&lt;-参数!B$2-参数!B$4,"折",""))</f>
        <v>折</v>
      </c>
      <c r="N327" s="3">
        <f>IF(M327="折",-L327-参数!B$2-参数!B$4,IF(M327="溢",L327-参数!B$2-参数!B$3,""))</f>
        <v>7.0184919210054481E-3</v>
      </c>
      <c r="O327" s="4">
        <f t="shared" si="67"/>
        <v>-4.4682752457549935E-3</v>
      </c>
      <c r="P327" s="3">
        <f t="shared" si="68"/>
        <v>-7.5994694682605408E-3</v>
      </c>
      <c r="Q327" s="5">
        <f t="shared" si="69"/>
        <v>117.24485263813541</v>
      </c>
      <c r="R327" s="5">
        <f t="shared" si="70"/>
        <v>2.6037007044243197</v>
      </c>
      <c r="S327" s="5">
        <f t="shared" si="71"/>
        <v>2.9848722990577135</v>
      </c>
      <c r="T327" s="3">
        <f t="shared" si="72"/>
        <v>-1.6830842643366954E-3</v>
      </c>
      <c r="U327" s="5">
        <f t="shared" si="73"/>
        <v>10.301768628069361</v>
      </c>
    </row>
    <row r="328" spans="1:21" x14ac:dyDescent="0.15">
      <c r="A328" s="1">
        <v>42233</v>
      </c>
      <c r="B328" s="2">
        <v>1.127</v>
      </c>
      <c r="C328" s="2">
        <v>0.88500000000000001</v>
      </c>
      <c r="D328" s="2">
        <v>1.341</v>
      </c>
      <c r="E328" s="2" t="s">
        <v>10</v>
      </c>
      <c r="F328" s="2" t="s">
        <v>10</v>
      </c>
      <c r="G328" s="2" t="s">
        <v>10</v>
      </c>
      <c r="H328" s="3">
        <f t="shared" si="64"/>
        <v>1.1669658886894085E-2</v>
      </c>
      <c r="I328" s="3">
        <f t="shared" si="65"/>
        <v>7.9726651480638289E-3</v>
      </c>
      <c r="J328" s="3">
        <f t="shared" si="66"/>
        <v>1.3605442176870763E-2</v>
      </c>
      <c r="K328" s="2">
        <f t="shared" si="62"/>
        <v>1.113</v>
      </c>
      <c r="L328" s="3">
        <f t="shared" si="63"/>
        <v>-1.2422360248447228E-2</v>
      </c>
      <c r="M328" t="str">
        <f>IF(L328&gt;参数!B$3+参数!B$2,"溢",IF(L328&lt;-参数!B$2-参数!B$4,"折",""))</f>
        <v>折</v>
      </c>
      <c r="N328" s="3">
        <f>IF(M328="折",-L328-参数!B$2-参数!B$4,IF(M328="溢",L328-参数!B$2-参数!B$3,""))</f>
        <v>7.3223602484472289E-3</v>
      </c>
      <c r="O328" s="4">
        <f t="shared" si="67"/>
        <v>1.1669658886894085E-2</v>
      </c>
      <c r="P328" s="3">
        <f t="shared" si="68"/>
        <v>1.1365995784016255E-2</v>
      </c>
      <c r="Q328" s="5">
        <f t="shared" si="69"/>
        <v>118.10336168642793</v>
      </c>
      <c r="R328" s="5">
        <f t="shared" si="70"/>
        <v>2.6340850034885173</v>
      </c>
      <c r="S328" s="5">
        <f t="shared" si="71"/>
        <v>3.0187983450246301</v>
      </c>
      <c r="T328" s="3">
        <f t="shared" si="72"/>
        <v>1.0119338306452523E-2</v>
      </c>
      <c r="U328" s="5">
        <f t="shared" si="73"/>
        <v>10.406015709971594</v>
      </c>
    </row>
    <row r="329" spans="1:21" x14ac:dyDescent="0.15">
      <c r="A329" s="1">
        <v>42234</v>
      </c>
      <c r="B329" s="2">
        <v>1.05</v>
      </c>
      <c r="C329" s="2">
        <v>0.88800000000000001</v>
      </c>
      <c r="D329" s="2">
        <v>1.2070000000000001</v>
      </c>
      <c r="E329" s="2" t="s">
        <v>10</v>
      </c>
      <c r="F329" s="2" t="s">
        <v>10</v>
      </c>
      <c r="G329" s="2" t="s">
        <v>10</v>
      </c>
      <c r="H329" s="3">
        <f t="shared" si="64"/>
        <v>-6.8322981366459534E-2</v>
      </c>
      <c r="I329" s="3">
        <f t="shared" si="65"/>
        <v>3.3898305084745228E-3</v>
      </c>
      <c r="J329" s="3">
        <f t="shared" si="66"/>
        <v>-9.9925428784489068E-2</v>
      </c>
      <c r="K329" s="2">
        <f t="shared" si="62"/>
        <v>1.0475000000000001</v>
      </c>
      <c r="L329" s="3">
        <f t="shared" si="63"/>
        <v>-2.3809523809523725E-3</v>
      </c>
      <c r="M329" t="str">
        <f>IF(L329&gt;参数!B$3+参数!B$2,"溢",IF(L329&lt;-参数!B$2-参数!B$4,"折",""))</f>
        <v/>
      </c>
      <c r="N329" s="3" t="str">
        <f>IF(M329="折",-L329-参数!B$2-参数!B$4,IF(M329="溢",L329-参数!B$2-参数!B$3,""))</f>
        <v/>
      </c>
      <c r="O329" s="4">
        <f t="shared" si="67"/>
        <v>-6.8322981366459534E-2</v>
      </c>
      <c r="P329" s="3">
        <f t="shared" si="68"/>
        <v>-5.6133567088951272E-2</v>
      </c>
      <c r="Q329" s="5">
        <f t="shared" si="69"/>
        <v>118.10336168642793</v>
      </c>
      <c r="R329" s="5">
        <f t="shared" si="70"/>
        <v>2.4541164628775007</v>
      </c>
      <c r="S329" s="5">
        <f t="shared" si="71"/>
        <v>2.8493424255961752</v>
      </c>
      <c r="T329" s="3">
        <f t="shared" si="72"/>
        <v>-4.1485516151803604E-2</v>
      </c>
      <c r="U329" s="5">
        <f t="shared" si="73"/>
        <v>9.974316777159645</v>
      </c>
    </row>
    <row r="330" spans="1:21" x14ac:dyDescent="0.15">
      <c r="A330" s="1">
        <v>42235</v>
      </c>
      <c r="B330" s="2">
        <v>1.0629999999999999</v>
      </c>
      <c r="C330" s="2">
        <v>0.88500000000000001</v>
      </c>
      <c r="D330" s="2">
        <v>1.2290000000000001</v>
      </c>
      <c r="E330" s="2" t="s">
        <v>10</v>
      </c>
      <c r="F330" s="2" t="s">
        <v>10</v>
      </c>
      <c r="G330" s="2" t="s">
        <v>10</v>
      </c>
      <c r="H330" s="3">
        <f t="shared" si="64"/>
        <v>1.2380952380952381E-2</v>
      </c>
      <c r="I330" s="3">
        <f t="shared" si="65"/>
        <v>-3.3783783783783994E-3</v>
      </c>
      <c r="J330" s="3">
        <f t="shared" si="66"/>
        <v>1.8227009113504611E-2</v>
      </c>
      <c r="K330" s="2">
        <f t="shared" si="62"/>
        <v>1.0569999999999999</v>
      </c>
      <c r="L330" s="3">
        <f t="shared" si="63"/>
        <v>-5.6444026340545239E-3</v>
      </c>
      <c r="M330" t="str">
        <f>IF(L330&gt;参数!B$3+参数!B$2,"溢",IF(L330&lt;-参数!B$2-参数!B$4,"折",""))</f>
        <v>折</v>
      </c>
      <c r="N330" s="3">
        <f>IF(M330="折",-L330-参数!B$2-参数!B$4,IF(M330="溢",L330-参数!B$2-参数!B$3,""))</f>
        <v>5.4440263405452355E-4</v>
      </c>
      <c r="O330" s="4">
        <f t="shared" si="67"/>
        <v>1.2380952380952381E-2</v>
      </c>
      <c r="P330" s="3">
        <f t="shared" si="68"/>
        <v>9.1821803858241659E-3</v>
      </c>
      <c r="Q330" s="5">
        <f t="shared" si="69"/>
        <v>118.1676574676207</v>
      </c>
      <c r="R330" s="5">
        <f t="shared" si="70"/>
        <v>2.4845007619416983</v>
      </c>
      <c r="S330" s="5">
        <f t="shared" si="71"/>
        <v>2.8755056017289808</v>
      </c>
      <c r="T330" s="3">
        <f t="shared" si="72"/>
        <v>7.36917846694369E-3</v>
      </c>
      <c r="U330" s="5">
        <f t="shared" si="73"/>
        <v>10.047819297576364</v>
      </c>
    </row>
    <row r="331" spans="1:21" x14ac:dyDescent="0.15">
      <c r="A331" s="1">
        <v>42236</v>
      </c>
      <c r="B331" s="2">
        <v>1.01</v>
      </c>
      <c r="C331" s="2">
        <v>0.89400000000000002</v>
      </c>
      <c r="D331" s="2">
        <v>1.115</v>
      </c>
      <c r="E331" s="2" t="s">
        <v>10</v>
      </c>
      <c r="F331" s="2" t="s">
        <v>10</v>
      </c>
      <c r="G331" s="2" t="s">
        <v>10</v>
      </c>
      <c r="H331" s="3">
        <f t="shared" si="64"/>
        <v>-4.9858889934148554E-2</v>
      </c>
      <c r="I331" s="3">
        <f t="shared" si="65"/>
        <v>1.0169491525423791E-2</v>
      </c>
      <c r="J331" s="3">
        <f t="shared" si="66"/>
        <v>-9.2758340113913818E-2</v>
      </c>
      <c r="K331" s="2">
        <f t="shared" si="62"/>
        <v>1.0044999999999999</v>
      </c>
      <c r="L331" s="3">
        <f t="shared" si="63"/>
        <v>-5.4455445544554504E-3</v>
      </c>
      <c r="M331" t="str">
        <f>IF(L331&gt;参数!B$3+参数!B$2,"溢",IF(L331&lt;-参数!B$2-参数!B$4,"折",""))</f>
        <v>折</v>
      </c>
      <c r="N331" s="3">
        <f>IF(M331="折",-L331-参数!B$2-参数!B$4,IF(M331="溢",L331-参数!B$2-参数!B$3,""))</f>
        <v>3.4554455445545001E-4</v>
      </c>
      <c r="O331" s="4">
        <f t="shared" si="67"/>
        <v>-4.9858889934148554E-2</v>
      </c>
      <c r="P331" s="3">
        <f t="shared" si="68"/>
        <v>-4.6955711201236948E-2</v>
      </c>
      <c r="Q331" s="5">
        <f t="shared" si="69"/>
        <v>118.20848965817137</v>
      </c>
      <c r="R331" s="5">
        <f t="shared" si="70"/>
        <v>2.3606263119107389</v>
      </c>
      <c r="S331" s="5">
        <f t="shared" si="71"/>
        <v>2.7404841911366558</v>
      </c>
      <c r="T331" s="3">
        <f t="shared" si="72"/>
        <v>-3.2156352193643351E-2</v>
      </c>
      <c r="U331" s="5">
        <f t="shared" si="73"/>
        <v>9.7247180814654133</v>
      </c>
    </row>
    <row r="332" spans="1:21" x14ac:dyDescent="0.15">
      <c r="A332" s="1">
        <v>42237</v>
      </c>
      <c r="B332" s="2">
        <v>0.97099999999999997</v>
      </c>
      <c r="C332" s="2">
        <v>0.88900000000000001</v>
      </c>
      <c r="D332" s="2">
        <v>1.095</v>
      </c>
      <c r="E332" s="2" t="s">
        <v>10</v>
      </c>
      <c r="F332" s="2" t="s">
        <v>10</v>
      </c>
      <c r="G332" s="2" t="s">
        <v>10</v>
      </c>
      <c r="H332" s="3">
        <f t="shared" si="64"/>
        <v>-3.8613861386138648E-2</v>
      </c>
      <c r="I332" s="3">
        <f t="shared" si="65"/>
        <v>-5.5928411633109354E-3</v>
      </c>
      <c r="J332" s="3">
        <f t="shared" si="66"/>
        <v>-1.7937219730941756E-2</v>
      </c>
      <c r="K332" s="2">
        <f t="shared" si="62"/>
        <v>0.99199999999999999</v>
      </c>
      <c r="L332" s="3">
        <f t="shared" si="63"/>
        <v>2.1627188465499492E-2</v>
      </c>
      <c r="M332" t="str">
        <f>IF(L332&gt;参数!B$3+参数!B$2,"溢",IF(L332&lt;-参数!B$2-参数!B$4,"折",""))</f>
        <v>溢</v>
      </c>
      <c r="N332" s="3">
        <f>IF(M332="折",-L332-参数!B$2-参数!B$4,IF(M332="溢",L332-参数!B$2-参数!B$3,""))</f>
        <v>2.1527188465499492E-2</v>
      </c>
      <c r="O332" s="4">
        <f t="shared" si="67"/>
        <v>-3.8613861386138648E-2</v>
      </c>
      <c r="P332" s="3">
        <f t="shared" si="68"/>
        <v>-1.24058928425225E-2</v>
      </c>
      <c r="Q332" s="5">
        <f t="shared" si="69"/>
        <v>120.75318609326487</v>
      </c>
      <c r="R332" s="5">
        <f t="shared" si="70"/>
        <v>2.2694734147181461</v>
      </c>
      <c r="S332" s="5">
        <f t="shared" si="71"/>
        <v>2.7064860379247877</v>
      </c>
      <c r="T332" s="3">
        <f t="shared" si="72"/>
        <v>-9.8308552543872191E-3</v>
      </c>
      <c r="U332" s="5">
        <f t="shared" si="73"/>
        <v>9.6291157856168041</v>
      </c>
    </row>
    <row r="333" spans="1:21" x14ac:dyDescent="0.15">
      <c r="A333" s="1">
        <v>42240</v>
      </c>
      <c r="B333" s="2">
        <v>0.89600000000000002</v>
      </c>
      <c r="C333" s="2">
        <v>0.90200000000000002</v>
      </c>
      <c r="D333" s="2">
        <v>0.98599999999999999</v>
      </c>
      <c r="E333" s="2" t="s">
        <v>10</v>
      </c>
      <c r="F333" s="2" t="s">
        <v>10</v>
      </c>
      <c r="G333" s="2" t="s">
        <v>10</v>
      </c>
      <c r="H333" s="3">
        <f t="shared" si="64"/>
        <v>-7.723995880535528E-2</v>
      </c>
      <c r="I333" s="3">
        <f t="shared" si="65"/>
        <v>1.462317210348707E-2</v>
      </c>
      <c r="J333" s="3">
        <f t="shared" si="66"/>
        <v>-9.9543378995433751E-2</v>
      </c>
      <c r="K333" s="2">
        <f t="shared" si="62"/>
        <v>0.94399999999999995</v>
      </c>
      <c r="L333" s="3">
        <f t="shared" si="63"/>
        <v>5.3571428571428603E-2</v>
      </c>
      <c r="M333" t="str">
        <f>IF(L333&gt;参数!B$3+参数!B$2,"溢",IF(L333&lt;-参数!B$2-参数!B$4,"折",""))</f>
        <v>溢</v>
      </c>
      <c r="N333" s="3">
        <f>IF(M333="折",-L333-参数!B$2-参数!B$4,IF(M333="溢",L333-参数!B$2-参数!B$3,""))</f>
        <v>5.34714285714286E-2</v>
      </c>
      <c r="O333" s="4">
        <f t="shared" si="67"/>
        <v>-7.723995880535528E-2</v>
      </c>
      <c r="P333" s="3">
        <f t="shared" si="68"/>
        <v>-4.499982545135188E-2</v>
      </c>
      <c r="Q333" s="5">
        <f t="shared" si="69"/>
        <v>127.21003145822331</v>
      </c>
      <c r="R333" s="5">
        <f t="shared" si="70"/>
        <v>2.0941793816554677</v>
      </c>
      <c r="S333" s="5">
        <f t="shared" si="71"/>
        <v>2.5846946386316514</v>
      </c>
      <c r="T333" s="3">
        <f t="shared" si="72"/>
        <v>-2.2922785228426185E-2</v>
      </c>
      <c r="U333" s="5">
        <f t="shared" si="73"/>
        <v>9.4083896325234626</v>
      </c>
    </row>
    <row r="334" spans="1:21" x14ac:dyDescent="0.15">
      <c r="A334" s="1">
        <v>42241</v>
      </c>
      <c r="B334" s="2">
        <v>0.82599999999999996</v>
      </c>
      <c r="C334" s="2">
        <v>0.91400000000000003</v>
      </c>
      <c r="D334" s="2">
        <v>0.88700000000000001</v>
      </c>
      <c r="E334" s="2" t="s">
        <v>10</v>
      </c>
      <c r="F334" s="2" t="s">
        <v>10</v>
      </c>
      <c r="G334" s="2" t="s">
        <v>10</v>
      </c>
      <c r="H334" s="3">
        <f t="shared" si="64"/>
        <v>-7.8125000000000111E-2</v>
      </c>
      <c r="I334" s="3">
        <f t="shared" si="65"/>
        <v>1.330376940133049E-2</v>
      </c>
      <c r="J334" s="3">
        <f t="shared" si="66"/>
        <v>-0.10040567951318458</v>
      </c>
      <c r="K334" s="2">
        <f t="shared" si="62"/>
        <v>0.90050000000000008</v>
      </c>
      <c r="L334" s="3">
        <f t="shared" si="63"/>
        <v>9.019370460048437E-2</v>
      </c>
      <c r="M334" t="str">
        <f>IF(L334&gt;参数!B$3+参数!B$2,"溢",IF(L334&lt;-参数!B$2-参数!B$4,"折",""))</f>
        <v>溢</v>
      </c>
      <c r="N334" s="3">
        <f>IF(M334="折",-L334-参数!B$2-参数!B$4,IF(M334="溢",L334-参数!B$2-参数!B$3,""))</f>
        <v>9.0093704600484367E-2</v>
      </c>
      <c r="O334" s="4">
        <f t="shared" si="67"/>
        <v>-7.8125000000000111E-2</v>
      </c>
      <c r="P334" s="3">
        <f t="shared" si="68"/>
        <v>-4.2698607715368486E-2</v>
      </c>
      <c r="Q334" s="5">
        <f t="shared" si="69"/>
        <v>138.6708544546388</v>
      </c>
      <c r="R334" s="5">
        <f t="shared" si="70"/>
        <v>1.930571617463634</v>
      </c>
      <c r="S334" s="5">
        <f t="shared" si="71"/>
        <v>2.4743317761927024</v>
      </c>
      <c r="T334" s="3">
        <f t="shared" si="72"/>
        <v>-1.0243301038294744E-2</v>
      </c>
      <c r="U334" s="5">
        <f t="shared" si="73"/>
        <v>9.3120166652319529</v>
      </c>
    </row>
    <row r="335" spans="1:21" x14ac:dyDescent="0.15">
      <c r="A335" s="1">
        <v>42242</v>
      </c>
      <c r="B335" s="2">
        <v>0.76300000000000001</v>
      </c>
      <c r="C335" s="2">
        <v>0.91900000000000004</v>
      </c>
      <c r="D335" s="2">
        <v>0.79800000000000004</v>
      </c>
      <c r="E335" s="2" t="s">
        <v>10</v>
      </c>
      <c r="F335" s="2" t="s">
        <v>10</v>
      </c>
      <c r="G335" s="2" t="s">
        <v>10</v>
      </c>
      <c r="H335" s="3">
        <f t="shared" si="64"/>
        <v>-7.6271186440677874E-2</v>
      </c>
      <c r="I335" s="3">
        <f t="shared" si="65"/>
        <v>5.4704595185994798E-3</v>
      </c>
      <c r="J335" s="3">
        <f t="shared" si="66"/>
        <v>-0.10033821871476889</v>
      </c>
      <c r="K335" s="2">
        <f t="shared" si="62"/>
        <v>0.85850000000000004</v>
      </c>
      <c r="L335" s="3">
        <f t="shared" si="63"/>
        <v>0.12516382699868944</v>
      </c>
      <c r="M335" t="str">
        <f>IF(L335&gt;参数!B$3+参数!B$2,"溢",IF(L335&lt;-参数!B$2-参数!B$4,"折",""))</f>
        <v>溢</v>
      </c>
      <c r="N335" s="3">
        <f>IF(M335="折",-L335-参数!B$2-参数!B$4,IF(M335="溢",L335-参数!B$2-参数!B$3,""))</f>
        <v>0.12506382699868945</v>
      </c>
      <c r="O335" s="4">
        <f t="shared" si="67"/>
        <v>-7.6271186440677874E-2</v>
      </c>
      <c r="P335" s="3">
        <f t="shared" si="68"/>
        <v>-4.3705618076175103E-2</v>
      </c>
      <c r="Q335" s="5">
        <f t="shared" si="69"/>
        <v>156.01356220591418</v>
      </c>
      <c r="R335" s="5">
        <f t="shared" si="70"/>
        <v>1.7833246296909842</v>
      </c>
      <c r="S335" s="5">
        <f t="shared" si="71"/>
        <v>2.3661895765886802</v>
      </c>
      <c r="T335" s="3">
        <f t="shared" si="72"/>
        <v>1.6956741606121591E-3</v>
      </c>
      <c r="U335" s="5">
        <f t="shared" si="73"/>
        <v>9.3278068112743764</v>
      </c>
    </row>
    <row r="336" spans="1:21" x14ac:dyDescent="0.15">
      <c r="A336" s="1">
        <v>42243</v>
      </c>
      <c r="B336" s="2">
        <v>0.79</v>
      </c>
      <c r="C336" s="2">
        <v>0.91100000000000003</v>
      </c>
      <c r="D336" s="2">
        <v>0.71799999999999997</v>
      </c>
      <c r="E336" s="2" t="s">
        <v>10</v>
      </c>
      <c r="F336" s="2" t="s">
        <v>10</v>
      </c>
      <c r="G336" s="2" t="s">
        <v>10</v>
      </c>
      <c r="H336" s="3">
        <f t="shared" si="64"/>
        <v>3.5386631716906924E-2</v>
      </c>
      <c r="I336" s="3">
        <f t="shared" si="65"/>
        <v>-8.705114254624613E-3</v>
      </c>
      <c r="J336" s="3">
        <f t="shared" si="66"/>
        <v>-0.10025062656641615</v>
      </c>
      <c r="K336" s="2">
        <f t="shared" si="62"/>
        <v>0.8145</v>
      </c>
      <c r="L336" s="3">
        <f t="shared" si="63"/>
        <v>3.1012658227848044E-2</v>
      </c>
      <c r="M336" t="str">
        <f>IF(L336&gt;参数!B$3+参数!B$2,"溢",IF(L336&lt;-参数!B$2-参数!B$4,"折",""))</f>
        <v>溢</v>
      </c>
      <c r="N336" s="3">
        <f>IF(M336="折",-L336-参数!B$2-参数!B$4,IF(M336="溢",L336-参数!B$2-参数!B$3,""))</f>
        <v>3.0912658227848045E-2</v>
      </c>
      <c r="O336" s="4">
        <f t="shared" si="67"/>
        <v>3.5386631716906924E-2</v>
      </c>
      <c r="P336" s="3">
        <f t="shared" si="68"/>
        <v>-4.9054824408010934E-2</v>
      </c>
      <c r="Q336" s="5">
        <f t="shared" si="69"/>
        <v>160.83635613329471</v>
      </c>
      <c r="R336" s="5">
        <f t="shared" si="70"/>
        <v>1.8464304815935484</v>
      </c>
      <c r="S336" s="5">
        <f t="shared" si="71"/>
        <v>2.2501165623930568</v>
      </c>
      <c r="T336" s="3">
        <f t="shared" si="72"/>
        <v>5.7481551789146769E-3</v>
      </c>
      <c r="U336" s="5">
        <f t="shared" si="73"/>
        <v>9.3814244923045198</v>
      </c>
    </row>
    <row r="337" spans="1:21" x14ac:dyDescent="0.15">
      <c r="A337" s="1">
        <v>42244</v>
      </c>
      <c r="B337" s="2">
        <v>0.84599999999999997</v>
      </c>
      <c r="C337" s="2">
        <v>0.91200000000000003</v>
      </c>
      <c r="D337" s="2">
        <v>0.79</v>
      </c>
      <c r="E337" s="2" t="s">
        <v>10</v>
      </c>
      <c r="F337" s="2" t="s">
        <v>10</v>
      </c>
      <c r="G337" s="2" t="s">
        <v>10</v>
      </c>
      <c r="H337" s="3">
        <f t="shared" si="64"/>
        <v>7.0886075949367022E-2</v>
      </c>
      <c r="I337" s="3">
        <f t="shared" si="65"/>
        <v>1.097694840834329E-3</v>
      </c>
      <c r="J337" s="3">
        <f t="shared" si="66"/>
        <v>0.10027855153203347</v>
      </c>
      <c r="K337" s="2">
        <f t="shared" si="62"/>
        <v>0.85099999999999998</v>
      </c>
      <c r="L337" s="3">
        <f t="shared" si="63"/>
        <v>5.9101654846336338E-3</v>
      </c>
      <c r="M337" t="str">
        <f>IF(L337&gt;参数!B$3+参数!B$2,"溢",IF(L337&lt;-参数!B$2-参数!B$4,"折",""))</f>
        <v>溢</v>
      </c>
      <c r="N337" s="3">
        <f>IF(M337="折",-L337-参数!B$2-参数!B$4,IF(M337="溢",L337-参数!B$2-参数!B$3,""))</f>
        <v>5.8101654846336335E-3</v>
      </c>
      <c r="O337" s="4">
        <f t="shared" si="67"/>
        <v>7.0886075949367022E-2</v>
      </c>
      <c r="P337" s="3">
        <f t="shared" si="68"/>
        <v>4.713346263522171E-2</v>
      </c>
      <c r="Q337" s="5">
        <f t="shared" si="69"/>
        <v>161.77084197837462</v>
      </c>
      <c r="R337" s="5">
        <f t="shared" si="70"/>
        <v>1.977316692947015</v>
      </c>
      <c r="S337" s="5">
        <f t="shared" si="71"/>
        <v>2.3561723473115035</v>
      </c>
      <c r="T337" s="3">
        <f t="shared" si="72"/>
        <v>4.1276568023074119E-2</v>
      </c>
      <c r="U337" s="5">
        <f t="shared" si="73"/>
        <v>9.7686574985144627</v>
      </c>
    </row>
    <row r="338" spans="1:21" x14ac:dyDescent="0.15">
      <c r="A338" s="1">
        <v>42247</v>
      </c>
      <c r="B338" s="2">
        <v>0.84799999999999998</v>
      </c>
      <c r="C338" s="2">
        <v>0.93200000000000005</v>
      </c>
      <c r="D338" s="2">
        <v>0.72299999999999998</v>
      </c>
      <c r="E338" s="2" t="s">
        <v>10</v>
      </c>
      <c r="F338" s="2" t="s">
        <v>10</v>
      </c>
      <c r="G338" s="2" t="s">
        <v>10</v>
      </c>
      <c r="H338" s="3">
        <f t="shared" si="64"/>
        <v>2.3640661938533203E-3</v>
      </c>
      <c r="I338" s="3">
        <f t="shared" si="65"/>
        <v>2.1929824561403466E-2</v>
      </c>
      <c r="J338" s="3">
        <f t="shared" si="66"/>
        <v>-8.48101265822786E-2</v>
      </c>
      <c r="K338" s="2">
        <f t="shared" si="62"/>
        <v>0.82750000000000001</v>
      </c>
      <c r="L338" s="3">
        <f t="shared" si="63"/>
        <v>-2.4174528301886711E-2</v>
      </c>
      <c r="M338" t="str">
        <f>IF(L338&gt;参数!B$3+参数!B$2,"溢",IF(L338&lt;-参数!B$2-参数!B$4,"折",""))</f>
        <v>折</v>
      </c>
      <c r="N338" s="3">
        <f>IF(M338="折",-L338-参数!B$2-参数!B$4,IF(M338="溢",L338-参数!B$2-参数!B$3,""))</f>
        <v>1.907452830188671E-2</v>
      </c>
      <c r="O338" s="4">
        <f t="shared" si="67"/>
        <v>2.3640661938533203E-3</v>
      </c>
      <c r="P338" s="3">
        <f t="shared" si="68"/>
        <v>-2.4700377660277578E-2</v>
      </c>
      <c r="Q338" s="5">
        <f t="shared" si="69"/>
        <v>164.85654448211116</v>
      </c>
      <c r="R338" s="5">
        <f t="shared" si="70"/>
        <v>1.9819912004953528</v>
      </c>
      <c r="S338" s="5">
        <f t="shared" si="71"/>
        <v>2.2979740005002065</v>
      </c>
      <c r="T338" s="3">
        <f t="shared" si="72"/>
        <v>-1.0872610548458492E-3</v>
      </c>
      <c r="U338" s="5">
        <f t="shared" si="73"/>
        <v>9.7580364176582002</v>
      </c>
    </row>
    <row r="339" spans="1:21" x14ac:dyDescent="0.15">
      <c r="A339" s="1">
        <v>42248</v>
      </c>
      <c r="B339" s="2">
        <v>0.79800000000000004</v>
      </c>
      <c r="C339" s="2">
        <v>0.95</v>
      </c>
      <c r="D339" s="2">
        <v>0.65100000000000002</v>
      </c>
      <c r="E339" s="2" t="s">
        <v>10</v>
      </c>
      <c r="F339" s="2" t="s">
        <v>10</v>
      </c>
      <c r="G339" s="2" t="s">
        <v>10</v>
      </c>
      <c r="H339" s="3">
        <f t="shared" si="64"/>
        <v>-5.89622641509433E-2</v>
      </c>
      <c r="I339" s="3">
        <f t="shared" si="65"/>
        <v>1.9313304721029878E-2</v>
      </c>
      <c r="J339" s="3">
        <f t="shared" si="66"/>
        <v>-9.958506224066388E-2</v>
      </c>
      <c r="K339" s="2">
        <f t="shared" si="62"/>
        <v>0.80049999999999999</v>
      </c>
      <c r="L339" s="3">
        <f t="shared" si="63"/>
        <v>3.1328320802004317E-3</v>
      </c>
      <c r="M339" t="str">
        <f>IF(L339&gt;参数!B$3+参数!B$2,"溢",IF(L339&lt;-参数!B$2-参数!B$4,"折",""))</f>
        <v>溢</v>
      </c>
      <c r="N339" s="3">
        <f>IF(M339="折",-L339-参数!B$2-参数!B$4,IF(M339="溢",L339-参数!B$2-参数!B$3,""))</f>
        <v>3.0328320802004319E-3</v>
      </c>
      <c r="O339" s="4">
        <f t="shared" si="67"/>
        <v>-5.89622641509433E-2</v>
      </c>
      <c r="P339" s="3">
        <f t="shared" si="68"/>
        <v>-2.9033251738721923E-2</v>
      </c>
      <c r="Q339" s="5">
        <f t="shared" si="69"/>
        <v>165.35652669884749</v>
      </c>
      <c r="R339" s="5">
        <f t="shared" si="70"/>
        <v>1.8651285117869005</v>
      </c>
      <c r="S339" s="5">
        <f t="shared" si="71"/>
        <v>2.2312563428546461</v>
      </c>
      <c r="T339" s="3">
        <f t="shared" si="72"/>
        <v>-2.8320894603154931E-2</v>
      </c>
      <c r="U339" s="5">
        <f t="shared" si="73"/>
        <v>9.4816800967399555</v>
      </c>
    </row>
    <row r="340" spans="1:21" x14ac:dyDescent="0.15">
      <c r="A340" s="1">
        <v>42249</v>
      </c>
      <c r="B340" s="2">
        <v>0.76100000000000001</v>
      </c>
      <c r="C340" s="2">
        <v>0.95099999999999996</v>
      </c>
      <c r="D340" s="2">
        <v>0.58599999999999997</v>
      </c>
      <c r="E340" s="2" t="s">
        <v>10</v>
      </c>
      <c r="F340" s="2" t="s">
        <v>10</v>
      </c>
      <c r="G340" s="2" t="s">
        <v>10</v>
      </c>
      <c r="H340" s="3">
        <f t="shared" si="64"/>
        <v>-4.6365914786967499E-2</v>
      </c>
      <c r="I340" s="3">
        <f t="shared" si="65"/>
        <v>1.0526315789474161E-3</v>
      </c>
      <c r="J340" s="3">
        <f t="shared" si="66"/>
        <v>-9.98463901689709E-2</v>
      </c>
      <c r="K340" s="2">
        <f t="shared" si="62"/>
        <v>0.76849999999999996</v>
      </c>
      <c r="L340" s="3">
        <f t="shared" si="63"/>
        <v>9.8554533508541375E-3</v>
      </c>
      <c r="M340" t="str">
        <f>IF(L340&gt;参数!B$3+参数!B$2,"溢",IF(L340&lt;-参数!B$2-参数!B$4,"折",""))</f>
        <v>溢</v>
      </c>
      <c r="N340" s="3">
        <f>IF(M340="折",-L340-参数!B$2-参数!B$4,IF(M340="溢",L340-参数!B$2-参数!B$3,""))</f>
        <v>9.7554533508541381E-3</v>
      </c>
      <c r="O340" s="4">
        <f t="shared" si="67"/>
        <v>-4.6365914786967499E-2</v>
      </c>
      <c r="P340" s="3">
        <f t="shared" si="68"/>
        <v>-3.7416351338606345E-2</v>
      </c>
      <c r="Q340" s="5">
        <f t="shared" si="69"/>
        <v>166.96965458131737</v>
      </c>
      <c r="R340" s="5">
        <f t="shared" si="70"/>
        <v>1.7786501221426456</v>
      </c>
      <c r="S340" s="5">
        <f t="shared" si="71"/>
        <v>2.1477708716039028</v>
      </c>
      <c r="T340" s="3">
        <f t="shared" si="72"/>
        <v>-2.4675604258239902E-2</v>
      </c>
      <c r="U340" s="5">
        <f t="shared" si="73"/>
        <v>9.247713910969571</v>
      </c>
    </row>
    <row r="341" spans="1:21" x14ac:dyDescent="0.15">
      <c r="A341" s="1">
        <v>42254</v>
      </c>
      <c r="B341" s="2">
        <v>0.747</v>
      </c>
      <c r="C341" s="2">
        <v>0.95299999999999996</v>
      </c>
      <c r="D341" s="2">
        <v>0.52700000000000002</v>
      </c>
      <c r="E341" s="2" t="s">
        <v>10</v>
      </c>
      <c r="F341" s="2" t="s">
        <v>10</v>
      </c>
      <c r="G341" s="2" t="s">
        <v>10</v>
      </c>
      <c r="H341" s="3">
        <f t="shared" si="64"/>
        <v>-1.8396846254927768E-2</v>
      </c>
      <c r="I341" s="3">
        <f t="shared" si="65"/>
        <v>2.103049421661396E-3</v>
      </c>
      <c r="J341" s="3">
        <f t="shared" si="66"/>
        <v>-0.10068259385665523</v>
      </c>
      <c r="K341" s="2">
        <f t="shared" si="62"/>
        <v>0.74</v>
      </c>
      <c r="L341" s="3">
        <f t="shared" si="63"/>
        <v>-9.3708165997322679E-3</v>
      </c>
      <c r="M341" t="str">
        <f>IF(L341&gt;参数!B$3+参数!B$2,"溢",IF(L341&lt;-参数!B$2-参数!B$4,"折",""))</f>
        <v>折</v>
      </c>
      <c r="N341" s="3">
        <f>IF(M341="折",-L341-参数!B$2-参数!B$4,IF(M341="溢",L341-参数!B$2-参数!B$3,""))</f>
        <v>4.2708165997322684E-3</v>
      </c>
      <c r="O341" s="4">
        <f t="shared" si="67"/>
        <v>-1.8396846254927768E-2</v>
      </c>
      <c r="P341" s="3">
        <f t="shared" si="68"/>
        <v>-3.4496973556495947E-2</v>
      </c>
      <c r="Q341" s="5">
        <f t="shared" si="69"/>
        <v>167.68275135375484</v>
      </c>
      <c r="R341" s="5">
        <f t="shared" si="70"/>
        <v>1.745928569304279</v>
      </c>
      <c r="S341" s="5">
        <f t="shared" si="71"/>
        <v>2.0736792766407706</v>
      </c>
      <c r="T341" s="3">
        <f t="shared" si="72"/>
        <v>-1.6207667737230484E-2</v>
      </c>
      <c r="U341" s="5">
        <f t="shared" si="73"/>
        <v>9.0978300365716116</v>
      </c>
    </row>
    <row r="342" spans="1:21" x14ac:dyDescent="0.15">
      <c r="A342" s="1">
        <v>42255</v>
      </c>
      <c r="B342" s="2">
        <v>0.76700000000000002</v>
      </c>
      <c r="C342" s="2">
        <v>0.94899999999999995</v>
      </c>
      <c r="D342" s="2">
        <v>0.55700000000000005</v>
      </c>
      <c r="E342" s="2" t="s">
        <v>10</v>
      </c>
      <c r="F342" s="2" t="s">
        <v>10</v>
      </c>
      <c r="G342" s="2" t="s">
        <v>10</v>
      </c>
      <c r="H342" s="3">
        <f t="shared" si="64"/>
        <v>2.6773761713520861E-2</v>
      </c>
      <c r="I342" s="3">
        <f t="shared" si="65"/>
        <v>-4.1972717733472775E-3</v>
      </c>
      <c r="J342" s="3">
        <f t="shared" si="66"/>
        <v>5.6925996204933549E-2</v>
      </c>
      <c r="K342" s="2">
        <f t="shared" si="62"/>
        <v>0.753</v>
      </c>
      <c r="L342" s="3">
        <f t="shared" si="63"/>
        <v>-1.8252933507170832E-2</v>
      </c>
      <c r="M342" t="str">
        <f>IF(L342&gt;参数!B$3+参数!B$2,"溢",IF(L342&lt;-参数!B$2-参数!B$4,"折",""))</f>
        <v>折</v>
      </c>
      <c r="N342" s="3">
        <f>IF(M342="折",-L342-参数!B$2-参数!B$4,IF(M342="溢",L342-参数!B$2-参数!B$3,""))</f>
        <v>1.3152933507170832E-2</v>
      </c>
      <c r="O342" s="4">
        <f t="shared" si="67"/>
        <v>2.6773761713520861E-2</v>
      </c>
      <c r="P342" s="3">
        <f t="shared" si="68"/>
        <v>1.8409408348765883E-2</v>
      </c>
      <c r="Q342" s="5">
        <f t="shared" si="69"/>
        <v>169.88827143261022</v>
      </c>
      <c r="R342" s="5">
        <f t="shared" si="70"/>
        <v>1.7926736447876601</v>
      </c>
      <c r="S342" s="5">
        <f t="shared" si="71"/>
        <v>2.1118544852288239</v>
      </c>
      <c r="T342" s="3">
        <f t="shared" si="72"/>
        <v>1.944536785648586E-2</v>
      </c>
      <c r="U342" s="5">
        <f t="shared" si="73"/>
        <v>9.2747406883285333</v>
      </c>
    </row>
    <row r="343" spans="1:21" x14ac:dyDescent="0.15">
      <c r="A343" s="1">
        <v>42256</v>
      </c>
      <c r="B343" s="2">
        <v>0.79200000000000004</v>
      </c>
      <c r="C343" s="2">
        <v>0.95</v>
      </c>
      <c r="D343" s="2">
        <v>0.61299999999999999</v>
      </c>
      <c r="E343" s="2" t="s">
        <v>10</v>
      </c>
      <c r="F343" s="2" t="s">
        <v>10</v>
      </c>
      <c r="G343" s="2" t="s">
        <v>10</v>
      </c>
      <c r="H343" s="3">
        <f t="shared" si="64"/>
        <v>3.2594524119947899E-2</v>
      </c>
      <c r="I343" s="3">
        <f t="shared" si="65"/>
        <v>1.0537407797681642E-3</v>
      </c>
      <c r="J343" s="3">
        <f t="shared" si="66"/>
        <v>0.10053859964093337</v>
      </c>
      <c r="K343" s="2">
        <f t="shared" si="62"/>
        <v>0.78149999999999997</v>
      </c>
      <c r="L343" s="3">
        <f t="shared" si="63"/>
        <v>-1.3257575757575801E-2</v>
      </c>
      <c r="M343" t="str">
        <f>IF(L343&gt;参数!B$3+参数!B$2,"溢",IF(L343&lt;-参数!B$2-参数!B$4,"折",""))</f>
        <v>折</v>
      </c>
      <c r="N343" s="3">
        <f>IF(M343="折",-L343-参数!B$2-参数!B$4,IF(M343="溢",L343-参数!B$2-参数!B$3,""))</f>
        <v>8.1575757575758009E-3</v>
      </c>
      <c r="O343" s="4">
        <f t="shared" si="67"/>
        <v>3.2594524119947899E-2</v>
      </c>
      <c r="P343" s="3">
        <f t="shared" si="68"/>
        <v>4.0071155035618623E-2</v>
      </c>
      <c r="Q343" s="5">
        <f t="shared" si="69"/>
        <v>171.27414787714534</v>
      </c>
      <c r="R343" s="5">
        <f t="shared" si="70"/>
        <v>1.8511049891418865</v>
      </c>
      <c r="S343" s="5">
        <f t="shared" si="71"/>
        <v>2.1964789337190944</v>
      </c>
      <c r="T343" s="3">
        <f t="shared" si="72"/>
        <v>2.6941084971047441E-2</v>
      </c>
      <c r="U343" s="5">
        <f t="shared" si="73"/>
        <v>9.5246122652972236</v>
      </c>
    </row>
    <row r="344" spans="1:21" x14ac:dyDescent="0.15">
      <c r="A344" s="1">
        <v>42257</v>
      </c>
      <c r="B344" s="2">
        <v>0.79300000000000004</v>
      </c>
      <c r="C344" s="2">
        <v>0.95299999999999996</v>
      </c>
      <c r="D344" s="2">
        <v>0.62</v>
      </c>
      <c r="E344" s="2" t="s">
        <v>10</v>
      </c>
      <c r="F344" s="2" t="s">
        <v>10</v>
      </c>
      <c r="G344" s="2" t="s">
        <v>10</v>
      </c>
      <c r="H344" s="3">
        <f t="shared" si="64"/>
        <v>1.2626262626262985E-3</v>
      </c>
      <c r="I344" s="3">
        <f t="shared" si="65"/>
        <v>3.1578947368420263E-3</v>
      </c>
      <c r="J344" s="3">
        <f t="shared" si="66"/>
        <v>1.1419249592169667E-2</v>
      </c>
      <c r="K344" s="2">
        <f t="shared" si="62"/>
        <v>0.78649999999999998</v>
      </c>
      <c r="L344" s="3">
        <f t="shared" si="63"/>
        <v>-8.19672131147553E-3</v>
      </c>
      <c r="M344" t="str">
        <f>IF(L344&gt;参数!B$3+参数!B$2,"溢",IF(L344&lt;-参数!B$2-参数!B$4,"折",""))</f>
        <v>折</v>
      </c>
      <c r="N344" s="3">
        <f>IF(M344="折",-L344-参数!B$2-参数!B$4,IF(M344="溢",L344-参数!B$2-参数!B$3,""))</f>
        <v>3.0967213114755305E-3</v>
      </c>
      <c r="O344" s="4">
        <f t="shared" si="67"/>
        <v>1.2626262626262985E-3</v>
      </c>
      <c r="P344" s="3">
        <f t="shared" si="68"/>
        <v>6.4141185196157939E-3</v>
      </c>
      <c r="Q344" s="5">
        <f t="shared" si="69"/>
        <v>171.8045361809813</v>
      </c>
      <c r="R344" s="5">
        <f t="shared" si="70"/>
        <v>1.8534422429160555</v>
      </c>
      <c r="S344" s="5">
        <f t="shared" si="71"/>
        <v>2.2105674099258081</v>
      </c>
      <c r="T344" s="3">
        <f t="shared" si="72"/>
        <v>3.5911553645725409E-3</v>
      </c>
      <c r="U344" s="5">
        <f t="shared" si="73"/>
        <v>9.5588166277292181</v>
      </c>
    </row>
    <row r="345" spans="1:21" x14ac:dyDescent="0.15">
      <c r="A345" s="1">
        <v>42258</v>
      </c>
      <c r="B345" s="2">
        <v>0.79200000000000004</v>
      </c>
      <c r="C345" s="2">
        <v>0.94799999999999995</v>
      </c>
      <c r="D345" s="2">
        <v>0.61599999999999999</v>
      </c>
      <c r="E345" s="2" t="s">
        <v>10</v>
      </c>
      <c r="F345" s="2" t="s">
        <v>10</v>
      </c>
      <c r="G345" s="2" t="s">
        <v>10</v>
      </c>
      <c r="H345" s="3">
        <f t="shared" si="64"/>
        <v>-1.2610340479193294E-3</v>
      </c>
      <c r="I345" s="3">
        <f t="shared" si="65"/>
        <v>-5.2465897166841247E-3</v>
      </c>
      <c r="J345" s="3">
        <f t="shared" si="66"/>
        <v>-6.4516129032258229E-3</v>
      </c>
      <c r="K345" s="2">
        <f t="shared" si="62"/>
        <v>0.78200000000000003</v>
      </c>
      <c r="L345" s="3">
        <f t="shared" si="63"/>
        <v>-1.2626262626262652E-2</v>
      </c>
      <c r="M345" t="str">
        <f>IF(L345&gt;参数!B$3+参数!B$2,"溢",IF(L345&lt;-参数!B$2-参数!B$4,"折",""))</f>
        <v>折</v>
      </c>
      <c r="N345" s="3">
        <f>IF(M345="折",-L345-参数!B$2-参数!B$4,IF(M345="溢",L345-参数!B$2-参数!B$3,""))</f>
        <v>7.5262626262626526E-3</v>
      </c>
      <c r="O345" s="4">
        <f t="shared" si="67"/>
        <v>-1.2610340479193294E-3</v>
      </c>
      <c r="P345" s="3">
        <f t="shared" si="68"/>
        <v>-5.7212024295419791E-3</v>
      </c>
      <c r="Q345" s="5">
        <f t="shared" si="69"/>
        <v>173.0975822406626</v>
      </c>
      <c r="R345" s="5">
        <f t="shared" si="70"/>
        <v>1.8511049891418865</v>
      </c>
      <c r="S345" s="5">
        <f t="shared" si="71"/>
        <v>2.1979203062894741</v>
      </c>
      <c r="T345" s="3">
        <f t="shared" si="72"/>
        <v>1.8134204960044802E-4</v>
      </c>
      <c r="U345" s="5">
        <f t="shared" si="73"/>
        <v>9.5605500431282451</v>
      </c>
    </row>
    <row r="346" spans="1:21" x14ac:dyDescent="0.15">
      <c r="A346" s="1">
        <v>42261</v>
      </c>
      <c r="B346" s="2">
        <v>0.745</v>
      </c>
      <c r="C346" s="2">
        <v>0.95699999999999996</v>
      </c>
      <c r="D346" s="2">
        <v>0.55400000000000005</v>
      </c>
      <c r="E346" s="2" t="s">
        <v>10</v>
      </c>
      <c r="F346" s="2" t="s">
        <v>10</v>
      </c>
      <c r="G346" s="2" t="s">
        <v>10</v>
      </c>
      <c r="H346" s="3">
        <f t="shared" si="64"/>
        <v>-5.9343434343434365E-2</v>
      </c>
      <c r="I346" s="3">
        <f t="shared" si="65"/>
        <v>9.493670886076E-3</v>
      </c>
      <c r="J346" s="3">
        <f t="shared" si="66"/>
        <v>-0.10064935064935054</v>
      </c>
      <c r="K346" s="2">
        <f t="shared" si="62"/>
        <v>0.75550000000000006</v>
      </c>
      <c r="L346" s="3">
        <f t="shared" si="63"/>
        <v>1.4093959731543704E-2</v>
      </c>
      <c r="M346" t="str">
        <f>IF(L346&gt;参数!B$3+参数!B$2,"溢",IF(L346&lt;-参数!B$2-参数!B$4,"折",""))</f>
        <v>溢</v>
      </c>
      <c r="N346" s="3">
        <f>IF(M346="折",-L346-参数!B$2-参数!B$4,IF(M346="溢",L346-参数!B$2-参数!B$3,""))</f>
        <v>1.3993959731543704E-2</v>
      </c>
      <c r="O346" s="4">
        <f t="shared" si="67"/>
        <v>-5.9343434343434365E-2</v>
      </c>
      <c r="P346" s="3">
        <f t="shared" si="68"/>
        <v>-3.0889673872776618E-2</v>
      </c>
      <c r="Q346" s="5">
        <f t="shared" si="69"/>
        <v>175.51990283616601</v>
      </c>
      <c r="R346" s="5">
        <f t="shared" si="70"/>
        <v>1.7412540617559411</v>
      </c>
      <c r="S346" s="5">
        <f t="shared" si="71"/>
        <v>2.1300272648298391</v>
      </c>
      <c r="T346" s="3">
        <f t="shared" si="72"/>
        <v>-2.5413049494889095E-2</v>
      </c>
      <c r="U346" s="5">
        <f t="shared" si="73"/>
        <v>9.3175873116838623</v>
      </c>
    </row>
    <row r="347" spans="1:21" x14ac:dyDescent="0.15">
      <c r="A347" s="1">
        <v>42262</v>
      </c>
      <c r="B347" s="2">
        <v>0.68600000000000005</v>
      </c>
      <c r="C347" s="2">
        <v>0.96599999999999997</v>
      </c>
      <c r="D347" s="2">
        <v>0.499</v>
      </c>
      <c r="E347" s="2" t="s">
        <v>10</v>
      </c>
      <c r="F347" s="2" t="s">
        <v>10</v>
      </c>
      <c r="G347" s="2" t="s">
        <v>10</v>
      </c>
      <c r="H347" s="3">
        <f t="shared" si="64"/>
        <v>-7.9194630872483129E-2</v>
      </c>
      <c r="I347" s="3">
        <f t="shared" si="65"/>
        <v>9.4043887147334804E-3</v>
      </c>
      <c r="J347" s="3">
        <f t="shared" si="66"/>
        <v>-9.9277978339350259E-2</v>
      </c>
      <c r="K347" s="2">
        <f t="shared" si="62"/>
        <v>0.73249999999999993</v>
      </c>
      <c r="L347" s="3">
        <f t="shared" si="63"/>
        <v>6.7784256559766609E-2</v>
      </c>
      <c r="M347" t="str">
        <f>IF(L347&gt;参数!B$3+参数!B$2,"溢",IF(L347&lt;-参数!B$2-参数!B$4,"折",""))</f>
        <v>溢</v>
      </c>
      <c r="N347" s="3">
        <f>IF(M347="折",-L347-参数!B$2-参数!B$4,IF(M347="溢",L347-参数!B$2-参数!B$3,""))</f>
        <v>6.7684256559766606E-2</v>
      </c>
      <c r="O347" s="4">
        <f t="shared" si="67"/>
        <v>-7.9194630872483129E-2</v>
      </c>
      <c r="P347" s="3">
        <f t="shared" si="68"/>
        <v>-2.7614383408125078E-2</v>
      </c>
      <c r="Q347" s="5">
        <f t="shared" si="69"/>
        <v>187.39983697107439</v>
      </c>
      <c r="R347" s="5">
        <f t="shared" si="70"/>
        <v>1.6033560890799674</v>
      </c>
      <c r="S347" s="5">
        <f t="shared" si="71"/>
        <v>2.0712078752690681</v>
      </c>
      <c r="T347" s="3">
        <f t="shared" si="72"/>
        <v>-1.3041585906947201E-2</v>
      </c>
      <c r="U347" s="5">
        <f t="shared" si="73"/>
        <v>9.1960711963130564</v>
      </c>
    </row>
    <row r="348" spans="1:21" x14ac:dyDescent="0.15">
      <c r="A348" s="1">
        <v>42263</v>
      </c>
      <c r="B348" s="2">
        <v>0.72399999999999998</v>
      </c>
      <c r="C348" s="2">
        <v>0.95099999999999996</v>
      </c>
      <c r="D348" s="2">
        <v>0.54400000000000004</v>
      </c>
      <c r="E348" s="2" t="s">
        <v>10</v>
      </c>
      <c r="F348" s="2" t="s">
        <v>10</v>
      </c>
      <c r="G348" s="2" t="s">
        <v>10</v>
      </c>
      <c r="H348" s="3">
        <f t="shared" si="64"/>
        <v>5.5393586005830775E-2</v>
      </c>
      <c r="I348" s="3">
        <f t="shared" si="65"/>
        <v>-1.552795031055898E-2</v>
      </c>
      <c r="J348" s="3">
        <f t="shared" si="66"/>
        <v>9.0180360721442865E-2</v>
      </c>
      <c r="K348" s="2">
        <f t="shared" si="62"/>
        <v>0.74750000000000005</v>
      </c>
      <c r="L348" s="3">
        <f t="shared" si="63"/>
        <v>3.2458563535911811E-2</v>
      </c>
      <c r="M348" t="str">
        <f>IF(L348&gt;参数!B$3+参数!B$2,"溢",IF(L348&lt;-参数!B$2-参数!B$4,"折",""))</f>
        <v>溢</v>
      </c>
      <c r="N348" s="3">
        <f>IF(M348="折",-L348-参数!B$2-参数!B$4,IF(M348="溢",L348-参数!B$2-参数!B$3,""))</f>
        <v>3.2358563535911808E-2</v>
      </c>
      <c r="O348" s="4">
        <f t="shared" si="67"/>
        <v>5.5393586005830775E-2</v>
      </c>
      <c r="P348" s="3">
        <f t="shared" si="68"/>
        <v>2.2937147483025638E-2</v>
      </c>
      <c r="Q348" s="5">
        <f t="shared" si="69"/>
        <v>193.46382650232243</v>
      </c>
      <c r="R348" s="5">
        <f t="shared" si="70"/>
        <v>1.6921717324983911</v>
      </c>
      <c r="S348" s="5">
        <f t="shared" si="71"/>
        <v>2.1187154757721189</v>
      </c>
      <c r="T348" s="3">
        <f t="shared" si="72"/>
        <v>3.6896432341589409E-2</v>
      </c>
      <c r="U348" s="5">
        <f t="shared" si="73"/>
        <v>9.5353734150162612</v>
      </c>
    </row>
    <row r="349" spans="1:21" x14ac:dyDescent="0.15">
      <c r="A349" s="1">
        <v>42264</v>
      </c>
      <c r="B349" s="2">
        <v>0.71199999999999997</v>
      </c>
      <c r="C349" s="2">
        <v>0.96299999999999997</v>
      </c>
      <c r="D349" s="2">
        <v>0.49</v>
      </c>
      <c r="E349" s="2" t="s">
        <v>10</v>
      </c>
      <c r="F349" s="2" t="s">
        <v>10</v>
      </c>
      <c r="G349" s="2" t="s">
        <v>10</v>
      </c>
      <c r="H349" s="3">
        <f t="shared" si="64"/>
        <v>-1.6574585635359185E-2</v>
      </c>
      <c r="I349" s="3">
        <f t="shared" si="65"/>
        <v>1.2618296529968376E-2</v>
      </c>
      <c r="J349" s="3">
        <f t="shared" si="66"/>
        <v>-9.9264705882353033E-2</v>
      </c>
      <c r="K349" s="2">
        <f t="shared" si="62"/>
        <v>0.72649999999999992</v>
      </c>
      <c r="L349" s="3">
        <f t="shared" si="63"/>
        <v>2.0365168539325795E-2</v>
      </c>
      <c r="M349" t="str">
        <f>IF(L349&gt;参数!B$3+参数!B$2,"溢",IF(L349&lt;-参数!B$2-参数!B$4,"折",""))</f>
        <v>溢</v>
      </c>
      <c r="N349" s="3">
        <f>IF(M349="折",-L349-参数!B$2-参数!B$4,IF(M349="溢",L349-参数!B$2-参数!B$3,""))</f>
        <v>2.0265168539325796E-2</v>
      </c>
      <c r="O349" s="4">
        <f t="shared" si="67"/>
        <v>-1.6574585635359185E-2</v>
      </c>
      <c r="P349" s="3">
        <f t="shared" si="68"/>
        <v>-2.5112378750167544E-2</v>
      </c>
      <c r="Q349" s="5">
        <f t="shared" si="69"/>
        <v>197.38440355265487</v>
      </c>
      <c r="R349" s="5">
        <f t="shared" si="70"/>
        <v>1.6641246872083624</v>
      </c>
      <c r="S349" s="5">
        <f t="shared" si="71"/>
        <v>2.0655094902806881</v>
      </c>
      <c r="T349" s="3">
        <f t="shared" si="72"/>
        <v>-7.1405986154003112E-3</v>
      </c>
      <c r="U349" s="5">
        <f t="shared" si="73"/>
        <v>9.4672851408116721</v>
      </c>
    </row>
    <row r="350" spans="1:21" x14ac:dyDescent="0.15">
      <c r="A350" s="1">
        <v>42265</v>
      </c>
      <c r="B350" s="2">
        <v>0.71599999999999997</v>
      </c>
      <c r="C350" s="2">
        <v>0.96399999999999997</v>
      </c>
      <c r="D350" s="2">
        <v>0.45</v>
      </c>
      <c r="E350" s="2" t="s">
        <v>10</v>
      </c>
      <c r="F350" s="2" t="s">
        <v>10</v>
      </c>
      <c r="G350" s="2" t="s">
        <v>10</v>
      </c>
      <c r="H350" s="3">
        <f t="shared" si="64"/>
        <v>5.6179775280897903E-3</v>
      </c>
      <c r="I350" s="3">
        <f t="shared" si="65"/>
        <v>1.0384215991692258E-3</v>
      </c>
      <c r="J350" s="3">
        <f t="shared" si="66"/>
        <v>-8.1632653061224469E-2</v>
      </c>
      <c r="K350" s="2">
        <f t="shared" si="62"/>
        <v>0.70699999999999996</v>
      </c>
      <c r="L350" s="3">
        <f t="shared" si="63"/>
        <v>-1.2569832402234637E-2</v>
      </c>
      <c r="M350" t="str">
        <f>IF(L350&gt;参数!B$3+参数!B$2,"溢",IF(L350&lt;-参数!B$2-参数!B$4,"折",""))</f>
        <v>折</v>
      </c>
      <c r="N350" s="3">
        <f>IF(M350="折",-L350-参数!B$2-参数!B$4,IF(M350="溢",L350-参数!B$2-参数!B$3,""))</f>
        <v>7.469832402234638E-3</v>
      </c>
      <c r="O350" s="4">
        <f t="shared" si="67"/>
        <v>5.6179775280897903E-3</v>
      </c>
      <c r="P350" s="3">
        <f t="shared" si="68"/>
        <v>-2.5271326347915048E-2</v>
      </c>
      <c r="Q350" s="5">
        <f t="shared" si="69"/>
        <v>198.85883196600827</v>
      </c>
      <c r="R350" s="5">
        <f t="shared" si="70"/>
        <v>1.6734737023050383</v>
      </c>
      <c r="S350" s="5">
        <f t="shared" si="71"/>
        <v>2.0133113258770892</v>
      </c>
      <c r="T350" s="3">
        <f t="shared" si="72"/>
        <v>-4.0611721391968737E-3</v>
      </c>
      <c r="U350" s="5">
        <f t="shared" si="73"/>
        <v>9.4288368661639748</v>
      </c>
    </row>
    <row r="351" spans="1:21" x14ac:dyDescent="0.15">
      <c r="A351" s="1">
        <v>42268</v>
      </c>
      <c r="B351" s="2">
        <v>0.755</v>
      </c>
      <c r="C351" s="2">
        <v>0.96299999999999997</v>
      </c>
      <c r="D351" s="2">
        <v>0.495</v>
      </c>
      <c r="E351" s="2" t="s">
        <v>10</v>
      </c>
      <c r="F351" s="2" t="s">
        <v>10</v>
      </c>
      <c r="G351" s="2" t="s">
        <v>10</v>
      </c>
      <c r="H351" s="3">
        <f t="shared" si="64"/>
        <v>5.4469273743016799E-2</v>
      </c>
      <c r="I351" s="3">
        <f t="shared" si="65"/>
        <v>-1.0373443983402453E-3</v>
      </c>
      <c r="J351" s="3">
        <f t="shared" si="66"/>
        <v>9.9999999999999867E-2</v>
      </c>
      <c r="K351" s="2">
        <f t="shared" si="62"/>
        <v>0.72899999999999998</v>
      </c>
      <c r="L351" s="3">
        <f t="shared" si="63"/>
        <v>-3.443708609271523E-2</v>
      </c>
      <c r="M351" t="str">
        <f>IF(L351&gt;参数!B$3+参数!B$2,"溢",IF(L351&lt;-参数!B$2-参数!B$4,"折",""))</f>
        <v>折</v>
      </c>
      <c r="N351" s="3">
        <f>IF(M351="折",-L351-参数!B$2-参数!B$4,IF(M351="溢",L351-参数!B$2-参数!B$3,""))</f>
        <v>2.9337086092715226E-2</v>
      </c>
      <c r="O351" s="4">
        <f t="shared" si="67"/>
        <v>5.4469273743016799E-2</v>
      </c>
      <c r="P351" s="3">
        <f t="shared" si="68"/>
        <v>3.3265457712207326E-2</v>
      </c>
      <c r="Q351" s="5">
        <f t="shared" si="69"/>
        <v>204.69277063969182</v>
      </c>
      <c r="R351" s="5">
        <f t="shared" si="70"/>
        <v>1.7646265994976313</v>
      </c>
      <c r="S351" s="5">
        <f t="shared" si="71"/>
        <v>2.0802850486495617</v>
      </c>
      <c r="T351" s="3">
        <f t="shared" si="72"/>
        <v>3.9023939182646454E-2</v>
      </c>
      <c r="U351" s="5">
        <f t="shared" si="73"/>
        <v>9.7967872225922523</v>
      </c>
    </row>
    <row r="352" spans="1:21" x14ac:dyDescent="0.15">
      <c r="A352" s="1">
        <v>42269</v>
      </c>
      <c r="B352" s="2">
        <v>0.75900000000000001</v>
      </c>
      <c r="C352" s="2">
        <v>0.96499999999999997</v>
      </c>
      <c r="D352" s="2">
        <v>0.54400000000000004</v>
      </c>
      <c r="E352" s="2" t="s">
        <v>10</v>
      </c>
      <c r="F352" s="2" t="s">
        <v>10</v>
      </c>
      <c r="G352" s="2" t="s">
        <v>10</v>
      </c>
      <c r="H352" s="3">
        <f t="shared" si="64"/>
        <v>5.2980132450330952E-3</v>
      </c>
      <c r="I352" s="3">
        <f t="shared" si="65"/>
        <v>2.0768431983384517E-3</v>
      </c>
      <c r="J352" s="3">
        <f t="shared" si="66"/>
        <v>9.8989898989899183E-2</v>
      </c>
      <c r="K352" s="2">
        <f t="shared" si="62"/>
        <v>0.75449999999999995</v>
      </c>
      <c r="L352" s="3">
        <f t="shared" si="63"/>
        <v>-5.9288537549407883E-3</v>
      </c>
      <c r="M352" t="str">
        <f>IF(L352&gt;参数!B$3+参数!B$2,"溢",IF(L352&lt;-参数!B$2-参数!B$4,"折",""))</f>
        <v>折</v>
      </c>
      <c r="N352" s="3">
        <f>IF(M352="折",-L352-参数!B$2-参数!B$4,IF(M352="溢",L352-参数!B$2-参数!B$3,""))</f>
        <v>8.2885375494078789E-4</v>
      </c>
      <c r="O352" s="4">
        <f t="shared" si="67"/>
        <v>5.2980132450330952E-3</v>
      </c>
      <c r="P352" s="3">
        <f t="shared" si="68"/>
        <v>3.7014353039696336E-2</v>
      </c>
      <c r="Q352" s="5">
        <f t="shared" si="69"/>
        <v>204.86243101124575</v>
      </c>
      <c r="R352" s="5">
        <f t="shared" si="70"/>
        <v>1.7739756145943075</v>
      </c>
      <c r="S352" s="5">
        <f t="shared" si="71"/>
        <v>2.1572854538634783</v>
      </c>
      <c r="T352" s="3">
        <f t="shared" si="72"/>
        <v>1.4380406679890073E-2</v>
      </c>
      <c r="U352" s="5">
        <f t="shared" si="73"/>
        <v>9.9376690070094789</v>
      </c>
    </row>
    <row r="353" spans="1:21" x14ac:dyDescent="0.15">
      <c r="A353" s="1">
        <v>42270</v>
      </c>
      <c r="B353" s="2">
        <v>0.753</v>
      </c>
      <c r="C353" s="2">
        <v>0.96299999999999997</v>
      </c>
      <c r="D353" s="2">
        <v>0.54400000000000004</v>
      </c>
      <c r="E353" s="2" t="s">
        <v>10</v>
      </c>
      <c r="F353" s="2" t="s">
        <v>10</v>
      </c>
      <c r="G353" s="2" t="s">
        <v>10</v>
      </c>
      <c r="H353" s="3">
        <f t="shared" si="64"/>
        <v>-7.905138339920903E-3</v>
      </c>
      <c r="I353" s="3">
        <f t="shared" si="65"/>
        <v>-2.0725388601036121E-3</v>
      </c>
      <c r="J353" s="3">
        <f t="shared" si="66"/>
        <v>0</v>
      </c>
      <c r="K353" s="2">
        <f t="shared" si="62"/>
        <v>0.75350000000000006</v>
      </c>
      <c r="L353" s="3">
        <f t="shared" si="63"/>
        <v>6.6401062416998613E-4</v>
      </c>
      <c r="M353" t="str">
        <f>IF(L353&gt;参数!B$3+参数!B$2,"溢",IF(L353&lt;-参数!B$2-参数!B$4,"折",""))</f>
        <v>溢</v>
      </c>
      <c r="N353" s="3">
        <f>IF(M353="折",-L353-参数!B$2-参数!B$4,IF(M353="溢",L353-参数!B$2-参数!B$3,""))</f>
        <v>5.6401062416998608E-4</v>
      </c>
      <c r="O353" s="4">
        <f t="shared" si="67"/>
        <v>-7.905138339920903E-3</v>
      </c>
      <c r="P353" s="3">
        <f t="shared" si="68"/>
        <v>-1.324389464021087E-3</v>
      </c>
      <c r="Q353" s="5">
        <f t="shared" si="69"/>
        <v>204.97797559882937</v>
      </c>
      <c r="R353" s="5">
        <f t="shared" si="70"/>
        <v>1.7599520919492933</v>
      </c>
      <c r="S353" s="5">
        <f t="shared" si="71"/>
        <v>2.1544283677374954</v>
      </c>
      <c r="T353" s="3">
        <f t="shared" si="72"/>
        <v>-2.8885057265906678E-3</v>
      </c>
      <c r="U353" s="5">
        <f t="shared" si="73"/>
        <v>9.908963993173769</v>
      </c>
    </row>
    <row r="354" spans="1:21" x14ac:dyDescent="0.15">
      <c r="A354" s="1">
        <v>42271</v>
      </c>
      <c r="B354" s="2">
        <v>0.76600000000000001</v>
      </c>
      <c r="C354" s="2">
        <v>0.95799999999999996</v>
      </c>
      <c r="D354" s="2">
        <v>0.59799999999999998</v>
      </c>
      <c r="E354" s="2" t="s">
        <v>10</v>
      </c>
      <c r="F354" s="2" t="s">
        <v>10</v>
      </c>
      <c r="G354" s="2" t="s">
        <v>10</v>
      </c>
      <c r="H354" s="3">
        <f t="shared" si="64"/>
        <v>1.7264276228419639E-2</v>
      </c>
      <c r="I354" s="3">
        <f t="shared" si="65"/>
        <v>-5.1921079958463512E-3</v>
      </c>
      <c r="J354" s="3">
        <f t="shared" si="66"/>
        <v>9.9264705882352811E-2</v>
      </c>
      <c r="K354" s="2">
        <f t="shared" si="62"/>
        <v>0.77800000000000002</v>
      </c>
      <c r="L354" s="3">
        <f t="shared" si="63"/>
        <v>1.5665796344647598E-2</v>
      </c>
      <c r="M354" t="str">
        <f>IF(L354&gt;参数!B$3+参数!B$2,"溢",IF(L354&lt;-参数!B$2-参数!B$4,"折",""))</f>
        <v>溢</v>
      </c>
      <c r="N354" s="3">
        <f>IF(M354="折",-L354-参数!B$2-参数!B$4,IF(M354="溢",L354-参数!B$2-参数!B$3,""))</f>
        <v>1.5565796344647598E-2</v>
      </c>
      <c r="O354" s="4">
        <f t="shared" si="67"/>
        <v>1.7264276228419639E-2</v>
      </c>
      <c r="P354" s="3">
        <f t="shared" si="68"/>
        <v>3.4952605821096508E-2</v>
      </c>
      <c r="Q354" s="5">
        <f t="shared" si="69"/>
        <v>208.16862102213889</v>
      </c>
      <c r="R354" s="5">
        <f t="shared" si="70"/>
        <v>1.7903363910134908</v>
      </c>
      <c r="S354" s="5">
        <f t="shared" si="71"/>
        <v>2.2297312532448124</v>
      </c>
      <c r="T354" s="3">
        <f t="shared" si="72"/>
        <v>2.2594226131387913E-2</v>
      </c>
      <c r="U354" s="5">
        <f t="shared" si="73"/>
        <v>10.132849366363317</v>
      </c>
    </row>
    <row r="355" spans="1:21" x14ac:dyDescent="0.15">
      <c r="A355" s="1">
        <v>42272</v>
      </c>
      <c r="B355" s="2">
        <v>0.73599999999999999</v>
      </c>
      <c r="C355" s="2">
        <v>0.96099999999999997</v>
      </c>
      <c r="D355" s="2">
        <v>0.59399999999999997</v>
      </c>
      <c r="E355" s="2" t="s">
        <v>10</v>
      </c>
      <c r="F355" s="2" t="s">
        <v>10</v>
      </c>
      <c r="G355" s="2" t="s">
        <v>10</v>
      </c>
      <c r="H355" s="3">
        <f t="shared" si="64"/>
        <v>-3.9164490861618884E-2</v>
      </c>
      <c r="I355" s="3">
        <f t="shared" si="65"/>
        <v>3.1315240083507057E-3</v>
      </c>
      <c r="J355" s="3">
        <f t="shared" si="66"/>
        <v>-6.6889632107023367E-3</v>
      </c>
      <c r="K355" s="2">
        <f t="shared" si="62"/>
        <v>0.77749999999999997</v>
      </c>
      <c r="L355" s="3">
        <f t="shared" si="63"/>
        <v>5.6385869565217295E-2</v>
      </c>
      <c r="M355" t="str">
        <f>IF(L355&gt;参数!B$3+参数!B$2,"溢",IF(L355&lt;-参数!B$2-参数!B$4,"折",""))</f>
        <v>溢</v>
      </c>
      <c r="N355" s="3">
        <f>IF(M355="折",-L355-参数!B$2-参数!B$4,IF(M355="溢",L355-参数!B$2-参数!B$3,""))</f>
        <v>5.6285869565217292E-2</v>
      </c>
      <c r="O355" s="4">
        <f t="shared" si="67"/>
        <v>-3.9164490861618884E-2</v>
      </c>
      <c r="P355" s="3">
        <f t="shared" si="68"/>
        <v>-6.198389550689129E-4</v>
      </c>
      <c r="Q355" s="5">
        <f t="shared" si="69"/>
        <v>219.88557287256216</v>
      </c>
      <c r="R355" s="5">
        <f t="shared" si="70"/>
        <v>1.7202187777884193</v>
      </c>
      <c r="S355" s="5">
        <f t="shared" si="71"/>
        <v>2.2283491789547165</v>
      </c>
      <c r="T355" s="3">
        <f t="shared" si="72"/>
        <v>5.5005132495098315E-3</v>
      </c>
      <c r="U355" s="5">
        <f t="shared" si="73"/>
        <v>10.188585238558286</v>
      </c>
    </row>
    <row r="356" spans="1:21" x14ac:dyDescent="0.15">
      <c r="A356" s="1">
        <v>42275</v>
      </c>
      <c r="B356" s="2">
        <v>0.748</v>
      </c>
      <c r="C356" s="2">
        <v>0.95899999999999996</v>
      </c>
      <c r="D356" s="2">
        <v>0.54600000000000004</v>
      </c>
      <c r="E356" s="2" t="s">
        <v>10</v>
      </c>
      <c r="F356" s="2" t="s">
        <v>10</v>
      </c>
      <c r="G356" s="2" t="s">
        <v>10</v>
      </c>
      <c r="H356" s="3">
        <f t="shared" si="64"/>
        <v>1.6304347826086918E-2</v>
      </c>
      <c r="I356" s="3">
        <f t="shared" si="65"/>
        <v>-2.0811654526534662E-3</v>
      </c>
      <c r="J356" s="3">
        <f t="shared" si="66"/>
        <v>-8.0808080808080662E-2</v>
      </c>
      <c r="K356" s="2">
        <f t="shared" si="62"/>
        <v>0.75249999999999995</v>
      </c>
      <c r="L356" s="3">
        <f t="shared" si="63"/>
        <v>6.0160427807485206E-3</v>
      </c>
      <c r="M356" t="str">
        <f>IF(L356&gt;参数!B$3+参数!B$2,"溢",IF(L356&lt;-参数!B$2-参数!B$4,"折",""))</f>
        <v>溢</v>
      </c>
      <c r="N356" s="3">
        <f>IF(M356="折",-L356-参数!B$2-参数!B$4,IF(M356="溢",L356-参数!B$2-参数!B$3,""))</f>
        <v>5.9160427807485204E-3</v>
      </c>
      <c r="O356" s="4">
        <f t="shared" si="67"/>
        <v>1.6304347826086918E-2</v>
      </c>
      <c r="P356" s="3">
        <f t="shared" si="68"/>
        <v>-3.0642558000203806E-2</v>
      </c>
      <c r="Q356" s="5">
        <f t="shared" si="69"/>
        <v>221.18642532854565</v>
      </c>
      <c r="R356" s="5">
        <f t="shared" si="70"/>
        <v>1.7482658230784478</v>
      </c>
      <c r="S356" s="5">
        <f t="shared" si="71"/>
        <v>2.1600668599938904</v>
      </c>
      <c r="T356" s="3">
        <f t="shared" si="72"/>
        <v>-2.8073891311227888E-3</v>
      </c>
      <c r="U356" s="5">
        <f t="shared" si="73"/>
        <v>10.15998191509804</v>
      </c>
    </row>
    <row r="357" spans="1:21" x14ac:dyDescent="0.15">
      <c r="A357" s="1">
        <v>42276</v>
      </c>
      <c r="B357" s="2">
        <v>0.72799999999999998</v>
      </c>
      <c r="C357" s="2">
        <v>0.96499999999999997</v>
      </c>
      <c r="D357" s="2">
        <v>0.49099999999999999</v>
      </c>
      <c r="E357" s="2" t="s">
        <v>10</v>
      </c>
      <c r="F357" s="2" t="s">
        <v>10</v>
      </c>
      <c r="G357" s="2" t="s">
        <v>10</v>
      </c>
      <c r="H357" s="3">
        <f t="shared" si="64"/>
        <v>-2.6737967914438499E-2</v>
      </c>
      <c r="I357" s="3">
        <f t="shared" si="65"/>
        <v>6.2565172054223073E-3</v>
      </c>
      <c r="J357" s="3">
        <f t="shared" si="66"/>
        <v>-0.10073260073260082</v>
      </c>
      <c r="K357" s="2">
        <f t="shared" si="62"/>
        <v>0.72799999999999998</v>
      </c>
      <c r="L357" s="3">
        <f t="shared" si="63"/>
        <v>0</v>
      </c>
      <c r="M357" t="str">
        <f>IF(L357&gt;参数!B$3+参数!B$2,"溢",IF(L357&lt;-参数!B$2-参数!B$4,"折",""))</f>
        <v/>
      </c>
      <c r="N357" s="3" t="str">
        <f>IF(M357="折",-L357-参数!B$2-参数!B$4,IF(M357="溢",L357-参数!B$2-参数!B$3,""))</f>
        <v/>
      </c>
      <c r="O357" s="4">
        <f t="shared" si="67"/>
        <v>-2.6737967914438499E-2</v>
      </c>
      <c r="P357" s="3">
        <f t="shared" si="68"/>
        <v>-2.9822917483842359E-2</v>
      </c>
      <c r="Q357" s="5">
        <f t="shared" si="69"/>
        <v>221.18642532854565</v>
      </c>
      <c r="R357" s="5">
        <f t="shared" si="70"/>
        <v>1.7015207475950669</v>
      </c>
      <c r="S357" s="5">
        <f t="shared" si="71"/>
        <v>2.0956473642687099</v>
      </c>
      <c r="T357" s="3">
        <f t="shared" si="72"/>
        <v>-1.8853628466093619E-2</v>
      </c>
      <c r="U357" s="5">
        <f t="shared" si="73"/>
        <v>9.9684293908485522</v>
      </c>
    </row>
    <row r="358" spans="1:21" x14ac:dyDescent="0.15">
      <c r="A358" s="1">
        <v>42277</v>
      </c>
      <c r="B358" s="2">
        <v>0.751</v>
      </c>
      <c r="C358" s="2">
        <v>0.96699999999999997</v>
      </c>
      <c r="D358" s="2">
        <v>0.53200000000000003</v>
      </c>
      <c r="E358" s="2" t="s">
        <v>10</v>
      </c>
      <c r="F358" s="2" t="s">
        <v>10</v>
      </c>
      <c r="G358" s="2" t="s">
        <v>10</v>
      </c>
      <c r="H358" s="3">
        <f t="shared" si="64"/>
        <v>3.1593406593406703E-2</v>
      </c>
      <c r="I358" s="3">
        <f t="shared" si="65"/>
        <v>2.0725388601037231E-3</v>
      </c>
      <c r="J358" s="3">
        <f t="shared" si="66"/>
        <v>8.3503054989816805E-2</v>
      </c>
      <c r="K358" s="2">
        <f t="shared" si="62"/>
        <v>0.74950000000000006</v>
      </c>
      <c r="L358" s="3">
        <f t="shared" si="63"/>
        <v>-1.997336884154377E-3</v>
      </c>
      <c r="M358" t="str">
        <f>IF(L358&gt;参数!B$3+参数!B$2,"溢",IF(L358&lt;-参数!B$2-参数!B$4,"折",""))</f>
        <v/>
      </c>
      <c r="N358" s="3" t="str">
        <f>IF(M358="折",-L358-参数!B$2-参数!B$4,IF(M358="溢",L358-参数!B$2-参数!B$3,""))</f>
        <v/>
      </c>
      <c r="O358" s="4">
        <f t="shared" si="67"/>
        <v>3.1593406593406703E-2</v>
      </c>
      <c r="P358" s="3">
        <f t="shared" si="68"/>
        <v>3.0972495218347461E-2</v>
      </c>
      <c r="Q358" s="5">
        <f t="shared" si="69"/>
        <v>221.18642532854565</v>
      </c>
      <c r="R358" s="5">
        <f t="shared" si="70"/>
        <v>1.7552775844009552</v>
      </c>
      <c r="S358" s="5">
        <f t="shared" si="71"/>
        <v>2.160554792237865</v>
      </c>
      <c r="T358" s="3">
        <f t="shared" si="72"/>
        <v>2.0855300603918058E-2</v>
      </c>
      <c r="U358" s="5">
        <f t="shared" si="73"/>
        <v>10.17632398234363</v>
      </c>
    </row>
    <row r="359" spans="1:21" x14ac:dyDescent="0.15">
      <c r="A359" s="1">
        <v>42285</v>
      </c>
      <c r="B359" s="2">
        <v>0.77300000000000002</v>
      </c>
      <c r="C359" s="2">
        <v>0.96299999999999997</v>
      </c>
      <c r="D359" s="2">
        <v>0.58499999999999996</v>
      </c>
      <c r="E359" s="2" t="s">
        <v>10</v>
      </c>
      <c r="F359" s="2" t="s">
        <v>10</v>
      </c>
      <c r="G359" s="2" t="s">
        <v>10</v>
      </c>
      <c r="H359" s="3">
        <f t="shared" si="64"/>
        <v>2.9294274300932122E-2</v>
      </c>
      <c r="I359" s="3">
        <f t="shared" si="65"/>
        <v>-4.1365046535677408E-3</v>
      </c>
      <c r="J359" s="3">
        <f t="shared" si="66"/>
        <v>9.9624060150375726E-2</v>
      </c>
      <c r="K359" s="2">
        <f t="shared" si="62"/>
        <v>0.77400000000000002</v>
      </c>
      <c r="L359" s="3">
        <f t="shared" si="63"/>
        <v>1.2936610608020871E-3</v>
      </c>
      <c r="M359" t="str">
        <f>IF(L359&gt;参数!B$3+参数!B$2,"溢",IF(L359&lt;-参数!B$2-参数!B$4,"折",""))</f>
        <v>溢</v>
      </c>
      <c r="N359" s="3">
        <f>IF(M359="折",-L359-参数!B$2-参数!B$4,IF(M359="溢",L359-参数!B$2-参数!B$3,""))</f>
        <v>1.193661060802087E-3</v>
      </c>
      <c r="O359" s="4">
        <f t="shared" si="67"/>
        <v>2.9294274300932122E-2</v>
      </c>
      <c r="P359" s="3">
        <f t="shared" si="68"/>
        <v>3.5075336696759725E-2</v>
      </c>
      <c r="Q359" s="5">
        <f t="shared" si="69"/>
        <v>221.45044695163836</v>
      </c>
      <c r="R359" s="5">
        <f t="shared" si="70"/>
        <v>1.8066971674326742</v>
      </c>
      <c r="S359" s="5">
        <f t="shared" si="71"/>
        <v>2.2363369790274059</v>
      </c>
      <c r="T359" s="3">
        <f t="shared" si="72"/>
        <v>2.185442401949798E-2</v>
      </c>
      <c r="U359" s="5">
        <f t="shared" si="73"/>
        <v>10.398721681613555</v>
      </c>
    </row>
    <row r="360" spans="1:21" x14ac:dyDescent="0.15">
      <c r="A360" s="1">
        <v>42286</v>
      </c>
      <c r="B360" s="2">
        <v>0.78900000000000003</v>
      </c>
      <c r="C360" s="2">
        <v>0.96299999999999997</v>
      </c>
      <c r="D360" s="2">
        <v>0.60399999999999998</v>
      </c>
      <c r="E360" s="2" t="s">
        <v>10</v>
      </c>
      <c r="F360" s="2" t="s">
        <v>10</v>
      </c>
      <c r="G360" s="2" t="s">
        <v>10</v>
      </c>
      <c r="H360" s="3">
        <f t="shared" si="64"/>
        <v>2.0698576972833171E-2</v>
      </c>
      <c r="I360" s="3">
        <f t="shared" si="65"/>
        <v>0</v>
      </c>
      <c r="J360" s="3">
        <f t="shared" si="66"/>
        <v>3.2478632478632585E-2</v>
      </c>
      <c r="K360" s="2">
        <f t="shared" si="62"/>
        <v>0.78349999999999997</v>
      </c>
      <c r="L360" s="3">
        <f t="shared" si="63"/>
        <v>-6.9708491761724112E-3</v>
      </c>
      <c r="M360" t="str">
        <f>IF(L360&gt;参数!B$3+参数!B$2,"溢",IF(L360&lt;-参数!B$2-参数!B$4,"折",""))</f>
        <v>折</v>
      </c>
      <c r="N360" s="3">
        <f>IF(M360="折",-L360-参数!B$2-参数!B$4,IF(M360="溢",L360-参数!B$2-参数!B$3,""))</f>
        <v>1.8708491761724108E-3</v>
      </c>
      <c r="O360" s="4">
        <f t="shared" si="67"/>
        <v>2.0698576972833171E-2</v>
      </c>
      <c r="P360" s="3">
        <f t="shared" si="68"/>
        <v>1.2518885779894117E-2</v>
      </c>
      <c r="Q360" s="5">
        <f t="shared" si="69"/>
        <v>221.86474733788083</v>
      </c>
      <c r="R360" s="5">
        <f t="shared" si="70"/>
        <v>1.8440932278193791</v>
      </c>
      <c r="S360" s="5">
        <f t="shared" si="71"/>
        <v>2.2643334262332036</v>
      </c>
      <c r="T360" s="3">
        <f t="shared" si="72"/>
        <v>1.16961039762999E-2</v>
      </c>
      <c r="U360" s="5">
        <f t="shared" si="73"/>
        <v>10.520346211622313</v>
      </c>
    </row>
    <row r="361" spans="1:21" x14ac:dyDescent="0.15">
      <c r="A361" s="1">
        <v>42289</v>
      </c>
      <c r="B361" s="2">
        <v>0.81799999999999995</v>
      </c>
      <c r="C361" s="2">
        <v>0.95799999999999996</v>
      </c>
      <c r="D361" s="2">
        <v>0.66400000000000003</v>
      </c>
      <c r="E361" s="2" t="s">
        <v>10</v>
      </c>
      <c r="F361" s="2" t="s">
        <v>10</v>
      </c>
      <c r="G361" s="2" t="s">
        <v>10</v>
      </c>
      <c r="H361" s="3">
        <f t="shared" si="64"/>
        <v>3.675538656527233E-2</v>
      </c>
      <c r="I361" s="3">
        <f t="shared" si="65"/>
        <v>-5.1921079958463512E-3</v>
      </c>
      <c r="J361" s="3">
        <f t="shared" si="66"/>
        <v>9.9337748344370924E-2</v>
      </c>
      <c r="K361" s="2">
        <f t="shared" si="62"/>
        <v>0.81099999999999994</v>
      </c>
      <c r="L361" s="3">
        <f t="shared" si="63"/>
        <v>-8.5574572127139481E-3</v>
      </c>
      <c r="M361" t="str">
        <f>IF(L361&gt;参数!B$3+参数!B$2,"溢",IF(L361&lt;-参数!B$2-参数!B$4,"折",""))</f>
        <v>折</v>
      </c>
      <c r="N361" s="3">
        <f>IF(M361="折",-L361-参数!B$2-参数!B$4,IF(M361="溢",L361-参数!B$2-参数!B$3,""))</f>
        <v>3.4574572127139486E-3</v>
      </c>
      <c r="O361" s="4">
        <f t="shared" si="67"/>
        <v>3.675538656527233E-2</v>
      </c>
      <c r="P361" s="3">
        <f t="shared" si="68"/>
        <v>3.7599399161924472E-2</v>
      </c>
      <c r="Q361" s="5">
        <f t="shared" si="69"/>
        <v>222.63183520881114</v>
      </c>
      <c r="R361" s="5">
        <f t="shared" si="70"/>
        <v>1.9118735872702812</v>
      </c>
      <c r="S361" s="5">
        <f t="shared" si="71"/>
        <v>2.3494710025618342</v>
      </c>
      <c r="T361" s="3">
        <f t="shared" si="72"/>
        <v>2.5937414313303583E-2</v>
      </c>
      <c r="U361" s="5">
        <f t="shared" si="73"/>
        <v>10.793216790032554</v>
      </c>
    </row>
    <row r="362" spans="1:21" x14ac:dyDescent="0.15">
      <c r="A362" s="1">
        <v>42290</v>
      </c>
      <c r="B362" s="2">
        <v>0.82699999999999996</v>
      </c>
      <c r="C362" s="2">
        <v>0.95199999999999996</v>
      </c>
      <c r="D362" s="2">
        <v>0.70399999999999996</v>
      </c>
      <c r="E362" s="2" t="s">
        <v>10</v>
      </c>
      <c r="F362" s="2" t="s">
        <v>10</v>
      </c>
      <c r="G362" s="2" t="s">
        <v>10</v>
      </c>
      <c r="H362" s="3">
        <f t="shared" si="64"/>
        <v>1.1002444987775029E-2</v>
      </c>
      <c r="I362" s="3">
        <f t="shared" si="65"/>
        <v>-6.2630480167015223E-3</v>
      </c>
      <c r="J362" s="3">
        <f t="shared" si="66"/>
        <v>6.0240963855421548E-2</v>
      </c>
      <c r="K362" s="2">
        <f t="shared" si="62"/>
        <v>0.82799999999999996</v>
      </c>
      <c r="L362" s="3">
        <f t="shared" si="63"/>
        <v>1.2091898428052694E-3</v>
      </c>
      <c r="M362" t="str">
        <f>IF(L362&gt;参数!B$3+参数!B$2,"溢",IF(L362&lt;-参数!B$2-参数!B$4,"折",""))</f>
        <v>溢</v>
      </c>
      <c r="N362" s="3">
        <f>IF(M362="折",-L362-参数!B$2-参数!B$4,IF(M362="溢",L362-参数!B$2-参数!B$3,""))</f>
        <v>1.1091898428052694E-3</v>
      </c>
      <c r="O362" s="4">
        <f t="shared" si="67"/>
        <v>1.1002444987775029E-2</v>
      </c>
      <c r="P362" s="3">
        <f t="shared" si="68"/>
        <v>2.2009188914442587E-2</v>
      </c>
      <c r="Q362" s="5">
        <f t="shared" si="69"/>
        <v>222.87877617910985</v>
      </c>
      <c r="R362" s="5">
        <f t="shared" si="70"/>
        <v>1.9329088712378026</v>
      </c>
      <c r="S362" s="5">
        <f t="shared" si="71"/>
        <v>2.4011809537062221</v>
      </c>
      <c r="T362" s="3">
        <f t="shared" si="72"/>
        <v>1.1373607915007628E-2</v>
      </c>
      <c r="U362" s="5">
        <f t="shared" si="73"/>
        <v>10.91597460594406</v>
      </c>
    </row>
    <row r="363" spans="1:21" x14ac:dyDescent="0.15">
      <c r="A363" s="1">
        <v>42291</v>
      </c>
      <c r="B363" s="2">
        <v>0.81499999999999995</v>
      </c>
      <c r="C363" s="2">
        <v>0.95499999999999996</v>
      </c>
      <c r="D363" s="2">
        <v>0.67500000000000004</v>
      </c>
      <c r="E363" s="2" t="s">
        <v>10</v>
      </c>
      <c r="F363" s="2" t="s">
        <v>10</v>
      </c>
      <c r="G363" s="2" t="s">
        <v>10</v>
      </c>
      <c r="H363" s="3">
        <f t="shared" si="64"/>
        <v>-1.4510278113663899E-2</v>
      </c>
      <c r="I363" s="3">
        <f t="shared" si="65"/>
        <v>3.1512605042016695E-3</v>
      </c>
      <c r="J363" s="3">
        <f t="shared" si="66"/>
        <v>-4.1193181818181657E-2</v>
      </c>
      <c r="K363" s="2">
        <f t="shared" si="62"/>
        <v>0.81499999999999995</v>
      </c>
      <c r="L363" s="3">
        <f t="shared" si="63"/>
        <v>0</v>
      </c>
      <c r="M363" t="str">
        <f>IF(L363&gt;参数!B$3+参数!B$2,"溢",IF(L363&lt;-参数!B$2-参数!B$4,"折",""))</f>
        <v/>
      </c>
      <c r="N363" s="3" t="str">
        <f>IF(M363="折",-L363-参数!B$2-参数!B$4,IF(M363="溢",L363-参数!B$2-参数!B$3,""))</f>
        <v/>
      </c>
      <c r="O363" s="4">
        <f t="shared" si="67"/>
        <v>-1.4510278113663899E-2</v>
      </c>
      <c r="P363" s="3">
        <f t="shared" si="68"/>
        <v>-1.521223554954603E-2</v>
      </c>
      <c r="Q363" s="5">
        <f t="shared" si="69"/>
        <v>222.87877617910985</v>
      </c>
      <c r="R363" s="5">
        <f t="shared" si="70"/>
        <v>1.9048618259477739</v>
      </c>
      <c r="S363" s="5">
        <f t="shared" si="71"/>
        <v>2.3646536234413595</v>
      </c>
      <c r="T363" s="3">
        <f t="shared" si="72"/>
        <v>-9.9075045544033107E-3</v>
      </c>
      <c r="U363" s="5">
        <f t="shared" si="73"/>
        <v>10.807824537819918</v>
      </c>
    </row>
    <row r="364" spans="1:21" x14ac:dyDescent="0.15">
      <c r="A364" s="1">
        <v>42292</v>
      </c>
      <c r="B364" s="2">
        <v>0.84399999999999997</v>
      </c>
      <c r="C364" s="2">
        <v>0.94399999999999995</v>
      </c>
      <c r="D364" s="2">
        <v>0.74</v>
      </c>
      <c r="E364" s="2" t="s">
        <v>10</v>
      </c>
      <c r="F364" s="2" t="s">
        <v>10</v>
      </c>
      <c r="G364" s="2" t="s">
        <v>10</v>
      </c>
      <c r="H364" s="3">
        <f t="shared" si="64"/>
        <v>3.5582822085889587E-2</v>
      </c>
      <c r="I364" s="3">
        <f t="shared" si="65"/>
        <v>-1.1518324607329822E-2</v>
      </c>
      <c r="J364" s="3">
        <f t="shared" si="66"/>
        <v>9.6296296296296102E-2</v>
      </c>
      <c r="K364" s="2">
        <f t="shared" si="62"/>
        <v>0.84199999999999997</v>
      </c>
      <c r="L364" s="3">
        <f t="shared" si="63"/>
        <v>-2.3696682464454666E-3</v>
      </c>
      <c r="M364" t="str">
        <f>IF(L364&gt;参数!B$3+参数!B$2,"溢",IF(L364&lt;-参数!B$2-参数!B$4,"折",""))</f>
        <v/>
      </c>
      <c r="N364" s="3" t="str">
        <f>IF(M364="折",-L364-参数!B$2-参数!B$4,IF(M364="溢",L364-参数!B$2-参数!B$3,""))</f>
        <v/>
      </c>
      <c r="O364" s="4">
        <f t="shared" si="67"/>
        <v>3.5582822085889587E-2</v>
      </c>
      <c r="P364" s="3">
        <f t="shared" si="68"/>
        <v>3.5858646573598441E-2</v>
      </c>
      <c r="Q364" s="5">
        <f t="shared" si="69"/>
        <v>222.87877617910985</v>
      </c>
      <c r="R364" s="5">
        <f t="shared" si="70"/>
        <v>1.9726421853986762</v>
      </c>
      <c r="S364" s="5">
        <f t="shared" si="71"/>
        <v>2.4494469019933223</v>
      </c>
      <c r="T364" s="3">
        <f t="shared" si="72"/>
        <v>2.381382288649601E-2</v>
      </c>
      <c r="U364" s="5">
        <f t="shared" si="73"/>
        <v>11.065200157151887</v>
      </c>
    </row>
    <row r="365" spans="1:21" x14ac:dyDescent="0.15">
      <c r="A365" s="1">
        <v>42293</v>
      </c>
      <c r="B365" s="2">
        <v>0.85899999999999999</v>
      </c>
      <c r="C365" s="2">
        <v>0.94099999999999995</v>
      </c>
      <c r="D365" s="2">
        <v>0.75900000000000001</v>
      </c>
      <c r="E365" s="2" t="s">
        <v>10</v>
      </c>
      <c r="F365" s="2" t="s">
        <v>10</v>
      </c>
      <c r="G365" s="2" t="s">
        <v>10</v>
      </c>
      <c r="H365" s="3">
        <f t="shared" si="64"/>
        <v>1.7772511848341166E-2</v>
      </c>
      <c r="I365" s="3">
        <f t="shared" si="65"/>
        <v>-3.1779661016949623E-3</v>
      </c>
      <c r="J365" s="3">
        <f t="shared" si="66"/>
        <v>2.5675675675675746E-2</v>
      </c>
      <c r="K365" s="2">
        <f t="shared" si="62"/>
        <v>0.85</v>
      </c>
      <c r="L365" s="3">
        <f t="shared" si="63"/>
        <v>-1.0477299185098987E-2</v>
      </c>
      <c r="M365" t="str">
        <f>IF(L365&gt;参数!B$3+参数!B$2,"溢",IF(L365&lt;-参数!B$2-参数!B$4,"折",""))</f>
        <v>折</v>
      </c>
      <c r="N365" s="3">
        <f>IF(M365="折",-L365-参数!B$2-参数!B$4,IF(M365="溢",L365-参数!B$2-参数!B$3,""))</f>
        <v>5.3772991850989877E-3</v>
      </c>
      <c r="O365" s="4">
        <f t="shared" si="67"/>
        <v>1.7772511848341166E-2</v>
      </c>
      <c r="P365" s="3">
        <f t="shared" si="68"/>
        <v>9.704336315378195E-3</v>
      </c>
      <c r="Q365" s="5">
        <f t="shared" si="69"/>
        <v>224.0772620406336</v>
      </c>
      <c r="R365" s="5">
        <f t="shared" si="70"/>
        <v>2.0077009920112117</v>
      </c>
      <c r="S365" s="5">
        <f t="shared" si="71"/>
        <v>2.4732171585169267</v>
      </c>
      <c r="T365" s="3">
        <f t="shared" si="72"/>
        <v>1.0951382449606117E-2</v>
      </c>
      <c r="U365" s="5">
        <f t="shared" si="73"/>
        <v>11.186379395954299</v>
      </c>
    </row>
    <row r="366" spans="1:21" x14ac:dyDescent="0.15">
      <c r="A366" s="1">
        <v>42296</v>
      </c>
      <c r="B366" s="2">
        <v>0.84899999999999998</v>
      </c>
      <c r="C366" s="2">
        <v>0.94599999999999995</v>
      </c>
      <c r="D366" s="2">
        <v>0.73399999999999999</v>
      </c>
      <c r="E366" s="2" t="s">
        <v>10</v>
      </c>
      <c r="F366" s="2" t="s">
        <v>10</v>
      </c>
      <c r="G366" s="2" t="s">
        <v>10</v>
      </c>
      <c r="H366" s="3">
        <f t="shared" si="64"/>
        <v>-1.1641443538998875E-2</v>
      </c>
      <c r="I366" s="3">
        <f t="shared" si="65"/>
        <v>5.3134962805525543E-3</v>
      </c>
      <c r="J366" s="3">
        <f t="shared" si="66"/>
        <v>-3.2938076416337281E-2</v>
      </c>
      <c r="K366" s="2">
        <f t="shared" si="62"/>
        <v>0.84</v>
      </c>
      <c r="L366" s="3">
        <f t="shared" si="63"/>
        <v>-1.0600706713780883E-2</v>
      </c>
      <c r="M366" t="str">
        <f>IF(L366&gt;参数!B$3+参数!B$2,"溢",IF(L366&lt;-参数!B$2-参数!B$4,"折",""))</f>
        <v>折</v>
      </c>
      <c r="N366" s="3">
        <f>IF(M366="折",-L366-参数!B$2-参数!B$4,IF(M366="溢",L366-参数!B$2-参数!B$3,""))</f>
        <v>5.5007067137808835E-3</v>
      </c>
      <c r="O366" s="4">
        <f t="shared" si="67"/>
        <v>-1.1641443538998875E-2</v>
      </c>
      <c r="P366" s="3">
        <f t="shared" si="68"/>
        <v>-1.1398797981064791E-2</v>
      </c>
      <c r="Q366" s="5">
        <f t="shared" si="69"/>
        <v>225.30984534034616</v>
      </c>
      <c r="R366" s="5">
        <f t="shared" si="70"/>
        <v>1.9843284542695212</v>
      </c>
      <c r="S366" s="5">
        <f t="shared" si="71"/>
        <v>2.4450254557636892</v>
      </c>
      <c r="T366" s="3">
        <f t="shared" si="72"/>
        <v>-5.8465116020942611E-3</v>
      </c>
      <c r="U366" s="5">
        <f t="shared" si="73"/>
        <v>11.120978099030424</v>
      </c>
    </row>
    <row r="367" spans="1:21" x14ac:dyDescent="0.15">
      <c r="A367" s="1">
        <v>42297</v>
      </c>
      <c r="B367" s="2">
        <v>0.86899999999999999</v>
      </c>
      <c r="C367" s="2">
        <v>0.95299999999999996</v>
      </c>
      <c r="D367" s="2">
        <v>0.77600000000000002</v>
      </c>
      <c r="E367" s="2" t="s">
        <v>10</v>
      </c>
      <c r="F367" s="2" t="s">
        <v>10</v>
      </c>
      <c r="G367" s="2" t="s">
        <v>10</v>
      </c>
      <c r="H367" s="3">
        <f t="shared" si="64"/>
        <v>2.3557126030624209E-2</v>
      </c>
      <c r="I367" s="3">
        <f t="shared" si="65"/>
        <v>7.3995771670190003E-3</v>
      </c>
      <c r="J367" s="3">
        <f t="shared" si="66"/>
        <v>5.7220708446866553E-2</v>
      </c>
      <c r="K367" s="2">
        <f t="shared" si="62"/>
        <v>0.86450000000000005</v>
      </c>
      <c r="L367" s="3">
        <f t="shared" si="63"/>
        <v>-5.1783659378595859E-3</v>
      </c>
      <c r="M367" t="str">
        <f>IF(L367&gt;参数!B$3+参数!B$2,"溢",IF(L367&lt;-参数!B$2-参数!B$4,"折",""))</f>
        <v>折</v>
      </c>
      <c r="N367" s="3">
        <f>IF(M367="折",-L367-参数!B$2-参数!B$4,IF(M367="溢",L367-参数!B$2-参数!B$3,""))</f>
        <v>7.8365937859585511E-5</v>
      </c>
      <c r="O367" s="4">
        <f t="shared" si="67"/>
        <v>2.3557126030624209E-2</v>
      </c>
      <c r="P367" s="3">
        <f t="shared" si="68"/>
        <v>2.9760015497361222E-2</v>
      </c>
      <c r="Q367" s="5">
        <f t="shared" si="69"/>
        <v>225.32750195768526</v>
      </c>
      <c r="R367" s="5">
        <f t="shared" si="70"/>
        <v>2.0310735297529021</v>
      </c>
      <c r="S367" s="5">
        <f t="shared" si="71"/>
        <v>2.5177894512186594</v>
      </c>
      <c r="T367" s="3">
        <f t="shared" si="72"/>
        <v>1.7798502488615007E-2</v>
      </c>
      <c r="U367" s="5">
        <f t="shared" si="73"/>
        <v>11.318914855401848</v>
      </c>
    </row>
    <row r="368" spans="1:21" x14ac:dyDescent="0.15">
      <c r="A368" s="1">
        <v>42298</v>
      </c>
      <c r="B368" s="2">
        <v>0.80800000000000005</v>
      </c>
      <c r="C368" s="2">
        <v>0.95699999999999996</v>
      </c>
      <c r="D368" s="2">
        <v>0.69799999999999995</v>
      </c>
      <c r="E368" s="2" t="s">
        <v>10</v>
      </c>
      <c r="F368" s="2" t="s">
        <v>10</v>
      </c>
      <c r="G368" s="2" t="s">
        <v>10</v>
      </c>
      <c r="H368" s="3">
        <f t="shared" si="64"/>
        <v>-7.0195627157652374E-2</v>
      </c>
      <c r="I368" s="3">
        <f t="shared" si="65"/>
        <v>4.1972717733473885E-3</v>
      </c>
      <c r="J368" s="3">
        <f t="shared" si="66"/>
        <v>-0.10051546391752586</v>
      </c>
      <c r="K368" s="2">
        <f t="shared" si="62"/>
        <v>0.8274999999999999</v>
      </c>
      <c r="L368" s="3">
        <f t="shared" si="63"/>
        <v>2.4133663366336489E-2</v>
      </c>
      <c r="M368" t="str">
        <f>IF(L368&gt;参数!B$3+参数!B$2,"溢",IF(L368&lt;-参数!B$2-参数!B$4,"折",""))</f>
        <v>溢</v>
      </c>
      <c r="N368" s="3">
        <f>IF(M368="折",-L368-参数!B$2-参数!B$4,IF(M368="溢",L368-参数!B$2-参数!B$3,""))</f>
        <v>2.4033663366336489E-2</v>
      </c>
      <c r="O368" s="4">
        <f t="shared" si="67"/>
        <v>-7.0195627157652374E-2</v>
      </c>
      <c r="P368" s="3">
        <f t="shared" si="68"/>
        <v>-3.9965561768785261E-2</v>
      </c>
      <c r="Q368" s="5">
        <f t="shared" si="69"/>
        <v>230.74294728691379</v>
      </c>
      <c r="R368" s="5">
        <f t="shared" si="70"/>
        <v>1.8885010495285903</v>
      </c>
      <c r="S368" s="5">
        <f t="shared" si="71"/>
        <v>2.4171645813851841</v>
      </c>
      <c r="T368" s="3">
        <f t="shared" si="72"/>
        <v>-2.8709175186700381E-2</v>
      </c>
      <c r="U368" s="5">
        <f t="shared" si="73"/>
        <v>10.993958145894771</v>
      </c>
    </row>
    <row r="369" spans="1:21" x14ac:dyDescent="0.15">
      <c r="A369" s="1">
        <v>42299</v>
      </c>
      <c r="B369" s="2">
        <v>0.84299999999999997</v>
      </c>
      <c r="C369" s="2">
        <v>0.95199999999999996</v>
      </c>
      <c r="D369" s="2">
        <v>0.72</v>
      </c>
      <c r="E369" s="2" t="s">
        <v>10</v>
      </c>
      <c r="F369" s="2" t="s">
        <v>10</v>
      </c>
      <c r="G369" s="2" t="s">
        <v>10</v>
      </c>
      <c r="H369" s="3">
        <f t="shared" si="64"/>
        <v>4.3316831683168244E-2</v>
      </c>
      <c r="I369" s="3">
        <f t="shared" si="65"/>
        <v>-5.2246603970741434E-3</v>
      </c>
      <c r="J369" s="3">
        <f t="shared" si="66"/>
        <v>3.1518624641833748E-2</v>
      </c>
      <c r="K369" s="2">
        <f t="shared" si="62"/>
        <v>0.83599999999999997</v>
      </c>
      <c r="L369" s="3">
        <f t="shared" si="63"/>
        <v>-8.3036773428232236E-3</v>
      </c>
      <c r="M369" t="str">
        <f>IF(L369&gt;参数!B$3+参数!B$2,"溢",IF(L369&lt;-参数!B$2-参数!B$4,"折",""))</f>
        <v>折</v>
      </c>
      <c r="N369" s="3">
        <f>IF(M369="折",-L369-参数!B$2-参数!B$4,IF(M369="溢",L369-参数!B$2-参数!B$3,""))</f>
        <v>3.2036773428232241E-3</v>
      </c>
      <c r="O369" s="4">
        <f t="shared" si="67"/>
        <v>4.3316831683168244E-2</v>
      </c>
      <c r="P369" s="3">
        <f t="shared" si="68"/>
        <v>1.0597806844560834E-2</v>
      </c>
      <c r="Q369" s="5">
        <f t="shared" si="69"/>
        <v>231.48217323915313</v>
      </c>
      <c r="R369" s="5">
        <f t="shared" si="70"/>
        <v>1.9703049316245069</v>
      </c>
      <c r="S369" s="5">
        <f t="shared" si="71"/>
        <v>2.4427812247302181</v>
      </c>
      <c r="T369" s="3">
        <f t="shared" si="72"/>
        <v>1.9039438623517434E-2</v>
      </c>
      <c r="U369" s="5">
        <f t="shared" si="73"/>
        <v>11.203276937243055</v>
      </c>
    </row>
    <row r="370" spans="1:21" x14ac:dyDescent="0.15">
      <c r="A370" s="1">
        <v>42300</v>
      </c>
      <c r="B370" s="2">
        <v>0.86599999999999999</v>
      </c>
      <c r="C370" s="2">
        <v>0.96399999999999997</v>
      </c>
      <c r="D370" s="2">
        <v>0.74</v>
      </c>
      <c r="E370" s="2" t="s">
        <v>10</v>
      </c>
      <c r="F370" s="2" t="s">
        <v>10</v>
      </c>
      <c r="G370" s="2" t="s">
        <v>10</v>
      </c>
      <c r="H370" s="3">
        <f t="shared" si="64"/>
        <v>2.7283511269276417E-2</v>
      </c>
      <c r="I370" s="3">
        <f t="shared" si="65"/>
        <v>1.2605042016806678E-2</v>
      </c>
      <c r="J370" s="3">
        <f t="shared" si="66"/>
        <v>2.7777777777777901E-2</v>
      </c>
      <c r="K370" s="2">
        <f t="shared" si="62"/>
        <v>0.85199999999999998</v>
      </c>
      <c r="L370" s="3">
        <f t="shared" si="63"/>
        <v>-1.6166281755196299E-2</v>
      </c>
      <c r="M370" t="str">
        <f>IF(L370&gt;参数!B$3+参数!B$2,"溢",IF(L370&lt;-参数!B$2-参数!B$4,"折",""))</f>
        <v>折</v>
      </c>
      <c r="N370" s="3">
        <f>IF(M370="折",-L370-参数!B$2-参数!B$4,IF(M370="溢",L370-参数!B$2-参数!B$3,""))</f>
        <v>1.1066281755196299E-2</v>
      </c>
      <c r="O370" s="4">
        <f t="shared" si="67"/>
        <v>2.7283511269276417E-2</v>
      </c>
      <c r="P370" s="3">
        <f t="shared" si="68"/>
        <v>1.9194140880139252E-2</v>
      </c>
      <c r="Q370" s="5">
        <f t="shared" si="69"/>
        <v>234.04382018952276</v>
      </c>
      <c r="R370" s="5">
        <f t="shared" si="70"/>
        <v>2.024061768430395</v>
      </c>
      <c r="S370" s="5">
        <f t="shared" si="71"/>
        <v>2.4896683116970491</v>
      </c>
      <c r="T370" s="3">
        <f t="shared" si="72"/>
        <v>1.9181311301537322E-2</v>
      </c>
      <c r="U370" s="5">
        <f t="shared" si="73"/>
        <v>11.418170479773648</v>
      </c>
    </row>
    <row r="371" spans="1:21" x14ac:dyDescent="0.15">
      <c r="A371" s="1">
        <v>42303</v>
      </c>
      <c r="B371" s="2">
        <v>0.877</v>
      </c>
      <c r="C371" s="2">
        <v>0.96299999999999997</v>
      </c>
      <c r="D371" s="2">
        <v>0.78</v>
      </c>
      <c r="E371" s="2" t="s">
        <v>10</v>
      </c>
      <c r="F371" s="2" t="s">
        <v>10</v>
      </c>
      <c r="G371" s="2" t="s">
        <v>10</v>
      </c>
      <c r="H371" s="3">
        <f t="shared" si="64"/>
        <v>1.2702078521940052E-2</v>
      </c>
      <c r="I371" s="3">
        <f t="shared" si="65"/>
        <v>-1.0373443983402453E-3</v>
      </c>
      <c r="J371" s="3">
        <f t="shared" si="66"/>
        <v>5.4054054054054168E-2</v>
      </c>
      <c r="K371" s="2">
        <f t="shared" si="62"/>
        <v>0.87149999999999994</v>
      </c>
      <c r="L371" s="3">
        <f t="shared" si="63"/>
        <v>-6.2713797035348628E-3</v>
      </c>
      <c r="M371" t="str">
        <f>IF(L371&gt;参数!B$3+参数!B$2,"溢",IF(L371&lt;-参数!B$2-参数!B$4,"折",""))</f>
        <v>折</v>
      </c>
      <c r="N371" s="3">
        <f>IF(M371="折",-L371-参数!B$2-参数!B$4,IF(M371="溢",L371-参数!B$2-参数!B$3,""))</f>
        <v>1.1713797035348625E-3</v>
      </c>
      <c r="O371" s="4">
        <f t="shared" si="67"/>
        <v>1.2702078521940052E-2</v>
      </c>
      <c r="P371" s="3">
        <f t="shared" si="68"/>
        <v>2.3616293463316465E-2</v>
      </c>
      <c r="Q371" s="5">
        <f t="shared" si="69"/>
        <v>234.31797437023053</v>
      </c>
      <c r="R371" s="5">
        <f t="shared" si="70"/>
        <v>2.0497715599462545</v>
      </c>
      <c r="S371" s="5">
        <f t="shared" si="71"/>
        <v>2.5484650491724059</v>
      </c>
      <c r="T371" s="3">
        <f t="shared" si="72"/>
        <v>1.2496583896263793E-2</v>
      </c>
      <c r="U371" s="5">
        <f t="shared" si="73"/>
        <v>11.560858605115984</v>
      </c>
    </row>
    <row r="372" spans="1:21" x14ac:dyDescent="0.15">
      <c r="A372" s="1">
        <v>42304</v>
      </c>
      <c r="B372" s="2">
        <v>0.92100000000000004</v>
      </c>
      <c r="C372" s="2">
        <v>0.95899999999999996</v>
      </c>
      <c r="D372" s="2">
        <v>0.85799999999999998</v>
      </c>
      <c r="E372" s="2" t="s">
        <v>10</v>
      </c>
      <c r="F372" s="2" t="s">
        <v>10</v>
      </c>
      <c r="G372" s="2" t="s">
        <v>10</v>
      </c>
      <c r="H372" s="3">
        <f t="shared" si="64"/>
        <v>5.0171037628278237E-2</v>
      </c>
      <c r="I372" s="3">
        <f t="shared" si="65"/>
        <v>-4.1536863966770143E-3</v>
      </c>
      <c r="J372" s="3">
        <f t="shared" si="66"/>
        <v>9.9999999999999867E-2</v>
      </c>
      <c r="K372" s="2">
        <f t="shared" si="62"/>
        <v>0.90849999999999997</v>
      </c>
      <c r="L372" s="3">
        <f t="shared" si="63"/>
        <v>-1.3572204125950171E-2</v>
      </c>
      <c r="M372" t="str">
        <f>IF(L372&gt;参数!B$3+参数!B$2,"溢",IF(L372&lt;-参数!B$2-参数!B$4,"折",""))</f>
        <v>折</v>
      </c>
      <c r="N372" s="3">
        <f>IF(M372="折",-L372-参数!B$2-参数!B$4,IF(M372="溢",L372-参数!B$2-参数!B$3,""))</f>
        <v>8.472204125950171E-3</v>
      </c>
      <c r="O372" s="4">
        <f t="shared" si="67"/>
        <v>5.0171037628278237E-2</v>
      </c>
      <c r="P372" s="3">
        <f t="shared" si="68"/>
        <v>4.5028406574345974E-2</v>
      </c>
      <c r="Q372" s="5">
        <f t="shared" si="69"/>
        <v>236.30316407947427</v>
      </c>
      <c r="R372" s="5">
        <f t="shared" si="70"/>
        <v>2.1526107260096925</v>
      </c>
      <c r="S372" s="5">
        <f t="shared" si="71"/>
        <v>2.6632183695470517</v>
      </c>
      <c r="T372" s="3">
        <f t="shared" si="72"/>
        <v>3.4557216109524794E-2</v>
      </c>
      <c r="U372" s="5">
        <f t="shared" si="73"/>
        <v>11.960369694344637</v>
      </c>
    </row>
    <row r="373" spans="1:21" x14ac:dyDescent="0.15">
      <c r="A373" s="1">
        <v>42305</v>
      </c>
      <c r="B373" s="2">
        <v>0.88400000000000001</v>
      </c>
      <c r="C373" s="2">
        <v>0.96399999999999997</v>
      </c>
      <c r="D373" s="2">
        <v>0.81</v>
      </c>
      <c r="E373" s="2" t="s">
        <v>10</v>
      </c>
      <c r="F373" s="2" t="s">
        <v>10</v>
      </c>
      <c r="G373" s="2" t="s">
        <v>10</v>
      </c>
      <c r="H373" s="3">
        <f t="shared" si="64"/>
        <v>-4.0173724212812179E-2</v>
      </c>
      <c r="I373" s="3">
        <f t="shared" si="65"/>
        <v>5.2137643378520337E-3</v>
      </c>
      <c r="J373" s="3">
        <f t="shared" si="66"/>
        <v>-5.5944055944055826E-2</v>
      </c>
      <c r="K373" s="2">
        <f t="shared" si="62"/>
        <v>0.88700000000000001</v>
      </c>
      <c r="L373" s="3">
        <f t="shared" si="63"/>
        <v>3.3936651583710287E-3</v>
      </c>
      <c r="M373" t="str">
        <f>IF(L373&gt;参数!B$3+参数!B$2,"溢",IF(L373&lt;-参数!B$2-参数!B$4,"折",""))</f>
        <v>溢</v>
      </c>
      <c r="N373" s="3">
        <f>IF(M373="折",-L373-参数!B$2-参数!B$4,IF(M373="溢",L373-参数!B$2-参数!B$3,""))</f>
        <v>3.2936651583710288E-3</v>
      </c>
      <c r="O373" s="4">
        <f t="shared" si="67"/>
        <v>-4.0173724212812179E-2</v>
      </c>
      <c r="P373" s="3">
        <f t="shared" si="68"/>
        <v>-2.2710606816795865E-2</v>
      </c>
      <c r="Q373" s="5">
        <f t="shared" si="69"/>
        <v>237.08146757781566</v>
      </c>
      <c r="R373" s="5">
        <f t="shared" si="70"/>
        <v>2.0661323363654378</v>
      </c>
      <c r="S373" s="5">
        <f t="shared" si="71"/>
        <v>2.6027350642890008</v>
      </c>
      <c r="T373" s="3">
        <f t="shared" si="72"/>
        <v>-1.9863555290412338E-2</v>
      </c>
      <c r="U373" s="5">
        <f t="shared" si="73"/>
        <v>11.722794229627251</v>
      </c>
    </row>
    <row r="374" spans="1:21" x14ac:dyDescent="0.15">
      <c r="A374" s="1">
        <v>42306</v>
      </c>
      <c r="B374" s="2">
        <v>0.89500000000000002</v>
      </c>
      <c r="C374" s="2">
        <v>0.96399999999999997</v>
      </c>
      <c r="D374" s="2">
        <v>0.83399999999999996</v>
      </c>
      <c r="E374" s="2" t="s">
        <v>10</v>
      </c>
      <c r="F374" s="2" t="s">
        <v>10</v>
      </c>
      <c r="G374" s="2" t="s">
        <v>10</v>
      </c>
      <c r="H374" s="3">
        <f t="shared" si="64"/>
        <v>1.2443438914027105E-2</v>
      </c>
      <c r="I374" s="3">
        <f t="shared" si="65"/>
        <v>0</v>
      </c>
      <c r="J374" s="3">
        <f t="shared" si="66"/>
        <v>2.962962962962945E-2</v>
      </c>
      <c r="K374" s="2">
        <f t="shared" si="62"/>
        <v>0.89900000000000002</v>
      </c>
      <c r="L374" s="3">
        <f t="shared" si="63"/>
        <v>4.4692737430167551E-3</v>
      </c>
      <c r="M374" t="str">
        <f>IF(L374&gt;参数!B$3+参数!B$2,"溢",IF(L374&lt;-参数!B$2-参数!B$4,"折",""))</f>
        <v>溢</v>
      </c>
      <c r="N374" s="3">
        <f>IF(M374="折",-L374-参数!B$2-参数!B$4,IF(M374="溢",L374-参数!B$2-参数!B$3,""))</f>
        <v>4.3692737430167548E-3</v>
      </c>
      <c r="O374" s="4">
        <f t="shared" si="67"/>
        <v>1.2443438914027105E-2</v>
      </c>
      <c r="P374" s="3">
        <f t="shared" si="68"/>
        <v>1.3743665801507765E-2</v>
      </c>
      <c r="Q374" s="5">
        <f t="shared" si="69"/>
        <v>238.11734140905929</v>
      </c>
      <c r="R374" s="5">
        <f t="shared" si="70"/>
        <v>2.0918421278812973</v>
      </c>
      <c r="S374" s="5">
        <f t="shared" si="71"/>
        <v>2.6385061851824547</v>
      </c>
      <c r="T374" s="3">
        <f t="shared" si="72"/>
        <v>1.0185459486183875E-2</v>
      </c>
      <c r="U374" s="5">
        <f t="shared" si="73"/>
        <v>11.84219627531799</v>
      </c>
    </row>
    <row r="375" spans="1:21" x14ac:dyDescent="0.15">
      <c r="A375" s="1">
        <v>42307</v>
      </c>
      <c r="B375" s="2">
        <v>0.88800000000000001</v>
      </c>
      <c r="C375" s="2">
        <v>0.96399999999999997</v>
      </c>
      <c r="D375" s="2">
        <v>0.80800000000000005</v>
      </c>
      <c r="E375" s="2" t="s">
        <v>10</v>
      </c>
      <c r="F375" s="2" t="s">
        <v>10</v>
      </c>
      <c r="G375" s="2" t="s">
        <v>10</v>
      </c>
      <c r="H375" s="3">
        <f t="shared" si="64"/>
        <v>-7.8212290502793769E-3</v>
      </c>
      <c r="I375" s="3">
        <f t="shared" si="65"/>
        <v>0</v>
      </c>
      <c r="J375" s="3">
        <f t="shared" si="66"/>
        <v>-3.1175059952038287E-2</v>
      </c>
      <c r="K375" s="2">
        <f t="shared" si="62"/>
        <v>0.88600000000000001</v>
      </c>
      <c r="L375" s="3">
        <f t="shared" si="63"/>
        <v>-2.2522522522522292E-3</v>
      </c>
      <c r="M375" t="str">
        <f>IF(L375&gt;参数!B$3+参数!B$2,"溢",IF(L375&lt;-参数!B$2-参数!B$4,"折",""))</f>
        <v/>
      </c>
      <c r="N375" s="3" t="str">
        <f>IF(M375="折",-L375-参数!B$2-参数!B$4,IF(M375="溢",L375-参数!B$2-参数!B$3,""))</f>
        <v/>
      </c>
      <c r="O375" s="4">
        <f t="shared" si="67"/>
        <v>-7.8212290502793769E-3</v>
      </c>
      <c r="P375" s="3">
        <f t="shared" si="68"/>
        <v>-1.4215264357362832E-2</v>
      </c>
      <c r="Q375" s="5">
        <f t="shared" si="69"/>
        <v>238.11734140905929</v>
      </c>
      <c r="R375" s="5">
        <f t="shared" si="70"/>
        <v>2.075481351462114</v>
      </c>
      <c r="S375" s="5">
        <f t="shared" si="71"/>
        <v>2.6009991222515492</v>
      </c>
      <c r="T375" s="3">
        <f t="shared" si="72"/>
        <v>-7.345497802547403E-3</v>
      </c>
      <c r="U375" s="5">
        <f t="shared" si="73"/>
        <v>11.755209448600306</v>
      </c>
    </row>
    <row r="376" spans="1:21" x14ac:dyDescent="0.15">
      <c r="A376" s="1">
        <v>42310</v>
      </c>
      <c r="B376" s="2">
        <v>0.85799999999999998</v>
      </c>
      <c r="C376" s="2">
        <v>0.96399999999999997</v>
      </c>
      <c r="D376" s="2">
        <v>0.76</v>
      </c>
      <c r="E376" s="2" t="s">
        <v>10</v>
      </c>
      <c r="F376" s="2" t="s">
        <v>10</v>
      </c>
      <c r="G376" s="2" t="s">
        <v>10</v>
      </c>
      <c r="H376" s="3">
        <f t="shared" si="64"/>
        <v>-3.3783783783783772E-2</v>
      </c>
      <c r="I376" s="3">
        <f t="shared" si="65"/>
        <v>0</v>
      </c>
      <c r="J376" s="3">
        <f t="shared" si="66"/>
        <v>-5.9405940594059459E-2</v>
      </c>
      <c r="K376" s="2">
        <f t="shared" si="62"/>
        <v>0.86199999999999999</v>
      </c>
      <c r="L376" s="3">
        <f t="shared" si="63"/>
        <v>4.6620046620047262E-3</v>
      </c>
      <c r="M376" t="str">
        <f>IF(L376&gt;参数!B$3+参数!B$2,"溢",IF(L376&lt;-参数!B$2-参数!B$4,"折",""))</f>
        <v>溢</v>
      </c>
      <c r="N376" s="3">
        <f>IF(M376="折",-L376-参数!B$2-参数!B$4,IF(M376="溢",L376-参数!B$2-参数!B$3,""))</f>
        <v>4.5620046620047259E-3</v>
      </c>
      <c r="O376" s="4">
        <f t="shared" si="67"/>
        <v>-3.3783783783783772E-2</v>
      </c>
      <c r="P376" s="3">
        <f t="shared" si="68"/>
        <v>-2.6188233672555215E-2</v>
      </c>
      <c r="Q376" s="5">
        <f t="shared" si="69"/>
        <v>239.20363383067161</v>
      </c>
      <c r="R376" s="5">
        <f t="shared" si="70"/>
        <v>2.0053637382370426</v>
      </c>
      <c r="S376" s="5">
        <f t="shared" si="71"/>
        <v>2.5328835494559145</v>
      </c>
      <c r="T376" s="3">
        <f t="shared" si="72"/>
        <v>-1.8470004264778087E-2</v>
      </c>
      <c r="U376" s="5">
        <f t="shared" si="73"/>
        <v>11.538090679951299</v>
      </c>
    </row>
    <row r="377" spans="1:21" x14ac:dyDescent="0.15">
      <c r="A377" s="1">
        <v>42311</v>
      </c>
      <c r="B377" s="2">
        <v>0.85499999999999998</v>
      </c>
      <c r="C377" s="2">
        <v>0.96199999999999997</v>
      </c>
      <c r="D377" s="2">
        <v>0.752</v>
      </c>
      <c r="E377" s="2" t="s">
        <v>10</v>
      </c>
      <c r="F377" s="2" t="s">
        <v>10</v>
      </c>
      <c r="G377" s="2" t="s">
        <v>10</v>
      </c>
      <c r="H377" s="3">
        <f t="shared" si="64"/>
        <v>-3.4965034965035446E-3</v>
      </c>
      <c r="I377" s="3">
        <f t="shared" si="65"/>
        <v>-2.0746887966804906E-3</v>
      </c>
      <c r="J377" s="3">
        <f t="shared" si="66"/>
        <v>-1.0526315789473717E-2</v>
      </c>
      <c r="K377" s="2">
        <f t="shared" si="62"/>
        <v>0.85699999999999998</v>
      </c>
      <c r="L377" s="3">
        <f t="shared" si="63"/>
        <v>2.3391812865496409E-3</v>
      </c>
      <c r="M377" t="str">
        <f>IF(L377&gt;参数!B$3+参数!B$2,"溢",IF(L377&lt;-参数!B$2-参数!B$4,"折",""))</f>
        <v>溢</v>
      </c>
      <c r="N377" s="3">
        <f>IF(M377="折",-L377-参数!B$2-参数!B$4,IF(M377="溢",L377-参数!B$2-参数!B$3,""))</f>
        <v>2.239181286549641E-3</v>
      </c>
      <c r="O377" s="4">
        <f t="shared" si="67"/>
        <v>-3.4965034965035446E-3</v>
      </c>
      <c r="P377" s="3">
        <f t="shared" si="68"/>
        <v>-5.7827538483610661E-3</v>
      </c>
      <c r="Q377" s="5">
        <f t="shared" si="69"/>
        <v>239.73925413121992</v>
      </c>
      <c r="R377" s="5">
        <f t="shared" si="70"/>
        <v>1.9983519769145355</v>
      </c>
      <c r="S377" s="5">
        <f t="shared" si="71"/>
        <v>2.5182365073628481</v>
      </c>
      <c r="T377" s="3">
        <f t="shared" si="72"/>
        <v>-2.3466920194383234E-3</v>
      </c>
      <c r="U377" s="5">
        <f t="shared" si="73"/>
        <v>11.511014334633101</v>
      </c>
    </row>
    <row r="378" spans="1:21" x14ac:dyDescent="0.15">
      <c r="A378" s="1">
        <v>42312</v>
      </c>
      <c r="B378" s="2">
        <v>0.90100000000000002</v>
      </c>
      <c r="C378" s="2">
        <v>0.95599999999999996</v>
      </c>
      <c r="D378" s="2">
        <v>0.82699999999999996</v>
      </c>
      <c r="E378" s="2" t="s">
        <v>10</v>
      </c>
      <c r="F378" s="2" t="s">
        <v>10</v>
      </c>
      <c r="G378" s="2" t="s">
        <v>10</v>
      </c>
      <c r="H378" s="3">
        <f t="shared" si="64"/>
        <v>5.3801169590643294E-2</v>
      </c>
      <c r="I378" s="3">
        <f t="shared" si="65"/>
        <v>-6.2370062370062929E-3</v>
      </c>
      <c r="J378" s="3">
        <f t="shared" si="66"/>
        <v>9.9734042553191404E-2</v>
      </c>
      <c r="K378" s="2">
        <f t="shared" si="62"/>
        <v>0.89149999999999996</v>
      </c>
      <c r="L378" s="3">
        <f t="shared" si="63"/>
        <v>-1.0543840177580588E-2</v>
      </c>
      <c r="M378" t="str">
        <f>IF(L378&gt;参数!B$3+参数!B$2,"溢",IF(L378&lt;-参数!B$2-参数!B$4,"折",""))</f>
        <v>折</v>
      </c>
      <c r="N378" s="3">
        <f>IF(M378="折",-L378-参数!B$2-参数!B$4,IF(M378="溢",L378-参数!B$2-参数!B$3,""))</f>
        <v>5.4438401775805884E-3</v>
      </c>
      <c r="O378" s="4">
        <f t="shared" si="67"/>
        <v>5.3801169590643294E-2</v>
      </c>
      <c r="P378" s="3">
        <f t="shared" si="68"/>
        <v>4.2915016953960328E-2</v>
      </c>
      <c r="Q378" s="5">
        <f t="shared" si="69"/>
        <v>241.04435631500263</v>
      </c>
      <c r="R378" s="5">
        <f t="shared" si="70"/>
        <v>2.1058656505263116</v>
      </c>
      <c r="S378" s="5">
        <f t="shared" si="71"/>
        <v>2.6263066697704063</v>
      </c>
      <c r="T378" s="3">
        <f t="shared" si="72"/>
        <v>3.405334224072807E-2</v>
      </c>
      <c r="U378" s="5">
        <f t="shared" si="73"/>
        <v>11.90300284530829</v>
      </c>
    </row>
    <row r="379" spans="1:21" x14ac:dyDescent="0.15">
      <c r="A379" s="1">
        <v>42313</v>
      </c>
      <c r="B379" s="2">
        <v>0.90200000000000002</v>
      </c>
      <c r="C379" s="2">
        <v>0.95099999999999996</v>
      </c>
      <c r="D379" s="2">
        <v>0.84899999999999998</v>
      </c>
      <c r="E379" s="2" t="s">
        <v>10</v>
      </c>
      <c r="F379" s="2" t="s">
        <v>10</v>
      </c>
      <c r="G379" s="2" t="s">
        <v>10</v>
      </c>
      <c r="H379" s="3">
        <f t="shared" si="64"/>
        <v>1.1098779134295356E-3</v>
      </c>
      <c r="I379" s="3">
        <f t="shared" si="65"/>
        <v>-5.2301255230126076E-3</v>
      </c>
      <c r="J379" s="3">
        <f t="shared" si="66"/>
        <v>2.6602176541717037E-2</v>
      </c>
      <c r="K379" s="2">
        <f t="shared" si="62"/>
        <v>0.89999999999999991</v>
      </c>
      <c r="L379" s="3">
        <f t="shared" si="63"/>
        <v>-2.2172949002218223E-3</v>
      </c>
      <c r="M379" t="str">
        <f>IF(L379&gt;参数!B$3+参数!B$2,"溢",IF(L379&lt;-参数!B$2-参数!B$4,"折",""))</f>
        <v/>
      </c>
      <c r="N379" s="3" t="str">
        <f>IF(M379="折",-L379-参数!B$2-参数!B$4,IF(M379="溢",L379-参数!B$2-参数!B$3,""))</f>
        <v/>
      </c>
      <c r="O379" s="4">
        <f t="shared" si="67"/>
        <v>1.1098779134295356E-3</v>
      </c>
      <c r="P379" s="3">
        <f t="shared" si="68"/>
        <v>9.7841102841848757E-3</v>
      </c>
      <c r="Q379" s="5">
        <f t="shared" si="69"/>
        <v>241.04435631500263</v>
      </c>
      <c r="R379" s="5">
        <f t="shared" si="70"/>
        <v>2.1082029043004806</v>
      </c>
      <c r="S379" s="5">
        <f t="shared" si="71"/>
        <v>2.6520027438675302</v>
      </c>
      <c r="T379" s="3">
        <f t="shared" si="72"/>
        <v>3.6313293992048037E-3</v>
      </c>
      <c r="U379" s="5">
        <f t="shared" si="73"/>
        <v>11.946226569479276</v>
      </c>
    </row>
    <row r="380" spans="1:21" x14ac:dyDescent="0.15">
      <c r="A380" s="1">
        <v>42314</v>
      </c>
      <c r="B380" s="2">
        <v>0.92900000000000005</v>
      </c>
      <c r="C380" s="2">
        <v>0.94</v>
      </c>
      <c r="D380" s="2">
        <v>0.92500000000000004</v>
      </c>
      <c r="E380" s="2" t="s">
        <v>10</v>
      </c>
      <c r="F380" s="2" t="s">
        <v>10</v>
      </c>
      <c r="G380" s="2" t="s">
        <v>10</v>
      </c>
      <c r="H380" s="3">
        <f t="shared" si="64"/>
        <v>2.9933481152993435E-2</v>
      </c>
      <c r="I380" s="3">
        <f t="shared" si="65"/>
        <v>-1.1566771819137789E-2</v>
      </c>
      <c r="J380" s="3">
        <f t="shared" si="66"/>
        <v>8.9517078916372395E-2</v>
      </c>
      <c r="K380" s="2">
        <f t="shared" si="62"/>
        <v>0.9325</v>
      </c>
      <c r="L380" s="3">
        <f t="shared" si="63"/>
        <v>3.7674919268029239E-3</v>
      </c>
      <c r="M380" t="str">
        <f>IF(L380&gt;参数!B$3+参数!B$2,"溢",IF(L380&lt;-参数!B$2-参数!B$4,"折",""))</f>
        <v>溢</v>
      </c>
      <c r="N380" s="3">
        <f>IF(M380="折",-L380-参数!B$2-参数!B$4,IF(M380="溢",L380-参数!B$2-参数!B$3,""))</f>
        <v>3.6674919268029241E-3</v>
      </c>
      <c r="O380" s="4">
        <f t="shared" si="67"/>
        <v>2.9933481152993435E-2</v>
      </c>
      <c r="P380" s="3">
        <f t="shared" si="68"/>
        <v>3.8568650127428925E-2</v>
      </c>
      <c r="Q380" s="5">
        <f t="shared" si="69"/>
        <v>241.9283845457893</v>
      </c>
      <c r="R380" s="5">
        <f t="shared" si="70"/>
        <v>2.1713087562030453</v>
      </c>
      <c r="S380" s="5">
        <f t="shared" si="71"/>
        <v>2.7542869098327385</v>
      </c>
      <c r="T380" s="3">
        <f t="shared" si="72"/>
        <v>2.4056541069075094E-2</v>
      </c>
      <c r="U380" s="5">
        <f t="shared" si="73"/>
        <v>12.233611459568431</v>
      </c>
    </row>
    <row r="381" spans="1:21" x14ac:dyDescent="0.15">
      <c r="A381" s="1">
        <v>42317</v>
      </c>
      <c r="B381" s="2">
        <v>0.94099999999999995</v>
      </c>
      <c r="C381" s="2">
        <v>0.93</v>
      </c>
      <c r="D381" s="2">
        <v>0.96599999999999997</v>
      </c>
      <c r="E381" s="2" t="s">
        <v>10</v>
      </c>
      <c r="F381" s="2" t="s">
        <v>10</v>
      </c>
      <c r="G381" s="2" t="s">
        <v>10</v>
      </c>
      <c r="H381" s="3">
        <f t="shared" si="64"/>
        <v>1.2917115177610183E-2</v>
      </c>
      <c r="I381" s="3">
        <f t="shared" si="65"/>
        <v>-1.0638297872340274E-2</v>
      </c>
      <c r="J381" s="3">
        <f t="shared" si="66"/>
        <v>4.4324324324324316E-2</v>
      </c>
      <c r="K381" s="2">
        <f t="shared" si="62"/>
        <v>0.94799999999999995</v>
      </c>
      <c r="L381" s="3">
        <f t="shared" si="63"/>
        <v>7.4388947927737092E-3</v>
      </c>
      <c r="M381" t="str">
        <f>IF(L381&gt;参数!B$3+参数!B$2,"溢",IF(L381&lt;-参数!B$2-参数!B$4,"折",""))</f>
        <v>溢</v>
      </c>
      <c r="N381" s="3">
        <f>IF(M381="折",-L381-参数!B$2-参数!B$4,IF(M381="溢",L381-参数!B$2-参数!B$3,""))</f>
        <v>7.338894792773709E-3</v>
      </c>
      <c r="O381" s="4">
        <f t="shared" si="67"/>
        <v>1.2917115177610183E-2</v>
      </c>
      <c r="P381" s="3">
        <f t="shared" si="68"/>
        <v>1.7364810272162887E-2</v>
      </c>
      <c r="Q381" s="5">
        <f t="shared" si="69"/>
        <v>243.70387150735655</v>
      </c>
      <c r="R381" s="5">
        <f t="shared" si="70"/>
        <v>2.1993558014930734</v>
      </c>
      <c r="S381" s="5">
        <f t="shared" si="71"/>
        <v>2.8021145794570859</v>
      </c>
      <c r="T381" s="3">
        <f t="shared" si="72"/>
        <v>1.2540273414182261E-2</v>
      </c>
      <c r="U381" s="5">
        <f t="shared" si="73"/>
        <v>12.387024292114292</v>
      </c>
    </row>
    <row r="382" spans="1:21" x14ac:dyDescent="0.15">
      <c r="A382" s="1">
        <v>42318</v>
      </c>
      <c r="B382" s="2">
        <v>0.94199999999999995</v>
      </c>
      <c r="C382" s="2">
        <v>0.93100000000000005</v>
      </c>
      <c r="D382" s="2">
        <v>0.94199999999999995</v>
      </c>
      <c r="E382" s="2" t="s">
        <v>10</v>
      </c>
      <c r="F382" s="2" t="s">
        <v>10</v>
      </c>
      <c r="G382" s="2" t="s">
        <v>10</v>
      </c>
      <c r="H382" s="3">
        <f t="shared" si="64"/>
        <v>1.0626992561104665E-3</v>
      </c>
      <c r="I382" s="3">
        <f t="shared" si="65"/>
        <v>1.0752688172042113E-3</v>
      </c>
      <c r="J382" s="3">
        <f t="shared" si="66"/>
        <v>-2.4844720496894457E-2</v>
      </c>
      <c r="K382" s="2">
        <f t="shared" si="62"/>
        <v>0.9365</v>
      </c>
      <c r="L382" s="3">
        <f t="shared" si="63"/>
        <v>-5.8386411889596035E-3</v>
      </c>
      <c r="M382" t="str">
        <f>IF(L382&gt;参数!B$3+参数!B$2,"溢",IF(L382&lt;-参数!B$2-参数!B$4,"折",""))</f>
        <v>折</v>
      </c>
      <c r="N382" s="3">
        <f>IF(M382="折",-L382-参数!B$2-参数!B$4,IF(M382="溢",L382-参数!B$2-参数!B$3,""))</f>
        <v>7.3864118895960312E-4</v>
      </c>
      <c r="O382" s="4">
        <f t="shared" si="67"/>
        <v>1.0626992561104665E-3</v>
      </c>
      <c r="P382" s="3">
        <f t="shared" si="68"/>
        <v>-1.1960838995866235E-2</v>
      </c>
      <c r="Q382" s="5">
        <f t="shared" si="69"/>
        <v>243.88388122476081</v>
      </c>
      <c r="R382" s="5">
        <f t="shared" si="70"/>
        <v>2.2016930552672425</v>
      </c>
      <c r="S382" s="5">
        <f t="shared" si="71"/>
        <v>2.7685989381242302</v>
      </c>
      <c r="T382" s="3">
        <f t="shared" si="72"/>
        <v>-3.3864995169320552E-3</v>
      </c>
      <c r="U382" s="5">
        <f t="shared" si="73"/>
        <v>12.345075640332821</v>
      </c>
    </row>
    <row r="383" spans="1:21" x14ac:dyDescent="0.15">
      <c r="A383" s="1">
        <v>42319</v>
      </c>
      <c r="B383" s="2">
        <v>0.95199999999999996</v>
      </c>
      <c r="C383" s="2">
        <v>0.94099999999999995</v>
      </c>
      <c r="D383" s="2">
        <v>0.94199999999999995</v>
      </c>
      <c r="E383" s="2" t="s">
        <v>10</v>
      </c>
      <c r="F383" s="2" t="s">
        <v>10</v>
      </c>
      <c r="G383" s="2" t="s">
        <v>10</v>
      </c>
      <c r="H383" s="3">
        <f t="shared" si="64"/>
        <v>1.0615711252653925E-2</v>
      </c>
      <c r="I383" s="3">
        <f t="shared" si="65"/>
        <v>1.0741138560687258E-2</v>
      </c>
      <c r="J383" s="3">
        <f t="shared" si="66"/>
        <v>0</v>
      </c>
      <c r="K383" s="2">
        <f t="shared" si="62"/>
        <v>0.9415</v>
      </c>
      <c r="L383" s="3">
        <f t="shared" si="63"/>
        <v>-1.1029411764705843E-2</v>
      </c>
      <c r="M383" t="str">
        <f>IF(L383&gt;参数!B$3+参数!B$2,"溢",IF(L383&lt;-参数!B$2-参数!B$4,"折",""))</f>
        <v>折</v>
      </c>
      <c r="N383" s="3">
        <f>IF(M383="折",-L383-参数!B$2-参数!B$4,IF(M383="溢",L383-参数!B$2-参数!B$3,""))</f>
        <v>5.9294117647058437E-3</v>
      </c>
      <c r="O383" s="4">
        <f t="shared" si="67"/>
        <v>1.0615711252653925E-2</v>
      </c>
      <c r="P383" s="3">
        <f t="shared" si="68"/>
        <v>5.367717145834683E-3</v>
      </c>
      <c r="Q383" s="5">
        <f t="shared" si="69"/>
        <v>245.329969179317</v>
      </c>
      <c r="R383" s="5">
        <f t="shared" si="70"/>
        <v>2.2250655930089329</v>
      </c>
      <c r="S383" s="5">
        <f t="shared" si="71"/>
        <v>2.783459994114339</v>
      </c>
      <c r="T383" s="3">
        <f t="shared" si="72"/>
        <v>7.3042800543981498E-3</v>
      </c>
      <c r="U383" s="5">
        <f t="shared" si="73"/>
        <v>12.43524753010254</v>
      </c>
    </row>
    <row r="384" spans="1:21" x14ac:dyDescent="0.15">
      <c r="A384" s="1">
        <v>42320</v>
      </c>
      <c r="B384" s="2">
        <v>0.95499999999999996</v>
      </c>
      <c r="C384" s="2">
        <v>0.94399999999999995</v>
      </c>
      <c r="D384" s="2">
        <v>0.96</v>
      </c>
      <c r="E384" s="2" t="s">
        <v>10</v>
      </c>
      <c r="F384" s="2" t="s">
        <v>10</v>
      </c>
      <c r="G384" s="2" t="s">
        <v>10</v>
      </c>
      <c r="H384" s="3">
        <f t="shared" si="64"/>
        <v>3.1512605042016695E-3</v>
      </c>
      <c r="I384" s="3">
        <f t="shared" si="65"/>
        <v>3.1880977683316214E-3</v>
      </c>
      <c r="J384" s="3">
        <f t="shared" si="66"/>
        <v>1.9108280254777066E-2</v>
      </c>
      <c r="K384" s="2">
        <f t="shared" si="62"/>
        <v>0.95199999999999996</v>
      </c>
      <c r="L384" s="3">
        <f t="shared" si="63"/>
        <v>-3.141361256544517E-3</v>
      </c>
      <c r="M384" t="str">
        <f>IF(L384&gt;参数!B$3+参数!B$2,"溢",IF(L384&lt;-参数!B$2-参数!B$4,"折",""))</f>
        <v/>
      </c>
      <c r="N384" s="3" t="str">
        <f>IF(M384="折",-L384-参数!B$2-参数!B$4,IF(M384="溢",L384-参数!B$2-参数!B$3,""))</f>
        <v/>
      </c>
      <c r="O384" s="4">
        <f t="shared" si="67"/>
        <v>3.1512605042016695E-3</v>
      </c>
      <c r="P384" s="3">
        <f t="shared" si="68"/>
        <v>1.1215080534606636E-2</v>
      </c>
      <c r="Q384" s="5">
        <f t="shared" si="69"/>
        <v>245.329969179317</v>
      </c>
      <c r="R384" s="5">
        <f t="shared" si="70"/>
        <v>2.2320773543314401</v>
      </c>
      <c r="S384" s="5">
        <f t="shared" si="71"/>
        <v>2.8146767221131874</v>
      </c>
      <c r="T384" s="3">
        <f t="shared" si="72"/>
        <v>4.7887803462694353E-3</v>
      </c>
      <c r="U384" s="5">
        <f t="shared" si="73"/>
        <v>12.494797199075689</v>
      </c>
    </row>
    <row r="385" spans="1:21" x14ac:dyDescent="0.15">
      <c r="A385" s="1">
        <v>42321</v>
      </c>
      <c r="B385" s="2">
        <v>0.92500000000000004</v>
      </c>
      <c r="C385" s="2">
        <v>0.94899999999999995</v>
      </c>
      <c r="D385" s="2">
        <v>0.90300000000000002</v>
      </c>
      <c r="E385" s="2" t="s">
        <v>10</v>
      </c>
      <c r="F385" s="2" t="s">
        <v>10</v>
      </c>
      <c r="G385" s="2" t="s">
        <v>10</v>
      </c>
      <c r="H385" s="3">
        <f t="shared" si="64"/>
        <v>-3.1413612565444948E-2</v>
      </c>
      <c r="I385" s="3">
        <f t="shared" si="65"/>
        <v>5.2966101694915668E-3</v>
      </c>
      <c r="J385" s="3">
        <f t="shared" si="66"/>
        <v>-5.9374999999999956E-2</v>
      </c>
      <c r="K385" s="2">
        <f t="shared" si="62"/>
        <v>0.92599999999999993</v>
      </c>
      <c r="L385" s="3">
        <f t="shared" si="63"/>
        <v>1.08108108108107E-3</v>
      </c>
      <c r="M385" t="str">
        <f>IF(L385&gt;参数!B$3+参数!B$2,"溢",IF(L385&lt;-参数!B$2-参数!B$4,"折",""))</f>
        <v>溢</v>
      </c>
      <c r="N385" s="3">
        <f>IF(M385="折",-L385-参数!B$2-参数!B$4,IF(M385="溢",L385-参数!B$2-参数!B$3,""))</f>
        <v>9.8108108108106999E-4</v>
      </c>
      <c r="O385" s="4">
        <f t="shared" si="67"/>
        <v>-3.1413612565444948E-2</v>
      </c>
      <c r="P385" s="3">
        <f t="shared" si="68"/>
        <v>-2.623603776952077E-2</v>
      </c>
      <c r="Q385" s="5">
        <f t="shared" si="69"/>
        <v>245.57065777070105</v>
      </c>
      <c r="R385" s="5">
        <f t="shared" si="70"/>
        <v>2.1619597411063687</v>
      </c>
      <c r="S385" s="5">
        <f t="shared" si="71"/>
        <v>2.740830757322835</v>
      </c>
      <c r="T385" s="3">
        <f t="shared" si="72"/>
        <v>-1.8889523084628216E-2</v>
      </c>
      <c r="U385" s="5">
        <f t="shared" si="73"/>
        <v>12.258776438946001</v>
      </c>
    </row>
    <row r="386" spans="1:21" x14ac:dyDescent="0.15">
      <c r="A386" s="1">
        <v>42324</v>
      </c>
      <c r="B386" s="2">
        <v>0.94699999999999995</v>
      </c>
      <c r="C386" s="2">
        <v>0.94299999999999995</v>
      </c>
      <c r="D386" s="2">
        <v>0.94399999999999995</v>
      </c>
      <c r="E386" s="2" t="s">
        <v>10</v>
      </c>
      <c r="F386" s="2" t="s">
        <v>10</v>
      </c>
      <c r="G386" s="2" t="s">
        <v>10</v>
      </c>
      <c r="H386" s="3">
        <f t="shared" si="64"/>
        <v>2.3783783783783763E-2</v>
      </c>
      <c r="I386" s="3">
        <f t="shared" si="65"/>
        <v>-6.322444678609096E-3</v>
      </c>
      <c r="J386" s="3">
        <f t="shared" si="66"/>
        <v>4.540420819490576E-2</v>
      </c>
      <c r="K386" s="2">
        <f t="shared" si="62"/>
        <v>0.94350000000000001</v>
      </c>
      <c r="L386" s="3">
        <f t="shared" si="63"/>
        <v>-3.6958817317844783E-3</v>
      </c>
      <c r="M386" t="str">
        <f>IF(L386&gt;参数!B$3+参数!B$2,"溢",IF(L386&lt;-参数!B$2-参数!B$4,"折",""))</f>
        <v/>
      </c>
      <c r="N386" s="3" t="str">
        <f>IF(M386="折",-L386-参数!B$2-参数!B$4,IF(M386="溢",L386-参数!B$2-参数!B$3,""))</f>
        <v/>
      </c>
      <c r="O386" s="4">
        <f t="shared" si="67"/>
        <v>2.3783783783783763E-2</v>
      </c>
      <c r="P386" s="3">
        <f t="shared" si="68"/>
        <v>1.9554587813493726E-2</v>
      </c>
      <c r="Q386" s="5">
        <f t="shared" si="69"/>
        <v>245.57065777070105</v>
      </c>
      <c r="R386" s="5">
        <f t="shared" si="70"/>
        <v>2.2133793241380877</v>
      </c>
      <c r="S386" s="5">
        <f t="shared" si="71"/>
        <v>2.7944265730488289</v>
      </c>
      <c r="T386" s="3">
        <f t="shared" si="72"/>
        <v>1.4446123865759164E-2</v>
      </c>
      <c r="U386" s="5">
        <f t="shared" si="73"/>
        <v>12.435868241825665</v>
      </c>
    </row>
    <row r="387" spans="1:21" x14ac:dyDescent="0.15">
      <c r="A387" s="1">
        <v>42325</v>
      </c>
      <c r="B387" s="2">
        <v>0.95599999999999996</v>
      </c>
      <c r="C387" s="2">
        <v>0.93500000000000005</v>
      </c>
      <c r="D387" s="2">
        <v>0.98899999999999999</v>
      </c>
      <c r="E387" s="2" t="s">
        <v>10</v>
      </c>
      <c r="F387" s="2" t="s">
        <v>10</v>
      </c>
      <c r="G387" s="2" t="s">
        <v>10</v>
      </c>
      <c r="H387" s="3">
        <f t="shared" si="64"/>
        <v>9.5036958817318329E-3</v>
      </c>
      <c r="I387" s="3">
        <f t="shared" si="65"/>
        <v>-8.483563096500446E-3</v>
      </c>
      <c r="J387" s="3">
        <f t="shared" si="66"/>
        <v>4.7669491525423879E-2</v>
      </c>
      <c r="K387" s="2">
        <f t="shared" si="62"/>
        <v>0.96199999999999997</v>
      </c>
      <c r="L387" s="3">
        <f t="shared" si="63"/>
        <v>6.2761506276149959E-3</v>
      </c>
      <c r="M387" t="str">
        <f>IF(L387&gt;参数!B$3+参数!B$2,"溢",IF(L387&lt;-参数!B$2-参数!B$4,"折",""))</f>
        <v>溢</v>
      </c>
      <c r="N387" s="3">
        <f>IF(M387="折",-L387-参数!B$2-参数!B$4,IF(M387="溢",L387-参数!B$2-参数!B$3,""))</f>
        <v>6.1761506276149956E-3</v>
      </c>
      <c r="O387" s="4">
        <f t="shared" si="67"/>
        <v>9.5036958817318329E-3</v>
      </c>
      <c r="P387" s="3">
        <f t="shared" si="68"/>
        <v>2.0380974856245477E-2</v>
      </c>
      <c r="Q387" s="5">
        <f t="shared" si="69"/>
        <v>247.08733914281538</v>
      </c>
      <c r="R387" s="5">
        <f t="shared" si="70"/>
        <v>2.2344146081056091</v>
      </c>
      <c r="S387" s="5">
        <f t="shared" si="71"/>
        <v>2.8513797107717616</v>
      </c>
      <c r="T387" s="3">
        <f t="shared" si="72"/>
        <v>1.2020273788530768E-2</v>
      </c>
      <c r="U387" s="5">
        <f t="shared" si="73"/>
        <v>12.585350782890504</v>
      </c>
    </row>
    <row r="388" spans="1:21" x14ac:dyDescent="0.15">
      <c r="A388" s="1">
        <v>42326</v>
      </c>
      <c r="B388" s="2">
        <v>0.92900000000000005</v>
      </c>
      <c r="C388" s="2">
        <v>0.93600000000000005</v>
      </c>
      <c r="D388" s="2">
        <v>0.95899999999999996</v>
      </c>
      <c r="E388" s="2" t="s">
        <v>10</v>
      </c>
      <c r="F388" s="2" t="s">
        <v>10</v>
      </c>
      <c r="G388" s="2" t="s">
        <v>10</v>
      </c>
      <c r="H388" s="3">
        <f t="shared" si="64"/>
        <v>-2.8242677824267703E-2</v>
      </c>
      <c r="I388" s="3">
        <f t="shared" si="65"/>
        <v>1.0695187165774556E-3</v>
      </c>
      <c r="J388" s="3">
        <f t="shared" si="66"/>
        <v>-3.0333670374115274E-2</v>
      </c>
      <c r="K388" s="2">
        <f t="shared" si="62"/>
        <v>0.94750000000000001</v>
      </c>
      <c r="L388" s="3">
        <f t="shared" si="63"/>
        <v>1.9913885898815931E-2</v>
      </c>
      <c r="M388" t="str">
        <f>IF(L388&gt;参数!B$3+参数!B$2,"溢",IF(L388&lt;-参数!B$2-参数!B$4,"折",""))</f>
        <v>溢</v>
      </c>
      <c r="N388" s="3">
        <f>IF(M388="折",-L388-参数!B$2-参数!B$4,IF(M388="溢",L388-参数!B$2-参数!B$3,""))</f>
        <v>1.9813885898815931E-2</v>
      </c>
      <c r="O388" s="4">
        <f t="shared" si="67"/>
        <v>-2.8242677824267703E-2</v>
      </c>
      <c r="P388" s="3">
        <f t="shared" si="68"/>
        <v>-1.4822649271799498E-2</v>
      </c>
      <c r="Q388" s="5">
        <f t="shared" si="69"/>
        <v>251.98309948763315</v>
      </c>
      <c r="R388" s="5">
        <f t="shared" si="70"/>
        <v>2.1713087562030449</v>
      </c>
      <c r="S388" s="5">
        <f t="shared" si="71"/>
        <v>2.8091147093782665</v>
      </c>
      <c r="T388" s="3">
        <f t="shared" si="72"/>
        <v>-7.7504803990837562E-3</v>
      </c>
      <c r="U388" s="5">
        <f t="shared" si="73"/>
        <v>12.487808268332119</v>
      </c>
    </row>
    <row r="389" spans="1:21" x14ac:dyDescent="0.15">
      <c r="A389" s="1">
        <v>42327</v>
      </c>
      <c r="B389" s="2">
        <v>0.96</v>
      </c>
      <c r="C389" s="2">
        <v>0.93500000000000005</v>
      </c>
      <c r="D389" s="2">
        <v>1.022</v>
      </c>
      <c r="E389" s="2" t="s">
        <v>10</v>
      </c>
      <c r="F389" s="2" t="s">
        <v>10</v>
      </c>
      <c r="G389" s="2" t="s">
        <v>10</v>
      </c>
      <c r="H389" s="3">
        <f t="shared" si="64"/>
        <v>3.3369214208826659E-2</v>
      </c>
      <c r="I389" s="3">
        <f t="shared" si="65"/>
        <v>-1.0683760683760646E-3</v>
      </c>
      <c r="J389" s="3">
        <f t="shared" si="66"/>
        <v>6.5693430656934337E-2</v>
      </c>
      <c r="K389" s="2">
        <f t="shared" ref="K389:K452" si="74">(C389+D389)/2</f>
        <v>0.97850000000000004</v>
      </c>
      <c r="L389" s="3">
        <f t="shared" ref="L389:L452" si="75">K389/B389-1</f>
        <v>1.9270833333333348E-2</v>
      </c>
      <c r="M389" t="str">
        <f>IF(L389&gt;参数!B$3+参数!B$2,"溢",IF(L389&lt;-参数!B$2-参数!B$4,"折",""))</f>
        <v>溢</v>
      </c>
      <c r="N389" s="3">
        <f>IF(M389="折",-L389-参数!B$2-参数!B$4,IF(M389="溢",L389-参数!B$2-参数!B$3,""))</f>
        <v>1.9170833333333349E-2</v>
      </c>
      <c r="O389" s="4">
        <f t="shared" si="67"/>
        <v>3.3369214208826659E-2</v>
      </c>
      <c r="P389" s="3">
        <f t="shared" si="68"/>
        <v>3.3796502047754348E-2</v>
      </c>
      <c r="Q389" s="5">
        <f t="shared" si="69"/>
        <v>256.81382549072731</v>
      </c>
      <c r="R389" s="5">
        <f t="shared" si="70"/>
        <v>2.2437636232022853</v>
      </c>
      <c r="S389" s="5">
        <f t="shared" si="71"/>
        <v>2.9040529604061462</v>
      </c>
      <c r="T389" s="3">
        <f t="shared" si="72"/>
        <v>2.8778849863304784E-2</v>
      </c>
      <c r="U389" s="5">
        <f t="shared" si="73"/>
        <v>12.847193027608185</v>
      </c>
    </row>
    <row r="390" spans="1:21" x14ac:dyDescent="0.15">
      <c r="A390" s="1">
        <v>42328</v>
      </c>
      <c r="B390" s="2">
        <v>0.97799999999999998</v>
      </c>
      <c r="C390" s="2">
        <v>0.93500000000000005</v>
      </c>
      <c r="D390" s="2">
        <v>1.032</v>
      </c>
      <c r="E390" s="2" t="s">
        <v>10</v>
      </c>
      <c r="F390" s="2" t="s">
        <v>10</v>
      </c>
      <c r="G390" s="2" t="s">
        <v>10</v>
      </c>
      <c r="H390" s="3">
        <f t="shared" ref="H390:H453" si="76">(B390+IFERROR(E390+0,0))/B389-1</f>
        <v>1.8750000000000044E-2</v>
      </c>
      <c r="I390" s="3">
        <f t="shared" ref="I390:I453" si="77">(C390+IFERROR(F390+0,0))/C389-1</f>
        <v>0</v>
      </c>
      <c r="J390" s="3">
        <f t="shared" ref="J390:J453" si="78">(D390+IFERROR(G390+0,0))/D389-1</f>
        <v>9.7847358121330164E-3</v>
      </c>
      <c r="K390" s="2">
        <f t="shared" si="74"/>
        <v>0.98350000000000004</v>
      </c>
      <c r="L390" s="3">
        <f t="shared" si="75"/>
        <v>5.6237218813905976E-3</v>
      </c>
      <c r="M390" t="str">
        <f>IF(L390&gt;参数!B$3+参数!B$2,"溢",IF(L390&lt;-参数!B$2-参数!B$4,"折",""))</f>
        <v>溢</v>
      </c>
      <c r="N390" s="3">
        <f>IF(M390="折",-L390-参数!B$2-参数!B$4,IF(M390="溢",L390-参数!B$2-参数!B$3,""))</f>
        <v>5.5237218813905973E-3</v>
      </c>
      <c r="O390" s="4">
        <f t="shared" ref="O390:O453" si="79">H390</f>
        <v>1.8750000000000044E-2</v>
      </c>
      <c r="P390" s="3">
        <f t="shared" ref="P390:P453" si="80">(C390*I390+D390*J390)/(C390+D390)</f>
        <v>5.1336285501379112E-3</v>
      </c>
      <c r="Q390" s="5">
        <f t="shared" ref="Q390:Q453" si="81">IFERROR(Q389*(1+N390),Q389)</f>
        <v>258.23239363803407</v>
      </c>
      <c r="R390" s="5">
        <f t="shared" ref="R390:R453" si="82">IFERROR(R389*(1+O390),R389)</f>
        <v>2.2858341911373281</v>
      </c>
      <c r="S390" s="5">
        <f t="shared" ref="S390:S453" si="83">IFERROR(S389*(1+P390),S389)</f>
        <v>2.9189612895948001</v>
      </c>
      <c r="T390" s="3">
        <f t="shared" ref="T390:T453" si="84">(IFERROR(N390+0,0)+IFERROR(O390+0,0)+IFERROR(P390+0,0))/3</f>
        <v>9.8024501438428516E-3</v>
      </c>
      <c r="U390" s="5">
        <f t="shared" ref="U390:U453" si="85">IFERROR(U389*(1+T390),U389)</f>
        <v>12.973126996749642</v>
      </c>
    </row>
    <row r="391" spans="1:21" x14ac:dyDescent="0.15">
      <c r="A391" s="1">
        <v>42331</v>
      </c>
      <c r="B391" s="2">
        <v>0.96299999999999997</v>
      </c>
      <c r="C391" s="2">
        <v>0.93600000000000005</v>
      </c>
      <c r="D391" s="2">
        <v>0.99099999999999999</v>
      </c>
      <c r="E391" s="2" t="s">
        <v>10</v>
      </c>
      <c r="F391" s="2" t="s">
        <v>10</v>
      </c>
      <c r="G391" s="2" t="s">
        <v>10</v>
      </c>
      <c r="H391" s="3">
        <f t="shared" si="76"/>
        <v>-1.5337423312883458E-2</v>
      </c>
      <c r="I391" s="3">
        <f t="shared" si="77"/>
        <v>1.0695187165774556E-3</v>
      </c>
      <c r="J391" s="3">
        <f t="shared" si="78"/>
        <v>-3.9728682170542706E-2</v>
      </c>
      <c r="K391" s="2">
        <f t="shared" si="74"/>
        <v>0.96350000000000002</v>
      </c>
      <c r="L391" s="3">
        <f t="shared" si="75"/>
        <v>5.1921079958461291E-4</v>
      </c>
      <c r="M391" t="str">
        <f>IF(L391&gt;参数!B$3+参数!B$2,"溢",IF(L391&lt;-参数!B$2-参数!B$4,"折",""))</f>
        <v>溢</v>
      </c>
      <c r="N391" s="3">
        <f>IF(M391="折",-L391-参数!B$2-参数!B$4,IF(M391="溢",L391-参数!B$2-参数!B$3,""))</f>
        <v>4.1921079958461292E-4</v>
      </c>
      <c r="O391" s="4">
        <f t="shared" si="79"/>
        <v>-1.5337423312883458E-2</v>
      </c>
      <c r="P391" s="3">
        <f t="shared" si="80"/>
        <v>-1.9911808257546092E-2</v>
      </c>
      <c r="Q391" s="5">
        <f t="shared" si="81"/>
        <v>258.3406474462497</v>
      </c>
      <c r="R391" s="5">
        <f t="shared" si="82"/>
        <v>2.2507753845247924</v>
      </c>
      <c r="S391" s="5">
        <f t="shared" si="83"/>
        <v>2.860839492085189</v>
      </c>
      <c r="T391" s="3">
        <f t="shared" si="84"/>
        <v>-1.1610006923614977E-2</v>
      </c>
      <c r="U391" s="5">
        <f t="shared" si="85"/>
        <v>12.822508902496441</v>
      </c>
    </row>
    <row r="392" spans="1:21" x14ac:dyDescent="0.15">
      <c r="A392" s="1">
        <v>42332</v>
      </c>
      <c r="B392" s="2">
        <v>0.96699999999999997</v>
      </c>
      <c r="C392" s="2">
        <v>0.93500000000000005</v>
      </c>
      <c r="D392" s="2">
        <v>1</v>
      </c>
      <c r="E392" s="2" t="s">
        <v>10</v>
      </c>
      <c r="F392" s="2" t="s">
        <v>10</v>
      </c>
      <c r="G392" s="2" t="s">
        <v>10</v>
      </c>
      <c r="H392" s="3">
        <f t="shared" si="76"/>
        <v>4.1536863966771254E-3</v>
      </c>
      <c r="I392" s="3">
        <f t="shared" si="77"/>
        <v>-1.0683760683760646E-3</v>
      </c>
      <c r="J392" s="3">
        <f t="shared" si="78"/>
        <v>9.0817356205852295E-3</v>
      </c>
      <c r="K392" s="2">
        <f t="shared" si="74"/>
        <v>0.96750000000000003</v>
      </c>
      <c r="L392" s="3">
        <f t="shared" si="75"/>
        <v>5.170630816959676E-4</v>
      </c>
      <c r="M392" t="str">
        <f>IF(L392&gt;参数!B$3+参数!B$2,"溢",IF(L392&lt;-参数!B$2-参数!B$4,"折",""))</f>
        <v>溢</v>
      </c>
      <c r="N392" s="3">
        <f>IF(M392="折",-L392-参数!B$2-参数!B$4,IF(M392="溢",L392-参数!B$2-参数!B$3,""))</f>
        <v>4.1706308169596761E-4</v>
      </c>
      <c r="O392" s="4">
        <f t="shared" si="79"/>
        <v>4.1536863966771254E-3</v>
      </c>
      <c r="P392" s="3">
        <f t="shared" si="80"/>
        <v>4.1771596881930795E-3</v>
      </c>
      <c r="Q392" s="5">
        <f t="shared" si="81"/>
        <v>258.44839179280098</v>
      </c>
      <c r="R392" s="5">
        <f t="shared" si="82"/>
        <v>2.2601243996214686</v>
      </c>
      <c r="S392" s="5">
        <f t="shared" si="83"/>
        <v>2.8727896754859179</v>
      </c>
      <c r="T392" s="3">
        <f t="shared" si="84"/>
        <v>2.9159697221887242E-3</v>
      </c>
      <c r="U392" s="5">
        <f t="shared" si="85"/>
        <v>12.859898950218616</v>
      </c>
    </row>
    <row r="393" spans="1:21" x14ac:dyDescent="0.15">
      <c r="A393" s="1">
        <v>42333</v>
      </c>
      <c r="B393" s="2">
        <v>0.98099999999999998</v>
      </c>
      <c r="C393" s="2">
        <v>0.93500000000000005</v>
      </c>
      <c r="D393" s="2">
        <v>1.03</v>
      </c>
      <c r="E393" s="2" t="s">
        <v>10</v>
      </c>
      <c r="F393" s="2" t="s">
        <v>10</v>
      </c>
      <c r="G393" s="2" t="s">
        <v>10</v>
      </c>
      <c r="H393" s="3">
        <f t="shared" si="76"/>
        <v>1.4477766287487093E-2</v>
      </c>
      <c r="I393" s="3">
        <f t="shared" si="77"/>
        <v>0</v>
      </c>
      <c r="J393" s="3">
        <f t="shared" si="78"/>
        <v>3.0000000000000027E-2</v>
      </c>
      <c r="K393" s="2">
        <f t="shared" si="74"/>
        <v>0.98250000000000004</v>
      </c>
      <c r="L393" s="3">
        <f t="shared" si="75"/>
        <v>1.5290519877675379E-3</v>
      </c>
      <c r="M393" t="str">
        <f>IF(L393&gt;参数!B$3+参数!B$2,"溢",IF(L393&lt;-参数!B$2-参数!B$4,"折",""))</f>
        <v>溢</v>
      </c>
      <c r="N393" s="3">
        <f>IF(M393="折",-L393-参数!B$2-参数!B$4,IF(M393="溢",L393-参数!B$2-参数!B$3,""))</f>
        <v>1.4290519877675379E-3</v>
      </c>
      <c r="O393" s="4">
        <f t="shared" si="79"/>
        <v>1.4477766287487093E-2</v>
      </c>
      <c r="P393" s="3">
        <f t="shared" si="80"/>
        <v>1.5725190839694671E-2</v>
      </c>
      <c r="Q393" s="5">
        <f t="shared" si="81"/>
        <v>258.81772798082778</v>
      </c>
      <c r="R393" s="5">
        <f t="shared" si="82"/>
        <v>2.2928459524598352</v>
      </c>
      <c r="S393" s="5">
        <f t="shared" si="83"/>
        <v>2.9179648413752384</v>
      </c>
      <c r="T393" s="3">
        <f t="shared" si="84"/>
        <v>1.0544003038316435E-2</v>
      </c>
      <c r="U393" s="5">
        <f t="shared" si="85"/>
        <v>12.995493763822163</v>
      </c>
    </row>
    <row r="394" spans="1:21" x14ac:dyDescent="0.15">
      <c r="A394" s="1">
        <v>42334</v>
      </c>
      <c r="B394" s="2">
        <v>0.98</v>
      </c>
      <c r="C394" s="2">
        <v>0.93300000000000005</v>
      </c>
      <c r="D394" s="2">
        <v>1.0489999999999999</v>
      </c>
      <c r="E394" s="2" t="s">
        <v>10</v>
      </c>
      <c r="F394" s="2" t="s">
        <v>10</v>
      </c>
      <c r="G394" s="2" t="s">
        <v>10</v>
      </c>
      <c r="H394" s="3">
        <f t="shared" si="76"/>
        <v>-1.0193679918450993E-3</v>
      </c>
      <c r="I394" s="3">
        <f t="shared" si="77"/>
        <v>-2.1390374331551332E-3</v>
      </c>
      <c r="J394" s="3">
        <f t="shared" si="78"/>
        <v>1.844660194174752E-2</v>
      </c>
      <c r="K394" s="2">
        <f t="shared" si="74"/>
        <v>0.99099999999999999</v>
      </c>
      <c r="L394" s="3">
        <f t="shared" si="75"/>
        <v>1.1224489795918391E-2</v>
      </c>
      <c r="M394" t="str">
        <f>IF(L394&gt;参数!B$3+参数!B$2,"溢",IF(L394&lt;-参数!B$2-参数!B$4,"折",""))</f>
        <v>溢</v>
      </c>
      <c r="N394" s="3">
        <f>IF(M394="折",-L394-参数!B$2-参数!B$4,IF(M394="溢",L394-参数!B$2-参数!B$3,""))</f>
        <v>1.1124489795918392E-2</v>
      </c>
      <c r="O394" s="4">
        <f t="shared" si="79"/>
        <v>-1.0193679918450993E-3</v>
      </c>
      <c r="P394" s="3">
        <f t="shared" si="80"/>
        <v>8.7561874428654929E-3</v>
      </c>
      <c r="Q394" s="5">
        <f t="shared" si="81"/>
        <v>261.69694315475328</v>
      </c>
      <c r="R394" s="5">
        <f t="shared" si="82"/>
        <v>2.2905086986856662</v>
      </c>
      <c r="S394" s="5">
        <f t="shared" si="83"/>
        <v>2.9435150884780112</v>
      </c>
      <c r="T394" s="3">
        <f t="shared" si="84"/>
        <v>6.2871030823129287E-3</v>
      </c>
      <c r="U394" s="5">
        <f t="shared" si="85"/>
        <v>13.077197772720867</v>
      </c>
    </row>
    <row r="395" spans="1:21" x14ac:dyDescent="0.15">
      <c r="A395" s="1">
        <v>42335</v>
      </c>
      <c r="B395" s="2">
        <v>0.91800000000000004</v>
      </c>
      <c r="C395" s="2">
        <v>0.93400000000000005</v>
      </c>
      <c r="D395" s="2">
        <v>0.96799999999999997</v>
      </c>
      <c r="E395" s="2" t="s">
        <v>10</v>
      </c>
      <c r="F395" s="2" t="s">
        <v>10</v>
      </c>
      <c r="G395" s="2" t="s">
        <v>10</v>
      </c>
      <c r="H395" s="3">
        <f t="shared" si="76"/>
        <v>-6.3265306122448961E-2</v>
      </c>
      <c r="I395" s="3">
        <f t="shared" si="77"/>
        <v>1.071811361200492E-3</v>
      </c>
      <c r="J395" s="3">
        <f t="shared" si="78"/>
        <v>-7.7216396568160151E-2</v>
      </c>
      <c r="K395" s="2">
        <f t="shared" si="74"/>
        <v>0.95100000000000007</v>
      </c>
      <c r="L395" s="3">
        <f t="shared" si="75"/>
        <v>3.5947712418300748E-2</v>
      </c>
      <c r="M395" t="str">
        <f>IF(L395&gt;参数!B$3+参数!B$2,"溢",IF(L395&lt;-参数!B$2-参数!B$4,"折",""))</f>
        <v>溢</v>
      </c>
      <c r="N395" s="3">
        <f>IF(M395="折",-L395-参数!B$2-参数!B$4,IF(M395="溢",L395-参数!B$2-参数!B$3,""))</f>
        <v>3.5847712418300745E-2</v>
      </c>
      <c r="O395" s="4">
        <f t="shared" si="79"/>
        <v>-6.3265306122448961E-2</v>
      </c>
      <c r="P395" s="3">
        <f t="shared" si="80"/>
        <v>-3.8772029477717011E-2</v>
      </c>
      <c r="Q395" s="5">
        <f t="shared" si="81"/>
        <v>271.07817991371326</v>
      </c>
      <c r="R395" s="5">
        <f t="shared" si="82"/>
        <v>2.1455989646871854</v>
      </c>
      <c r="S395" s="5">
        <f t="shared" si="83"/>
        <v>2.829389034699437</v>
      </c>
      <c r="T395" s="3">
        <f t="shared" si="84"/>
        <v>-2.2063207727288408E-2</v>
      </c>
      <c r="U395" s="5">
        <f t="shared" si="85"/>
        <v>12.788672841770493</v>
      </c>
    </row>
    <row r="396" spans="1:21" x14ac:dyDescent="0.15">
      <c r="A396" s="1">
        <v>42338</v>
      </c>
      <c r="B396" s="2">
        <v>0.90600000000000003</v>
      </c>
      <c r="C396" s="2">
        <v>0.93200000000000005</v>
      </c>
      <c r="D396" s="2">
        <v>0.90900000000000003</v>
      </c>
      <c r="E396" s="2" t="s">
        <v>10</v>
      </c>
      <c r="F396" s="2" t="s">
        <v>10</v>
      </c>
      <c r="G396" s="2" t="s">
        <v>10</v>
      </c>
      <c r="H396" s="3">
        <f t="shared" si="76"/>
        <v>-1.3071895424836666E-2</v>
      </c>
      <c r="I396" s="3">
        <f t="shared" si="77"/>
        <v>-2.1413276231263545E-3</v>
      </c>
      <c r="J396" s="3">
        <f t="shared" si="78"/>
        <v>-6.0950413223140432E-2</v>
      </c>
      <c r="K396" s="2">
        <f t="shared" si="74"/>
        <v>0.9205000000000001</v>
      </c>
      <c r="L396" s="3">
        <f t="shared" si="75"/>
        <v>1.6004415011037665E-2</v>
      </c>
      <c r="M396" t="str">
        <f>IF(L396&gt;参数!B$3+参数!B$2,"溢",IF(L396&lt;-参数!B$2-参数!B$4,"折",""))</f>
        <v>溢</v>
      </c>
      <c r="N396" s="3">
        <f>IF(M396="折",-L396-参数!B$2-参数!B$4,IF(M396="溢",L396-参数!B$2-参数!B$3,""))</f>
        <v>1.5904415011037665E-2</v>
      </c>
      <c r="O396" s="4">
        <f t="shared" si="79"/>
        <v>-1.3071895424836666E-2</v>
      </c>
      <c r="P396" s="3">
        <f t="shared" si="80"/>
        <v>-3.1178513288749817E-2</v>
      </c>
      <c r="Q396" s="5">
        <f t="shared" si="81"/>
        <v>275.3895197874977</v>
      </c>
      <c r="R396" s="5">
        <f t="shared" si="82"/>
        <v>2.1175519193971568</v>
      </c>
      <c r="S396" s="5">
        <f t="shared" si="83"/>
        <v>2.7411728910820177</v>
      </c>
      <c r="T396" s="3">
        <f t="shared" si="84"/>
        <v>-9.4486645675162725E-3</v>
      </c>
      <c r="U396" s="5">
        <f t="shared" si="85"/>
        <v>12.667836961824898</v>
      </c>
    </row>
    <row r="397" spans="1:21" x14ac:dyDescent="0.15">
      <c r="A397" s="1">
        <v>42339</v>
      </c>
      <c r="B397" s="2">
        <v>0.89700000000000002</v>
      </c>
      <c r="C397" s="2">
        <v>0.93400000000000005</v>
      </c>
      <c r="D397" s="2">
        <v>0.86399999999999999</v>
      </c>
      <c r="E397" s="2" t="s">
        <v>10</v>
      </c>
      <c r="F397" s="2" t="s">
        <v>10</v>
      </c>
      <c r="G397" s="2" t="s">
        <v>10</v>
      </c>
      <c r="H397" s="3">
        <f t="shared" si="76"/>
        <v>-9.9337748344371368E-3</v>
      </c>
      <c r="I397" s="3">
        <f t="shared" si="77"/>
        <v>2.1459227467810482E-3</v>
      </c>
      <c r="J397" s="3">
        <f t="shared" si="78"/>
        <v>-4.9504950495049549E-2</v>
      </c>
      <c r="K397" s="2">
        <f t="shared" si="74"/>
        <v>0.89900000000000002</v>
      </c>
      <c r="L397" s="3">
        <f t="shared" si="75"/>
        <v>2.2296544035673715E-3</v>
      </c>
      <c r="M397" t="str">
        <f>IF(L397&gt;参数!B$3+参数!B$2,"溢",IF(L397&lt;-参数!B$2-参数!B$4,"折",""))</f>
        <v>溢</v>
      </c>
      <c r="N397" s="3">
        <f>IF(M397="折",-L397-参数!B$2-参数!B$4,IF(M397="溢",L397-参数!B$2-参数!B$3,""))</f>
        <v>2.1296544035673717E-3</v>
      </c>
      <c r="O397" s="4">
        <f t="shared" si="79"/>
        <v>-9.9337748344371368E-3</v>
      </c>
      <c r="P397" s="3">
        <f t="shared" si="80"/>
        <v>-2.2674074183664801E-2</v>
      </c>
      <c r="Q397" s="5">
        <f t="shared" si="81"/>
        <v>275.97600429100947</v>
      </c>
      <c r="R397" s="5">
        <f t="shared" si="82"/>
        <v>2.0965166354296354</v>
      </c>
      <c r="S397" s="5">
        <f t="shared" si="83"/>
        <v>2.6790193335993728</v>
      </c>
      <c r="T397" s="3">
        <f t="shared" si="84"/>
        <v>-1.0159398204844855E-2</v>
      </c>
      <c r="U397" s="5">
        <f t="shared" si="85"/>
        <v>12.539139361735666</v>
      </c>
    </row>
    <row r="398" spans="1:21" x14ac:dyDescent="0.15">
      <c r="A398" s="1">
        <v>42340</v>
      </c>
      <c r="B398" s="2">
        <v>0.89</v>
      </c>
      <c r="C398" s="2">
        <v>0.93400000000000005</v>
      </c>
      <c r="D398" s="2">
        <v>0.85199999999999998</v>
      </c>
      <c r="E398" s="2" t="s">
        <v>10</v>
      </c>
      <c r="F398" s="2" t="s">
        <v>10</v>
      </c>
      <c r="G398" s="2" t="s">
        <v>10</v>
      </c>
      <c r="H398" s="3">
        <f t="shared" si="76"/>
        <v>-7.8037904124860225E-3</v>
      </c>
      <c r="I398" s="3">
        <f t="shared" si="77"/>
        <v>0</v>
      </c>
      <c r="J398" s="3">
        <f t="shared" si="78"/>
        <v>-1.3888888888888951E-2</v>
      </c>
      <c r="K398" s="2">
        <f t="shared" si="74"/>
        <v>0.89300000000000002</v>
      </c>
      <c r="L398" s="3">
        <f t="shared" si="75"/>
        <v>3.370786516853963E-3</v>
      </c>
      <c r="M398" t="str">
        <f>IF(L398&gt;参数!B$3+参数!B$2,"溢",IF(L398&lt;-参数!B$2-参数!B$4,"折",""))</f>
        <v>溢</v>
      </c>
      <c r="N398" s="3">
        <f>IF(M398="折",-L398-参数!B$2-参数!B$4,IF(M398="溢",L398-参数!B$2-参数!B$3,""))</f>
        <v>3.2707865168539632E-3</v>
      </c>
      <c r="O398" s="4">
        <f t="shared" si="79"/>
        <v>-7.8037904124860225E-3</v>
      </c>
      <c r="P398" s="3">
        <f t="shared" si="80"/>
        <v>-6.625606569615557E-3</v>
      </c>
      <c r="Q398" s="5">
        <f t="shared" si="81"/>
        <v>276.87866288481973</v>
      </c>
      <c r="R398" s="5">
        <f t="shared" si="82"/>
        <v>2.0801558590104521</v>
      </c>
      <c r="S398" s="5">
        <f t="shared" si="83"/>
        <v>2.66126920550255</v>
      </c>
      <c r="T398" s="3">
        <f t="shared" si="84"/>
        <v>-3.7195368217492054E-3</v>
      </c>
      <c r="U398" s="5">
        <f t="shared" si="85"/>
        <v>12.492499571166645</v>
      </c>
    </row>
    <row r="399" spans="1:21" x14ac:dyDescent="0.15">
      <c r="A399" s="1">
        <v>42341</v>
      </c>
      <c r="B399" s="2">
        <v>0.90900000000000003</v>
      </c>
      <c r="C399" s="2">
        <v>0.93400000000000005</v>
      </c>
      <c r="D399" s="2">
        <v>0.88500000000000001</v>
      </c>
      <c r="E399" s="2" t="s">
        <v>10</v>
      </c>
      <c r="F399" s="2" t="s">
        <v>10</v>
      </c>
      <c r="G399" s="2" t="s">
        <v>10</v>
      </c>
      <c r="H399" s="3">
        <f t="shared" si="76"/>
        <v>2.1348314606741692E-2</v>
      </c>
      <c r="I399" s="3">
        <f t="shared" si="77"/>
        <v>0</v>
      </c>
      <c r="J399" s="3">
        <f t="shared" si="78"/>
        <v>3.8732394366197243E-2</v>
      </c>
      <c r="K399" s="2">
        <f t="shared" si="74"/>
        <v>0.90949999999999998</v>
      </c>
      <c r="L399" s="3">
        <f t="shared" si="75"/>
        <v>5.5005500550042719E-4</v>
      </c>
      <c r="M399" t="str">
        <f>IF(L399&gt;参数!B$3+参数!B$2,"溢",IF(L399&lt;-参数!B$2-参数!B$4,"折",""))</f>
        <v>溢</v>
      </c>
      <c r="N399" s="3">
        <f>IF(M399="折",-L399-参数!B$2-参数!B$4,IF(M399="溢",L399-参数!B$2-参数!B$3,""))</f>
        <v>4.5005500550042719E-4</v>
      </c>
      <c r="O399" s="4">
        <f t="shared" si="79"/>
        <v>2.1348314606741692E-2</v>
      </c>
      <c r="P399" s="3">
        <f t="shared" si="80"/>
        <v>1.8844512926929388E-2</v>
      </c>
      <c r="Q399" s="5">
        <f t="shared" si="81"/>
        <v>277.00327351296733</v>
      </c>
      <c r="R399" s="5">
        <f t="shared" si="82"/>
        <v>2.1245636807196644</v>
      </c>
      <c r="S399" s="5">
        <f t="shared" si="83"/>
        <v>2.7114195274476822</v>
      </c>
      <c r="T399" s="3">
        <f t="shared" si="84"/>
        <v>1.3547627513057168E-2</v>
      </c>
      <c r="U399" s="5">
        <f t="shared" si="85"/>
        <v>12.661743302063838</v>
      </c>
    </row>
    <row r="400" spans="1:21" x14ac:dyDescent="0.15">
      <c r="A400" s="1">
        <v>42342</v>
      </c>
      <c r="B400" s="2">
        <v>0.89700000000000002</v>
      </c>
      <c r="C400" s="2">
        <v>0.93899999999999995</v>
      </c>
      <c r="D400" s="2">
        <v>0.85599999999999998</v>
      </c>
      <c r="E400" s="2" t="s">
        <v>10</v>
      </c>
      <c r="F400" s="2" t="s">
        <v>10</v>
      </c>
      <c r="G400" s="2" t="s">
        <v>10</v>
      </c>
      <c r="H400" s="3">
        <f t="shared" si="76"/>
        <v>-1.320132013201325E-2</v>
      </c>
      <c r="I400" s="3">
        <f t="shared" si="77"/>
        <v>5.3533190578156642E-3</v>
      </c>
      <c r="J400" s="3">
        <f t="shared" si="78"/>
        <v>-3.2768361581920979E-2</v>
      </c>
      <c r="K400" s="2">
        <f t="shared" si="74"/>
        <v>0.89749999999999996</v>
      </c>
      <c r="L400" s="3">
        <f t="shared" si="75"/>
        <v>5.574136008918984E-4</v>
      </c>
      <c r="M400" t="str">
        <f>IF(L400&gt;参数!B$3+参数!B$2,"溢",IF(L400&lt;-参数!B$2-参数!B$4,"折",""))</f>
        <v>溢</v>
      </c>
      <c r="N400" s="3">
        <f>IF(M400="折",-L400-参数!B$2-参数!B$4,IF(M400="溢",L400-参数!B$2-参数!B$3,""))</f>
        <v>4.5741360089189841E-4</v>
      </c>
      <c r="O400" s="4">
        <f t="shared" si="79"/>
        <v>-1.320132013201325E-2</v>
      </c>
      <c r="P400" s="3">
        <f t="shared" si="80"/>
        <v>-1.2826156500743984E-2</v>
      </c>
      <c r="Q400" s="5">
        <f t="shared" si="81"/>
        <v>277.12997857776372</v>
      </c>
      <c r="R400" s="5">
        <f t="shared" si="82"/>
        <v>2.0965166354296358</v>
      </c>
      <c r="S400" s="5">
        <f t="shared" si="83"/>
        <v>2.6766424362494647</v>
      </c>
      <c r="T400" s="3">
        <f t="shared" si="84"/>
        <v>-8.5233543439551113E-3</v>
      </c>
      <c r="U400" s="5">
        <f t="shared" si="85"/>
        <v>12.553822777288147</v>
      </c>
    </row>
    <row r="401" spans="1:21" x14ac:dyDescent="0.15">
      <c r="A401" s="1">
        <v>42345</v>
      </c>
      <c r="B401" s="2">
        <v>0.90100000000000002</v>
      </c>
      <c r="C401" s="2">
        <v>0.94599999999999995</v>
      </c>
      <c r="D401" s="2">
        <v>0.84199999999999997</v>
      </c>
      <c r="E401" s="2" t="s">
        <v>10</v>
      </c>
      <c r="F401" s="2" t="s">
        <v>10</v>
      </c>
      <c r="G401" s="2" t="s">
        <v>10</v>
      </c>
      <c r="H401" s="3">
        <f t="shared" si="76"/>
        <v>4.4593088071349651E-3</v>
      </c>
      <c r="I401" s="3">
        <f t="shared" si="77"/>
        <v>7.4547390841319672E-3</v>
      </c>
      <c r="J401" s="3">
        <f t="shared" si="78"/>
        <v>-1.6355140186915862E-2</v>
      </c>
      <c r="K401" s="2">
        <f t="shared" si="74"/>
        <v>0.89399999999999991</v>
      </c>
      <c r="L401" s="3">
        <f t="shared" si="75"/>
        <v>-7.769145394006749E-3</v>
      </c>
      <c r="M401" t="str">
        <f>IF(L401&gt;参数!B$3+参数!B$2,"溢",IF(L401&lt;-参数!B$2-参数!B$4,"折",""))</f>
        <v>折</v>
      </c>
      <c r="N401" s="3">
        <f>IF(M401="折",-L401-参数!B$2-参数!B$4,IF(M401="溢",L401-参数!B$2-参数!B$3,""))</f>
        <v>2.6691453940067486E-3</v>
      </c>
      <c r="O401" s="4">
        <f t="shared" si="79"/>
        <v>4.4593088071349651E-3</v>
      </c>
      <c r="P401" s="3">
        <f t="shared" si="80"/>
        <v>-3.757743212412928E-3</v>
      </c>
      <c r="Q401" s="5">
        <f t="shared" si="81"/>
        <v>277.86967878362572</v>
      </c>
      <c r="R401" s="5">
        <f t="shared" si="82"/>
        <v>2.105865650526312</v>
      </c>
      <c r="S401" s="5">
        <f t="shared" si="83"/>
        <v>2.6665843013025921</v>
      </c>
      <c r="T401" s="3">
        <f t="shared" si="84"/>
        <v>1.1235703295762618E-3</v>
      </c>
      <c r="U401" s="5">
        <f t="shared" si="85"/>
        <v>12.567927880083467</v>
      </c>
    </row>
    <row r="402" spans="1:21" x14ac:dyDescent="0.15">
      <c r="A402" s="1">
        <v>42346</v>
      </c>
      <c r="B402" s="2">
        <v>0.877</v>
      </c>
      <c r="C402" s="2">
        <v>0.95099999999999996</v>
      </c>
      <c r="D402" s="2">
        <v>0.79700000000000004</v>
      </c>
      <c r="E402" s="2" t="s">
        <v>10</v>
      </c>
      <c r="F402" s="2" t="s">
        <v>10</v>
      </c>
      <c r="G402" s="2" t="s">
        <v>10</v>
      </c>
      <c r="H402" s="3">
        <f t="shared" si="76"/>
        <v>-2.6637069922308521E-2</v>
      </c>
      <c r="I402" s="3">
        <f t="shared" si="77"/>
        <v>5.285412262156397E-3</v>
      </c>
      <c r="J402" s="3">
        <f t="shared" si="78"/>
        <v>-5.3444180522565277E-2</v>
      </c>
      <c r="K402" s="2">
        <f t="shared" si="74"/>
        <v>0.874</v>
      </c>
      <c r="L402" s="3">
        <f t="shared" si="75"/>
        <v>-3.4207525655644E-3</v>
      </c>
      <c r="M402" t="str">
        <f>IF(L402&gt;参数!B$3+参数!B$2,"溢",IF(L402&lt;-参数!B$2-参数!B$4,"折",""))</f>
        <v/>
      </c>
      <c r="N402" s="3" t="str">
        <f>IF(M402="折",-L402-参数!B$2-参数!B$4,IF(M402="溢",L402-参数!B$2-参数!B$3,""))</f>
        <v/>
      </c>
      <c r="O402" s="4">
        <f t="shared" si="79"/>
        <v>-2.6637069922308521E-2</v>
      </c>
      <c r="P402" s="3">
        <f t="shared" si="80"/>
        <v>-2.1492325409138324E-2</v>
      </c>
      <c r="Q402" s="5">
        <f t="shared" si="81"/>
        <v>277.86967878362572</v>
      </c>
      <c r="R402" s="5">
        <f t="shared" si="82"/>
        <v>2.0497715599462549</v>
      </c>
      <c r="S402" s="5">
        <f t="shared" si="83"/>
        <v>2.609273203768097</v>
      </c>
      <c r="T402" s="3">
        <f t="shared" si="84"/>
        <v>-1.6043131777148948E-2</v>
      </c>
      <c r="U402" s="5">
        <f t="shared" si="85"/>
        <v>12.366298956937582</v>
      </c>
    </row>
    <row r="403" spans="1:21" x14ac:dyDescent="0.15">
      <c r="A403" s="1">
        <v>42347</v>
      </c>
      <c r="B403" s="2">
        <v>0.88</v>
      </c>
      <c r="C403" s="2">
        <v>0.94799999999999995</v>
      </c>
      <c r="D403" s="2">
        <v>0.81799999999999995</v>
      </c>
      <c r="E403" s="2" t="s">
        <v>10</v>
      </c>
      <c r="F403" s="2" t="s">
        <v>10</v>
      </c>
      <c r="G403" s="2" t="s">
        <v>10</v>
      </c>
      <c r="H403" s="3">
        <f t="shared" si="76"/>
        <v>3.420752565564511E-3</v>
      </c>
      <c r="I403" s="3">
        <f t="shared" si="77"/>
        <v>-3.154574132492094E-3</v>
      </c>
      <c r="J403" s="3">
        <f t="shared" si="78"/>
        <v>2.6348808030112858E-2</v>
      </c>
      <c r="K403" s="2">
        <f t="shared" si="74"/>
        <v>0.88300000000000001</v>
      </c>
      <c r="L403" s="3">
        <f t="shared" si="75"/>
        <v>3.4090909090909172E-3</v>
      </c>
      <c r="M403" t="str">
        <f>IF(L403&gt;参数!B$3+参数!B$2,"溢",IF(L403&lt;-参数!B$2-参数!B$4,"折",""))</f>
        <v>溢</v>
      </c>
      <c r="N403" s="3">
        <f>IF(M403="折",-L403-参数!B$2-参数!B$4,IF(M403="溢",L403-参数!B$2-参数!B$3,""))</f>
        <v>3.3090909090909173E-3</v>
      </c>
      <c r="O403" s="4">
        <f t="shared" si="79"/>
        <v>3.420752565564511E-3</v>
      </c>
      <c r="P403" s="3">
        <f t="shared" si="80"/>
        <v>1.0511205374309066E-2</v>
      </c>
      <c r="Q403" s="5">
        <f t="shared" si="81"/>
        <v>278.78917481160062</v>
      </c>
      <c r="R403" s="5">
        <f t="shared" si="82"/>
        <v>2.0567833212687621</v>
      </c>
      <c r="S403" s="5">
        <f t="shared" si="83"/>
        <v>2.636699810290585</v>
      </c>
      <c r="T403" s="3">
        <f t="shared" si="84"/>
        <v>5.7470162829881648E-3</v>
      </c>
      <c r="U403" s="5">
        <f t="shared" si="85"/>
        <v>12.437368278403403</v>
      </c>
    </row>
    <row r="404" spans="1:21" x14ac:dyDescent="0.15">
      <c r="A404" s="1">
        <v>42348</v>
      </c>
      <c r="B404" s="2">
        <v>0.871</v>
      </c>
      <c r="C404" s="2">
        <v>0.94799999999999995</v>
      </c>
      <c r="D404" s="2">
        <v>0.79100000000000004</v>
      </c>
      <c r="E404" s="2" t="s">
        <v>10</v>
      </c>
      <c r="F404" s="2" t="s">
        <v>10</v>
      </c>
      <c r="G404" s="2" t="s">
        <v>10</v>
      </c>
      <c r="H404" s="3">
        <f t="shared" si="76"/>
        <v>-1.0227272727272751E-2</v>
      </c>
      <c r="I404" s="3">
        <f t="shared" si="77"/>
        <v>0</v>
      </c>
      <c r="J404" s="3">
        <f t="shared" si="78"/>
        <v>-3.3007334963325086E-2</v>
      </c>
      <c r="K404" s="2">
        <f t="shared" si="74"/>
        <v>0.86949999999999994</v>
      </c>
      <c r="L404" s="3">
        <f t="shared" si="75"/>
        <v>-1.7221584385763711E-3</v>
      </c>
      <c r="M404" t="str">
        <f>IF(L404&gt;参数!B$3+参数!B$2,"溢",IF(L404&lt;-参数!B$2-参数!B$4,"折",""))</f>
        <v/>
      </c>
      <c r="N404" s="3" t="str">
        <f>IF(M404="折",-L404-参数!B$2-参数!B$4,IF(M404="溢",L404-参数!B$2-参数!B$3,""))</f>
        <v/>
      </c>
      <c r="O404" s="4">
        <f t="shared" si="79"/>
        <v>-1.0227272727272751E-2</v>
      </c>
      <c r="P404" s="3">
        <f t="shared" si="80"/>
        <v>-1.5013687151230677E-2</v>
      </c>
      <c r="Q404" s="5">
        <f t="shared" si="81"/>
        <v>278.78917481160062</v>
      </c>
      <c r="R404" s="5">
        <f t="shared" si="82"/>
        <v>2.0357480373012407</v>
      </c>
      <c r="S404" s="5">
        <f t="shared" si="83"/>
        <v>2.5971132242271731</v>
      </c>
      <c r="T404" s="3">
        <f t="shared" si="84"/>
        <v>-8.4136532928344773E-3</v>
      </c>
      <c r="U404" s="5">
        <f t="shared" si="85"/>
        <v>12.332724573833618</v>
      </c>
    </row>
    <row r="405" spans="1:21" x14ac:dyDescent="0.15">
      <c r="A405" s="1">
        <v>42349</v>
      </c>
      <c r="B405" s="2">
        <v>0.875</v>
      </c>
      <c r="C405" s="2">
        <v>0.94899999999999995</v>
      </c>
      <c r="D405" s="2">
        <v>0.79300000000000004</v>
      </c>
      <c r="E405" s="2" t="s">
        <v>10</v>
      </c>
      <c r="F405" s="2" t="s">
        <v>10</v>
      </c>
      <c r="G405" s="2" t="s">
        <v>10</v>
      </c>
      <c r="H405" s="3">
        <f t="shared" si="76"/>
        <v>4.5924225028701748E-3</v>
      </c>
      <c r="I405" s="3">
        <f t="shared" si="77"/>
        <v>1.0548523206750371E-3</v>
      </c>
      <c r="J405" s="3">
        <f t="shared" si="78"/>
        <v>2.5284450063212116E-3</v>
      </c>
      <c r="K405" s="2">
        <f t="shared" si="74"/>
        <v>0.871</v>
      </c>
      <c r="L405" s="3">
        <f t="shared" si="75"/>
        <v>-4.5714285714285596E-3</v>
      </c>
      <c r="M405" t="str">
        <f>IF(L405&gt;参数!B$3+参数!B$2,"溢",IF(L405&lt;-参数!B$2-参数!B$4,"折",""))</f>
        <v/>
      </c>
      <c r="N405" s="3" t="str">
        <f>IF(M405="折",-L405-参数!B$2-参数!B$4,IF(M405="溢",L405-参数!B$2-参数!B$3,""))</f>
        <v/>
      </c>
      <c r="O405" s="4">
        <f t="shared" si="79"/>
        <v>4.5924225028701748E-3</v>
      </c>
      <c r="P405" s="3">
        <f t="shared" si="80"/>
        <v>1.7256669014542657E-3</v>
      </c>
      <c r="Q405" s="5">
        <f t="shared" si="81"/>
        <v>278.78917481160062</v>
      </c>
      <c r="R405" s="5">
        <f t="shared" si="82"/>
        <v>2.0450970523979168</v>
      </c>
      <c r="S405" s="5">
        <f t="shared" si="83"/>
        <v>2.6015949765575512</v>
      </c>
      <c r="T405" s="3">
        <f t="shared" si="84"/>
        <v>2.1060298014414802E-3</v>
      </c>
      <c r="U405" s="5">
        <f t="shared" si="85"/>
        <v>12.35869765931908</v>
      </c>
    </row>
    <row r="406" spans="1:21" x14ac:dyDescent="0.15">
      <c r="A406" s="1">
        <v>42352</v>
      </c>
      <c r="B406" s="2">
        <v>0.89200000000000002</v>
      </c>
      <c r="C406" s="2">
        <v>0.94399999999999995</v>
      </c>
      <c r="D406" s="2">
        <v>0.84199999999999997</v>
      </c>
      <c r="E406" s="2" t="s">
        <v>10</v>
      </c>
      <c r="F406" s="2" t="s">
        <v>10</v>
      </c>
      <c r="G406" s="2" t="s">
        <v>10</v>
      </c>
      <c r="H406" s="3">
        <f t="shared" si="76"/>
        <v>1.9428571428571351E-2</v>
      </c>
      <c r="I406" s="3">
        <f t="shared" si="77"/>
        <v>-5.2687038988409318E-3</v>
      </c>
      <c r="J406" s="3">
        <f t="shared" si="78"/>
        <v>6.1790668348045363E-2</v>
      </c>
      <c r="K406" s="2">
        <f t="shared" si="74"/>
        <v>0.89300000000000002</v>
      </c>
      <c r="L406" s="3">
        <f t="shared" si="75"/>
        <v>1.1210762331839152E-3</v>
      </c>
      <c r="M406" t="str">
        <f>IF(L406&gt;参数!B$3+参数!B$2,"溢",IF(L406&lt;-参数!B$2-参数!B$4,"折",""))</f>
        <v>溢</v>
      </c>
      <c r="N406" s="3">
        <f>IF(M406="折",-L406-参数!B$2-参数!B$4,IF(M406="溢",L406-参数!B$2-参数!B$3,""))</f>
        <v>1.0210762331839152E-3</v>
      </c>
      <c r="O406" s="4">
        <f t="shared" si="79"/>
        <v>1.9428571428571351E-2</v>
      </c>
      <c r="P406" s="3">
        <f t="shared" si="80"/>
        <v>2.6346072938716887E-2</v>
      </c>
      <c r="Q406" s="5">
        <f t="shared" si="81"/>
        <v>279.07383981206971</v>
      </c>
      <c r="R406" s="5">
        <f t="shared" si="82"/>
        <v>2.0848303665587906</v>
      </c>
      <c r="S406" s="5">
        <f t="shared" si="83"/>
        <v>2.670136787566936</v>
      </c>
      <c r="T406" s="3">
        <f t="shared" si="84"/>
        <v>1.559857353349072E-2</v>
      </c>
      <c r="U406" s="5">
        <f t="shared" si="85"/>
        <v>12.551475713536149</v>
      </c>
    </row>
    <row r="407" spans="1:21" x14ac:dyDescent="0.15">
      <c r="A407" s="1">
        <v>42353</v>
      </c>
      <c r="B407" s="2">
        <v>0.88100000000000001</v>
      </c>
      <c r="C407" s="2">
        <v>0.94599999999999995</v>
      </c>
      <c r="D407" s="2">
        <v>0.83699999999999997</v>
      </c>
      <c r="E407" s="2">
        <v>2.0499999999999963E-2</v>
      </c>
      <c r="F407" s="2">
        <v>3.620000000000001E-2</v>
      </c>
      <c r="G407" s="2" t="s">
        <v>10</v>
      </c>
      <c r="H407" s="3">
        <f t="shared" si="76"/>
        <v>1.065022421524664E-2</v>
      </c>
      <c r="I407" s="3">
        <f t="shared" si="77"/>
        <v>4.0466101694915269E-2</v>
      </c>
      <c r="J407" s="3">
        <f t="shared" si="78"/>
        <v>-5.9382422802850554E-3</v>
      </c>
      <c r="K407" s="2">
        <f t="shared" si="74"/>
        <v>0.89149999999999996</v>
      </c>
      <c r="L407" s="3">
        <f t="shared" si="75"/>
        <v>1.1918274687854558E-2</v>
      </c>
      <c r="M407" t="str">
        <f>IF(L407&gt;参数!B$3+参数!B$2,"溢",IF(L407&lt;-参数!B$2-参数!B$4,"折",""))</f>
        <v>溢</v>
      </c>
      <c r="N407" s="3"/>
      <c r="O407" s="4">
        <f t="shared" si="79"/>
        <v>1.065022421524664E-2</v>
      </c>
      <c r="P407" s="3"/>
      <c r="Q407" s="5">
        <f t="shared" si="81"/>
        <v>279.07383981206971</v>
      </c>
      <c r="R407" s="5">
        <f t="shared" si="82"/>
        <v>2.1070342774133968</v>
      </c>
      <c r="S407" s="5">
        <f t="shared" si="83"/>
        <v>2.670136787566936</v>
      </c>
      <c r="T407" s="3">
        <f t="shared" si="84"/>
        <v>3.5500747384155464E-3</v>
      </c>
      <c r="U407" s="5">
        <f t="shared" si="85"/>
        <v>12.596034390396611</v>
      </c>
    </row>
    <row r="408" spans="1:21" x14ac:dyDescent="0.15">
      <c r="A408" s="1">
        <v>42354</v>
      </c>
      <c r="B408" s="2">
        <v>0.88</v>
      </c>
      <c r="C408" s="2"/>
      <c r="D408" s="2"/>
      <c r="E408" s="2" t="s">
        <v>10</v>
      </c>
      <c r="F408" s="2" t="s">
        <v>10</v>
      </c>
      <c r="G408" s="2" t="s">
        <v>10</v>
      </c>
      <c r="H408" s="3">
        <f t="shared" si="76"/>
        <v>-1.1350737797957144E-3</v>
      </c>
      <c r="I408" s="3">
        <f t="shared" si="77"/>
        <v>-1</v>
      </c>
      <c r="J408" s="3">
        <f t="shared" si="78"/>
        <v>-1</v>
      </c>
      <c r="K408" s="2">
        <f t="shared" si="74"/>
        <v>0</v>
      </c>
      <c r="L408" s="3">
        <f t="shared" si="75"/>
        <v>-1</v>
      </c>
      <c r="M408" t="str">
        <f>IF(L408&gt;参数!B$3+参数!B$2,"溢",IF(L408&lt;-参数!B$2-参数!B$4,"折",""))</f>
        <v>折</v>
      </c>
      <c r="N408" s="3"/>
      <c r="O408" s="4">
        <f t="shared" si="79"/>
        <v>-1.1350737797957144E-3</v>
      </c>
      <c r="P408" s="3"/>
      <c r="Q408" s="5">
        <f t="shared" si="81"/>
        <v>279.07383981206971</v>
      </c>
      <c r="R408" s="5">
        <f t="shared" si="82"/>
        <v>2.104642638051974</v>
      </c>
      <c r="S408" s="5">
        <f t="shared" si="83"/>
        <v>2.670136787566936</v>
      </c>
      <c r="T408" s="3">
        <f t="shared" si="84"/>
        <v>-3.7835792659857148E-4</v>
      </c>
      <c r="U408" s="5">
        <f t="shared" si="85"/>
        <v>12.591268580941296</v>
      </c>
    </row>
    <row r="409" spans="1:21" x14ac:dyDescent="0.15">
      <c r="A409" s="1">
        <v>42355</v>
      </c>
      <c r="B409" s="2">
        <v>0.89700000000000002</v>
      </c>
      <c r="C409" s="2">
        <v>0.91700000000000004</v>
      </c>
      <c r="D409" s="2">
        <v>0.85699999999999998</v>
      </c>
      <c r="E409" s="2" t="s">
        <v>10</v>
      </c>
      <c r="F409" s="2" t="s">
        <v>10</v>
      </c>
      <c r="G409" s="2" t="s">
        <v>10</v>
      </c>
      <c r="H409" s="3">
        <f t="shared" si="76"/>
        <v>1.931818181818179E-2</v>
      </c>
      <c r="I409" s="3" t="e">
        <f t="shared" si="77"/>
        <v>#DIV/0!</v>
      </c>
      <c r="J409" s="3" t="e">
        <f t="shared" si="78"/>
        <v>#DIV/0!</v>
      </c>
      <c r="K409" s="2">
        <f t="shared" si="74"/>
        <v>0.88700000000000001</v>
      </c>
      <c r="L409" s="3">
        <f t="shared" si="75"/>
        <v>-1.1148272017837191E-2</v>
      </c>
      <c r="M409" t="str">
        <f>IF(L409&gt;参数!B$3+参数!B$2,"溢",IF(L409&lt;-参数!B$2-参数!B$4,"折",""))</f>
        <v>折</v>
      </c>
      <c r="N409" s="3"/>
      <c r="O409" s="4">
        <f t="shared" si="79"/>
        <v>1.931818181818179E-2</v>
      </c>
      <c r="P409" s="3"/>
      <c r="Q409" s="5">
        <f t="shared" si="81"/>
        <v>279.07383981206971</v>
      </c>
      <c r="R409" s="5">
        <f t="shared" si="82"/>
        <v>2.1453005071961599</v>
      </c>
      <c r="S409" s="5">
        <f t="shared" si="83"/>
        <v>2.670136787566936</v>
      </c>
      <c r="T409" s="3">
        <f t="shared" si="84"/>
        <v>6.4393939393939297E-3</v>
      </c>
      <c r="U409" s="5">
        <f t="shared" si="85"/>
        <v>12.672348719530691</v>
      </c>
    </row>
    <row r="410" spans="1:21" x14ac:dyDescent="0.15">
      <c r="A410" s="1">
        <v>42356</v>
      </c>
      <c r="B410" s="2">
        <v>0.89</v>
      </c>
      <c r="C410" s="2">
        <v>0.91900000000000004</v>
      </c>
      <c r="D410" s="2">
        <v>0.85299999999999998</v>
      </c>
      <c r="E410" s="2" t="s">
        <v>10</v>
      </c>
      <c r="F410" s="2" t="s">
        <v>10</v>
      </c>
      <c r="G410" s="2" t="s">
        <v>10</v>
      </c>
      <c r="H410" s="3">
        <f t="shared" si="76"/>
        <v>-7.8037904124860225E-3</v>
      </c>
      <c r="I410" s="3">
        <f t="shared" si="77"/>
        <v>2.1810250817884125E-3</v>
      </c>
      <c r="J410" s="3">
        <f t="shared" si="78"/>
        <v>-4.667444574095736E-3</v>
      </c>
      <c r="K410" s="2">
        <f t="shared" si="74"/>
        <v>0.88600000000000001</v>
      </c>
      <c r="L410" s="3">
        <f t="shared" si="75"/>
        <v>-4.4943820224718767E-3</v>
      </c>
      <c r="M410" t="str">
        <f>IF(L410&gt;参数!B$3+参数!B$2,"溢",IF(L410&lt;-参数!B$2-参数!B$4,"折",""))</f>
        <v/>
      </c>
      <c r="N410" s="3" t="str">
        <f>IF(M410="折",-L410-参数!B$2-参数!B$4,IF(M410="溢",L410-参数!B$2-参数!B$3,""))</f>
        <v/>
      </c>
      <c r="O410" s="4">
        <f t="shared" si="79"/>
        <v>-7.8037904124860225E-3</v>
      </c>
      <c r="P410" s="3"/>
      <c r="Q410" s="5">
        <f t="shared" si="81"/>
        <v>279.07383981206971</v>
      </c>
      <c r="R410" s="5">
        <f t="shared" si="82"/>
        <v>2.1285590316662013</v>
      </c>
      <c r="S410" s="5">
        <f t="shared" si="83"/>
        <v>2.670136787566936</v>
      </c>
      <c r="T410" s="3">
        <f t="shared" si="84"/>
        <v>-2.6012634708286742E-3</v>
      </c>
      <c r="U410" s="5">
        <f t="shared" si="85"/>
        <v>12.639384601716973</v>
      </c>
    </row>
    <row r="411" spans="1:21" x14ac:dyDescent="0.15">
      <c r="A411" s="1">
        <v>42359</v>
      </c>
      <c r="B411" s="2">
        <v>0.89900000000000002</v>
      </c>
      <c r="C411" s="2">
        <v>0.91700000000000004</v>
      </c>
      <c r="D411" s="2">
        <v>0.86499999999999999</v>
      </c>
      <c r="E411" s="2" t="s">
        <v>10</v>
      </c>
      <c r="F411" s="2" t="s">
        <v>10</v>
      </c>
      <c r="G411" s="2" t="s">
        <v>10</v>
      </c>
      <c r="H411" s="3">
        <f t="shared" si="76"/>
        <v>1.0112359550561889E-2</v>
      </c>
      <c r="I411" s="3">
        <f t="shared" si="77"/>
        <v>-2.1762785636560977E-3</v>
      </c>
      <c r="J411" s="3">
        <f t="shared" si="78"/>
        <v>1.4067995310668158E-2</v>
      </c>
      <c r="K411" s="2">
        <f t="shared" si="74"/>
        <v>0.89100000000000001</v>
      </c>
      <c r="L411" s="3">
        <f t="shared" si="75"/>
        <v>-8.8987764182425488E-3</v>
      </c>
      <c r="M411" t="str">
        <f>IF(L411&gt;参数!B$3+参数!B$2,"溢",IF(L411&lt;-参数!B$2-参数!B$4,"折",""))</f>
        <v>折</v>
      </c>
      <c r="N411" s="3">
        <f>IF(M411="折",-L411-参数!B$2-参数!B$4,IF(M411="溢",L411-参数!B$2-参数!B$3,""))</f>
        <v>3.7987764182425493E-3</v>
      </c>
      <c r="O411" s="4">
        <f t="shared" si="79"/>
        <v>1.0112359550561889E-2</v>
      </c>
      <c r="P411" s="3">
        <f t="shared" si="80"/>
        <v>5.7088487659120732E-3</v>
      </c>
      <c r="Q411" s="5">
        <f t="shared" si="81"/>
        <v>280.1339789336962</v>
      </c>
      <c r="R411" s="5">
        <f t="shared" si="82"/>
        <v>2.1500837859190058</v>
      </c>
      <c r="S411" s="5">
        <f t="shared" si="83"/>
        <v>2.6853801946714539</v>
      </c>
      <c r="T411" s="3">
        <f t="shared" si="84"/>
        <v>6.5399949115721697E-3</v>
      </c>
      <c r="U411" s="5">
        <f t="shared" si="85"/>
        <v>12.722046112697605</v>
      </c>
    </row>
    <row r="412" spans="1:21" x14ac:dyDescent="0.15">
      <c r="A412" s="1">
        <v>42360</v>
      </c>
      <c r="B412" s="2">
        <v>0.90700000000000003</v>
      </c>
      <c r="C412" s="2">
        <v>0.91700000000000004</v>
      </c>
      <c r="D412" s="2">
        <v>0.88100000000000001</v>
      </c>
      <c r="E412" s="2" t="s">
        <v>10</v>
      </c>
      <c r="F412" s="2" t="s">
        <v>10</v>
      </c>
      <c r="G412" s="2" t="s">
        <v>10</v>
      </c>
      <c r="H412" s="3">
        <f t="shared" si="76"/>
        <v>8.8987764182424378E-3</v>
      </c>
      <c r="I412" s="3">
        <f t="shared" si="77"/>
        <v>0</v>
      </c>
      <c r="J412" s="3">
        <f t="shared" si="78"/>
        <v>1.8497109826589586E-2</v>
      </c>
      <c r="K412" s="2">
        <f t="shared" si="74"/>
        <v>0.89900000000000002</v>
      </c>
      <c r="L412" s="3">
        <f t="shared" si="75"/>
        <v>-8.8202866593164453E-3</v>
      </c>
      <c r="M412" t="str">
        <f>IF(L412&gt;参数!B$3+参数!B$2,"溢",IF(L412&lt;-参数!B$2-参数!B$4,"折",""))</f>
        <v>折</v>
      </c>
      <c r="N412" s="3">
        <f>IF(M412="折",-L412-参数!B$2-参数!B$4,IF(M412="溢",L412-参数!B$2-参数!B$3,""))</f>
        <v>3.7202866593164458E-3</v>
      </c>
      <c r="O412" s="4">
        <f t="shared" si="79"/>
        <v>8.8987764182424378E-3</v>
      </c>
      <c r="P412" s="3">
        <f t="shared" si="80"/>
        <v>9.0633780629729849E-3</v>
      </c>
      <c r="Q412" s="5">
        <f t="shared" si="81"/>
        <v>281.17615763834448</v>
      </c>
      <c r="R412" s="5">
        <f t="shared" si="82"/>
        <v>2.1692169008103872</v>
      </c>
      <c r="S412" s="5">
        <f t="shared" si="83"/>
        <v>2.7097188106185812</v>
      </c>
      <c r="T412" s="3">
        <f t="shared" si="84"/>
        <v>7.2274803801772895E-3</v>
      </c>
      <c r="U412" s="5">
        <f t="shared" si="85"/>
        <v>12.813994451372837</v>
      </c>
    </row>
    <row r="413" spans="1:21" x14ac:dyDescent="0.15">
      <c r="A413" s="1">
        <v>42361</v>
      </c>
      <c r="B413" s="2">
        <v>0.88900000000000001</v>
      </c>
      <c r="C413" s="2">
        <v>0.91800000000000004</v>
      </c>
      <c r="D413" s="2">
        <v>0.85399999999999998</v>
      </c>
      <c r="E413" s="2" t="s">
        <v>10</v>
      </c>
      <c r="F413" s="2" t="s">
        <v>10</v>
      </c>
      <c r="G413" s="2" t="s">
        <v>10</v>
      </c>
      <c r="H413" s="3">
        <f t="shared" si="76"/>
        <v>-1.9845644983461974E-2</v>
      </c>
      <c r="I413" s="3">
        <f t="shared" si="77"/>
        <v>1.0905125408942062E-3</v>
      </c>
      <c r="J413" s="3">
        <f t="shared" si="78"/>
        <v>-3.0646992054483624E-2</v>
      </c>
      <c r="K413" s="2">
        <f t="shared" si="74"/>
        <v>0.88600000000000001</v>
      </c>
      <c r="L413" s="3">
        <f t="shared" si="75"/>
        <v>-3.3745781777277939E-3</v>
      </c>
      <c r="M413" t="str">
        <f>IF(L413&gt;参数!B$3+参数!B$2,"溢",IF(L413&lt;-参数!B$2-参数!B$4,"折",""))</f>
        <v/>
      </c>
      <c r="N413" s="3" t="str">
        <f>IF(M413="折",-L413-参数!B$2-参数!B$4,IF(M413="溢",L413-参数!B$2-参数!B$3,""))</f>
        <v/>
      </c>
      <c r="O413" s="4">
        <f t="shared" si="79"/>
        <v>-1.9845644983461974E-2</v>
      </c>
      <c r="P413" s="3">
        <f t="shared" si="80"/>
        <v>-1.4205101976291271E-2</v>
      </c>
      <c r="Q413" s="5">
        <f t="shared" si="81"/>
        <v>281.17615763834448</v>
      </c>
      <c r="R413" s="5">
        <f t="shared" si="82"/>
        <v>2.1261673923047786</v>
      </c>
      <c r="S413" s="5">
        <f t="shared" si="83"/>
        <v>2.6712269785866694</v>
      </c>
      <c r="T413" s="3">
        <f t="shared" si="84"/>
        <v>-1.1350248986584413E-2</v>
      </c>
      <c r="U413" s="5">
        <f t="shared" si="85"/>
        <v>12.668552423837044</v>
      </c>
    </row>
    <row r="414" spans="1:21" x14ac:dyDescent="0.15">
      <c r="A414" s="1">
        <v>42362</v>
      </c>
      <c r="B414" s="2">
        <v>0.88</v>
      </c>
      <c r="C414" s="2">
        <v>0.91800000000000004</v>
      </c>
      <c r="D414" s="2">
        <v>0.83</v>
      </c>
      <c r="E414" s="2" t="s">
        <v>10</v>
      </c>
      <c r="F414" s="2" t="s">
        <v>10</v>
      </c>
      <c r="G414" s="2" t="s">
        <v>10</v>
      </c>
      <c r="H414" s="3">
        <f t="shared" si="76"/>
        <v>-1.0123734533183382E-2</v>
      </c>
      <c r="I414" s="3">
        <f t="shared" si="77"/>
        <v>0</v>
      </c>
      <c r="J414" s="3">
        <f t="shared" si="78"/>
        <v>-2.8103044496487151E-2</v>
      </c>
      <c r="K414" s="2">
        <f t="shared" si="74"/>
        <v>0.874</v>
      </c>
      <c r="L414" s="3">
        <f t="shared" si="75"/>
        <v>-6.8181818181818343E-3</v>
      </c>
      <c r="M414" t="str">
        <f>IF(L414&gt;参数!B$3+参数!B$2,"溢",IF(L414&lt;-参数!B$2-参数!B$4,"折",""))</f>
        <v>折</v>
      </c>
      <c r="N414" s="3">
        <f>IF(M414="折",-L414-参数!B$2-参数!B$4,IF(M414="溢",L414-参数!B$2-参数!B$3,""))</f>
        <v>1.718181818181834E-3</v>
      </c>
      <c r="O414" s="4">
        <f t="shared" si="79"/>
        <v>-1.0123734533183382E-2</v>
      </c>
      <c r="P414" s="3">
        <f t="shared" si="80"/>
        <v>-1.3344122958858314E-2</v>
      </c>
      <c r="Q414" s="5">
        <f t="shared" si="81"/>
        <v>281.6592694001049</v>
      </c>
      <c r="R414" s="5">
        <f t="shared" si="82"/>
        <v>2.104642638051974</v>
      </c>
      <c r="S414" s="5">
        <f t="shared" si="83"/>
        <v>2.6355817973333893</v>
      </c>
      <c r="T414" s="3">
        <f t="shared" si="84"/>
        <v>-7.2498918912866197E-3</v>
      </c>
      <c r="U414" s="5">
        <f t="shared" si="85"/>
        <v>12.576706788345128</v>
      </c>
    </row>
    <row r="415" spans="1:21" x14ac:dyDescent="0.15">
      <c r="A415" s="1">
        <v>42363</v>
      </c>
      <c r="B415" s="2">
        <v>0.88500000000000001</v>
      </c>
      <c r="C415" s="2">
        <v>0.92200000000000004</v>
      </c>
      <c r="D415" s="2">
        <v>0.83699999999999997</v>
      </c>
      <c r="E415" s="2" t="s">
        <v>10</v>
      </c>
      <c r="F415" s="2" t="s">
        <v>10</v>
      </c>
      <c r="G415" s="2" t="s">
        <v>10</v>
      </c>
      <c r="H415" s="3">
        <f t="shared" si="76"/>
        <v>5.6818181818181213E-3</v>
      </c>
      <c r="I415" s="3">
        <f t="shared" si="77"/>
        <v>4.3572984749455923E-3</v>
      </c>
      <c r="J415" s="3">
        <f t="shared" si="78"/>
        <v>8.4337349397589634E-3</v>
      </c>
      <c r="K415" s="2">
        <f t="shared" si="74"/>
        <v>0.87949999999999995</v>
      </c>
      <c r="L415" s="3">
        <f t="shared" si="75"/>
        <v>-6.2146892655368102E-3</v>
      </c>
      <c r="M415" t="str">
        <f>IF(L415&gt;参数!B$3+参数!B$2,"溢",IF(L415&lt;-参数!B$2-参数!B$4,"折",""))</f>
        <v>折</v>
      </c>
      <c r="N415" s="3">
        <f>IF(M415="折",-L415-参数!B$2-参数!B$4,IF(M415="溢",L415-参数!B$2-参数!B$3,""))</f>
        <v>1.1146892655368099E-3</v>
      </c>
      <c r="O415" s="4">
        <f t="shared" si="79"/>
        <v>5.6818181818181213E-3</v>
      </c>
      <c r="P415" s="3">
        <f t="shared" si="80"/>
        <v>6.2970240696293865E-3</v>
      </c>
      <c r="Q415" s="5">
        <f t="shared" si="81"/>
        <v>281.97323196424412</v>
      </c>
      <c r="R415" s="5">
        <f t="shared" si="82"/>
        <v>2.1166008348590872</v>
      </c>
      <c r="S415" s="5">
        <f t="shared" si="83"/>
        <v>2.6521781193486746</v>
      </c>
      <c r="T415" s="3">
        <f t="shared" si="84"/>
        <v>4.3645105056614392E-3</v>
      </c>
      <c r="U415" s="5">
        <f t="shared" si="85"/>
        <v>12.631597957249483</v>
      </c>
    </row>
    <row r="416" spans="1:21" x14ac:dyDescent="0.15">
      <c r="A416" s="1">
        <v>42366</v>
      </c>
      <c r="B416" s="2">
        <v>0.86799999999999999</v>
      </c>
      <c r="C416" s="2">
        <v>0.92600000000000005</v>
      </c>
      <c r="D416" s="2">
        <v>0.80900000000000005</v>
      </c>
      <c r="E416" s="2" t="s">
        <v>10</v>
      </c>
      <c r="F416" s="2" t="s">
        <v>10</v>
      </c>
      <c r="G416" s="2" t="s">
        <v>10</v>
      </c>
      <c r="H416" s="3">
        <f t="shared" si="76"/>
        <v>-1.9209039548022666E-2</v>
      </c>
      <c r="I416" s="3">
        <f t="shared" si="77"/>
        <v>4.3383947939261702E-3</v>
      </c>
      <c r="J416" s="3">
        <f t="shared" si="78"/>
        <v>-3.3452807646355942E-2</v>
      </c>
      <c r="K416" s="2">
        <f t="shared" si="74"/>
        <v>0.86750000000000005</v>
      </c>
      <c r="L416" s="3">
        <f t="shared" si="75"/>
        <v>-5.7603686635943063E-4</v>
      </c>
      <c r="M416" t="str">
        <f>IF(L416&gt;参数!B$3+参数!B$2,"溢",IF(L416&lt;-参数!B$2-参数!B$4,"折",""))</f>
        <v/>
      </c>
      <c r="N416" s="3" t="str">
        <f>IF(M416="折",-L416-参数!B$2-参数!B$4,IF(M416="溢",L416-参数!B$2-参数!B$3,""))</f>
        <v/>
      </c>
      <c r="O416" s="4">
        <f t="shared" si="79"/>
        <v>-1.9209039548022666E-2</v>
      </c>
      <c r="P416" s="3">
        <f t="shared" si="80"/>
        <v>-1.3282978562954654E-2</v>
      </c>
      <c r="Q416" s="5">
        <f t="shared" si="81"/>
        <v>281.97323196424412</v>
      </c>
      <c r="R416" s="5">
        <f t="shared" si="82"/>
        <v>2.0759429657149013</v>
      </c>
      <c r="S416" s="5">
        <f t="shared" si="83"/>
        <v>2.616949294244229</v>
      </c>
      <c r="T416" s="3">
        <f t="shared" si="84"/>
        <v>-1.0830672703659108E-2</v>
      </c>
      <c r="U416" s="5">
        <f t="shared" si="85"/>
        <v>12.494789254050305</v>
      </c>
    </row>
    <row r="417" spans="1:21" x14ac:dyDescent="0.15">
      <c r="A417" s="1">
        <v>42367</v>
      </c>
      <c r="B417" s="2">
        <v>0.875</v>
      </c>
      <c r="C417" s="2">
        <v>0.92700000000000005</v>
      </c>
      <c r="D417" s="2">
        <v>0.81100000000000005</v>
      </c>
      <c r="E417" s="2" t="s">
        <v>10</v>
      </c>
      <c r="F417" s="2" t="s">
        <v>10</v>
      </c>
      <c r="G417" s="2" t="s">
        <v>10</v>
      </c>
      <c r="H417" s="3">
        <f t="shared" si="76"/>
        <v>8.0645161290322509E-3</v>
      </c>
      <c r="I417" s="3">
        <f t="shared" si="77"/>
        <v>1.0799136069115089E-3</v>
      </c>
      <c r="J417" s="3">
        <f t="shared" si="78"/>
        <v>2.4721878862794533E-3</v>
      </c>
      <c r="K417" s="2">
        <f t="shared" si="74"/>
        <v>0.86899999999999999</v>
      </c>
      <c r="L417" s="3">
        <f t="shared" si="75"/>
        <v>-6.857142857142895E-3</v>
      </c>
      <c r="M417" t="str">
        <f>IF(L417&gt;参数!B$3+参数!B$2,"溢",IF(L417&lt;-参数!B$2-参数!B$4,"折",""))</f>
        <v>折</v>
      </c>
      <c r="N417" s="3">
        <f>IF(M417="折",-L417-参数!B$2-参数!B$4,IF(M417="溢",L417-参数!B$2-参数!B$3,""))</f>
        <v>1.7571428571428946E-3</v>
      </c>
      <c r="O417" s="4">
        <f t="shared" si="79"/>
        <v>8.0645161290322509E-3</v>
      </c>
      <c r="P417" s="3">
        <f t="shared" si="80"/>
        <v>1.7295881987224428E-3</v>
      </c>
      <c r="Q417" s="5">
        <f t="shared" si="81"/>
        <v>282.46869921469556</v>
      </c>
      <c r="R417" s="5">
        <f t="shared" si="82"/>
        <v>2.0926844412448604</v>
      </c>
      <c r="S417" s="5">
        <f t="shared" si="83"/>
        <v>2.6214755388602091</v>
      </c>
      <c r="T417" s="3">
        <f t="shared" si="84"/>
        <v>3.850415728299196E-3</v>
      </c>
      <c r="U417" s="5">
        <f t="shared" si="85"/>
        <v>12.542899387115884</v>
      </c>
    </row>
    <row r="418" spans="1:21" x14ac:dyDescent="0.15">
      <c r="A418" s="1">
        <v>42368</v>
      </c>
      <c r="B418" s="2">
        <v>0.89</v>
      </c>
      <c r="C418" s="2">
        <v>0.93</v>
      </c>
      <c r="D418" s="2">
        <v>0.83799999999999997</v>
      </c>
      <c r="E418" s="2" t="s">
        <v>10</v>
      </c>
      <c r="F418" s="2" t="s">
        <v>10</v>
      </c>
      <c r="G418" s="2" t="s">
        <v>10</v>
      </c>
      <c r="H418" s="3">
        <f t="shared" si="76"/>
        <v>1.7142857142857126E-2</v>
      </c>
      <c r="I418" s="3">
        <f t="shared" si="77"/>
        <v>3.2362459546926292E-3</v>
      </c>
      <c r="J418" s="3">
        <f t="shared" si="78"/>
        <v>3.3292231812577011E-2</v>
      </c>
      <c r="K418" s="2">
        <f t="shared" si="74"/>
        <v>0.88400000000000001</v>
      </c>
      <c r="L418" s="3">
        <f t="shared" si="75"/>
        <v>-6.741573033707926E-3</v>
      </c>
      <c r="M418" t="str">
        <f>IF(L418&gt;参数!B$3+参数!B$2,"溢",IF(L418&lt;-参数!B$2-参数!B$4,"折",""))</f>
        <v>折</v>
      </c>
      <c r="N418" s="3">
        <f>IF(M418="折",-L418-参数!B$2-参数!B$4,IF(M418="溢",L418-参数!B$2-参数!B$3,""))</f>
        <v>1.6415730337079257E-3</v>
      </c>
      <c r="O418" s="4">
        <f t="shared" si="79"/>
        <v>1.7142857142857126E-2</v>
      </c>
      <c r="P418" s="3">
        <f t="shared" si="80"/>
        <v>1.7482239251585791E-2</v>
      </c>
      <c r="Q418" s="5">
        <f t="shared" si="81"/>
        <v>282.93239221419293</v>
      </c>
      <c r="R418" s="5">
        <f t="shared" si="82"/>
        <v>2.1285590316662009</v>
      </c>
      <c r="S418" s="5">
        <f t="shared" si="83"/>
        <v>2.6673048014227434</v>
      </c>
      <c r="T418" s="3">
        <f t="shared" si="84"/>
        <v>1.2088889809383614E-2</v>
      </c>
      <c r="U418" s="5">
        <f t="shared" si="85"/>
        <v>12.694529115696914</v>
      </c>
    </row>
    <row r="419" spans="1:21" x14ac:dyDescent="0.15">
      <c r="A419" s="1">
        <v>42369</v>
      </c>
      <c r="B419" s="2">
        <v>0.88</v>
      </c>
      <c r="C419" s="2">
        <v>0.93500000000000005</v>
      </c>
      <c r="D419" s="2">
        <v>0.81599999999999995</v>
      </c>
      <c r="E419" s="2" t="s">
        <v>10</v>
      </c>
      <c r="F419" s="2" t="s">
        <v>10</v>
      </c>
      <c r="G419" s="2" t="s">
        <v>10</v>
      </c>
      <c r="H419" s="3">
        <f t="shared" si="76"/>
        <v>-1.1235955056179803E-2</v>
      </c>
      <c r="I419" s="3">
        <f t="shared" si="77"/>
        <v>5.3763440860215006E-3</v>
      </c>
      <c r="J419" s="3">
        <f t="shared" si="78"/>
        <v>-2.6252983293556076E-2</v>
      </c>
      <c r="K419" s="2">
        <f t="shared" si="74"/>
        <v>0.87549999999999994</v>
      </c>
      <c r="L419" s="3">
        <f t="shared" si="75"/>
        <v>-5.1136363636363757E-3</v>
      </c>
      <c r="M419" t="str">
        <f>IF(L419&gt;参数!B$3+参数!B$2,"溢",IF(L419&lt;-参数!B$2-参数!B$4,"折",""))</f>
        <v>折</v>
      </c>
      <c r="N419" s="3">
        <f>IF(M419="折",-L419-参数!B$2-参数!B$4,IF(M419="溢",L419-参数!B$2-参数!B$3,""))</f>
        <v>1.3636363636375382E-5</v>
      </c>
      <c r="O419" s="4">
        <f t="shared" si="79"/>
        <v>-1.1235955056179803E-2</v>
      </c>
      <c r="P419" s="3">
        <f t="shared" si="80"/>
        <v>-9.3635366345583421E-3</v>
      </c>
      <c r="Q419" s="5">
        <f t="shared" si="81"/>
        <v>282.93625038317765</v>
      </c>
      <c r="R419" s="5">
        <f t="shared" si="82"/>
        <v>2.104642638051974</v>
      </c>
      <c r="S419" s="5">
        <f t="shared" si="83"/>
        <v>2.6423293951990883</v>
      </c>
      <c r="T419" s="3">
        <f t="shared" si="84"/>
        <v>-6.8619517757005895E-3</v>
      </c>
      <c r="U419" s="5">
        <f t="shared" si="85"/>
        <v>12.607419869089775</v>
      </c>
    </row>
    <row r="420" spans="1:21" x14ac:dyDescent="0.15">
      <c r="A420" s="1">
        <v>42373</v>
      </c>
      <c r="B420" s="2">
        <v>0.81599999999999995</v>
      </c>
      <c r="C420" s="2">
        <v>0.93100000000000005</v>
      </c>
      <c r="D420" s="2">
        <v>0.77700000000000002</v>
      </c>
      <c r="E420" s="2" t="s">
        <v>10</v>
      </c>
      <c r="F420" s="2" t="s">
        <v>10</v>
      </c>
      <c r="G420" s="2" t="s">
        <v>10</v>
      </c>
      <c r="H420" s="3">
        <f t="shared" si="76"/>
        <v>-7.2727272727272751E-2</v>
      </c>
      <c r="I420" s="3">
        <f t="shared" si="77"/>
        <v>-4.2780748663101553E-3</v>
      </c>
      <c r="J420" s="3">
        <f t="shared" si="78"/>
        <v>-4.7794117647058765E-2</v>
      </c>
      <c r="K420" s="2">
        <f t="shared" si="74"/>
        <v>0.85400000000000009</v>
      </c>
      <c r="L420" s="3">
        <f t="shared" si="75"/>
        <v>4.6568627450980671E-2</v>
      </c>
      <c r="M420" t="str">
        <f>IF(L420&gt;参数!B$3+参数!B$2,"溢",IF(L420&lt;-参数!B$2-参数!B$4,"折",""))</f>
        <v>溢</v>
      </c>
      <c r="N420" s="3">
        <f>IF(M420="折",-L420-参数!B$2-参数!B$4,IF(M420="溢",L420-参数!B$2-参数!B$3,""))</f>
        <v>4.6468627450980668E-2</v>
      </c>
      <c r="O420" s="4">
        <f t="shared" si="79"/>
        <v>-7.2727272727272751E-2</v>
      </c>
      <c r="P420" s="3">
        <f t="shared" si="80"/>
        <v>-2.4074307442798246E-2</v>
      </c>
      <c r="Q420" s="5">
        <f t="shared" si="81"/>
        <v>296.08390959461093</v>
      </c>
      <c r="R420" s="5">
        <f t="shared" si="82"/>
        <v>1.9515777189209214</v>
      </c>
      <c r="S420" s="5">
        <f t="shared" si="83"/>
        <v>2.5787171449739223</v>
      </c>
      <c r="T420" s="3">
        <f t="shared" si="84"/>
        <v>-1.6777650906363444E-2</v>
      </c>
      <c r="U420" s="5">
        <f t="shared" si="85"/>
        <v>12.395896979696236</v>
      </c>
    </row>
    <row r="421" spans="1:21" x14ac:dyDescent="0.15">
      <c r="A421" s="1">
        <v>42374</v>
      </c>
      <c r="B421" s="2">
        <v>0.83199999999999996</v>
      </c>
      <c r="C421" s="2">
        <v>0.93</v>
      </c>
      <c r="D421" s="2">
        <v>0.76100000000000001</v>
      </c>
      <c r="E421" s="2" t="s">
        <v>10</v>
      </c>
      <c r="F421" s="2" t="s">
        <v>10</v>
      </c>
      <c r="G421" s="2" t="s">
        <v>10</v>
      </c>
      <c r="H421" s="3">
        <f t="shared" si="76"/>
        <v>1.9607843137254832E-2</v>
      </c>
      <c r="I421" s="3">
        <f t="shared" si="77"/>
        <v>-1.0741138560687036E-3</v>
      </c>
      <c r="J421" s="3">
        <f t="shared" si="78"/>
        <v>-2.0592020592020588E-2</v>
      </c>
      <c r="K421" s="2">
        <f t="shared" si="74"/>
        <v>0.84550000000000003</v>
      </c>
      <c r="L421" s="3">
        <f t="shared" si="75"/>
        <v>1.6225961538461675E-2</v>
      </c>
      <c r="M421" t="str">
        <f>IF(L421&gt;参数!B$3+参数!B$2,"溢",IF(L421&lt;-参数!B$2-参数!B$4,"折",""))</f>
        <v>溢</v>
      </c>
      <c r="N421" s="3">
        <f>IF(M421="折",-L421-参数!B$2-参数!B$4,IF(M421="溢",L421-参数!B$2-参数!B$3,""))</f>
        <v>1.6125961538461676E-2</v>
      </c>
      <c r="O421" s="4">
        <f t="shared" si="79"/>
        <v>1.9607843137254832E-2</v>
      </c>
      <c r="P421" s="3">
        <f t="shared" si="80"/>
        <v>-9.8577489986230414E-3</v>
      </c>
      <c r="Q421" s="5">
        <f t="shared" si="81"/>
        <v>300.85854733289096</v>
      </c>
      <c r="R421" s="5">
        <f t="shared" si="82"/>
        <v>1.9898439487036843</v>
      </c>
      <c r="S421" s="5">
        <f t="shared" si="83"/>
        <v>2.5532967986203237</v>
      </c>
      <c r="T421" s="3">
        <f t="shared" si="84"/>
        <v>8.6253518923644877E-3</v>
      </c>
      <c r="U421" s="5">
        <f t="shared" si="85"/>
        <v>12.502815953167614</v>
      </c>
    </row>
    <row r="422" spans="1:21" x14ac:dyDescent="0.15">
      <c r="A422" s="1">
        <v>42375</v>
      </c>
      <c r="B422" s="2">
        <v>0.85199999999999998</v>
      </c>
      <c r="C422" s="2">
        <v>0.93899999999999995</v>
      </c>
      <c r="D422" s="2">
        <v>0.77400000000000002</v>
      </c>
      <c r="E422" s="2" t="s">
        <v>10</v>
      </c>
      <c r="F422" s="2" t="s">
        <v>10</v>
      </c>
      <c r="G422" s="2" t="s">
        <v>10</v>
      </c>
      <c r="H422" s="3">
        <f t="shared" si="76"/>
        <v>2.4038461538461453E-2</v>
      </c>
      <c r="I422" s="3">
        <f t="shared" si="77"/>
        <v>9.6774193548385679E-3</v>
      </c>
      <c r="J422" s="3">
        <f t="shared" si="78"/>
        <v>1.7082785808147261E-2</v>
      </c>
      <c r="K422" s="2">
        <f t="shared" si="74"/>
        <v>0.85650000000000004</v>
      </c>
      <c r="L422" s="3">
        <f t="shared" si="75"/>
        <v>5.2816901408452299E-3</v>
      </c>
      <c r="M422" t="str">
        <f>IF(L422&gt;参数!B$3+参数!B$2,"溢",IF(L422&lt;-参数!B$2-参数!B$4,"折",""))</f>
        <v>溢</v>
      </c>
      <c r="N422" s="3">
        <f>IF(M422="折",-L422-参数!B$2-参数!B$4,IF(M422="溢",L422-参数!B$2-参数!B$3,""))</f>
        <v>5.1816901408452297E-3</v>
      </c>
      <c r="O422" s="4">
        <f t="shared" si="79"/>
        <v>2.4038461538461453E-2</v>
      </c>
      <c r="P422" s="3">
        <f t="shared" si="80"/>
        <v>1.3023451832865962E-2</v>
      </c>
      <c r="Q422" s="5">
        <f t="shared" si="81"/>
        <v>302.4175031013948</v>
      </c>
      <c r="R422" s="5">
        <f t="shared" si="82"/>
        <v>2.0376767359321382</v>
      </c>
      <c r="S422" s="5">
        <f t="shared" si="83"/>
        <v>2.5865495364921665</v>
      </c>
      <c r="T422" s="3">
        <f t="shared" si="84"/>
        <v>1.4081201170724214E-2</v>
      </c>
      <c r="U422" s="5">
        <f t="shared" si="85"/>
        <v>12.678870619804709</v>
      </c>
    </row>
    <row r="423" spans="1:21" x14ac:dyDescent="0.15">
      <c r="A423" s="1">
        <v>42376</v>
      </c>
      <c r="B423" s="2">
        <v>0.77900000000000003</v>
      </c>
      <c r="C423" s="2">
        <v>0.94299999999999995</v>
      </c>
      <c r="D423" s="2">
        <v>0.69699999999999995</v>
      </c>
      <c r="E423" s="2" t="s">
        <v>10</v>
      </c>
      <c r="F423" s="2" t="s">
        <v>10</v>
      </c>
      <c r="G423" s="2" t="s">
        <v>10</v>
      </c>
      <c r="H423" s="3">
        <f t="shared" si="76"/>
        <v>-8.568075117370888E-2</v>
      </c>
      <c r="I423" s="3">
        <f t="shared" si="77"/>
        <v>4.2598509052182987E-3</v>
      </c>
      <c r="J423" s="3">
        <f t="shared" si="78"/>
        <v>-9.9483204134367065E-2</v>
      </c>
      <c r="K423" s="2">
        <f t="shared" si="74"/>
        <v>0.82</v>
      </c>
      <c r="L423" s="3">
        <f t="shared" si="75"/>
        <v>5.2631578947368363E-2</v>
      </c>
      <c r="M423" t="str">
        <f>IF(L423&gt;参数!B$3+参数!B$2,"溢",IF(L423&lt;-参数!B$2-参数!B$4,"折",""))</f>
        <v>溢</v>
      </c>
      <c r="N423" s="3">
        <f>IF(M423="折",-L423-参数!B$2-参数!B$4,IF(M423="溢",L423-参数!B$2-参数!B$3,""))</f>
        <v>5.253157894736836E-2</v>
      </c>
      <c r="O423" s="4">
        <f t="shared" si="79"/>
        <v>-8.568075117370888E-2</v>
      </c>
      <c r="P423" s="3">
        <f t="shared" si="80"/>
        <v>-3.9830947486605477E-2</v>
      </c>
      <c r="Q423" s="5">
        <f t="shared" si="81"/>
        <v>318.30397204063172</v>
      </c>
      <c r="R423" s="5">
        <f t="shared" si="82"/>
        <v>1.8630870625482814</v>
      </c>
      <c r="S423" s="5">
        <f t="shared" si="83"/>
        <v>2.4835248177326434</v>
      </c>
      <c r="T423" s="3">
        <f t="shared" si="84"/>
        <v>-2.4326706570981998E-2</v>
      </c>
      <c r="U423" s="5">
        <f t="shared" si="85"/>
        <v>12.370435454585275</v>
      </c>
    </row>
    <row r="424" spans="1:21" x14ac:dyDescent="0.15">
      <c r="A424" s="1">
        <v>42377</v>
      </c>
      <c r="B424" s="2">
        <v>0.77800000000000002</v>
      </c>
      <c r="C424" s="2">
        <v>0.94299999999999995</v>
      </c>
      <c r="D424" s="2">
        <v>0.629</v>
      </c>
      <c r="E424" s="2" t="s">
        <v>10</v>
      </c>
      <c r="F424" s="2" t="s">
        <v>10</v>
      </c>
      <c r="G424" s="2" t="s">
        <v>10</v>
      </c>
      <c r="H424" s="3">
        <f t="shared" si="76"/>
        <v>-1.2836970474967568E-3</v>
      </c>
      <c r="I424" s="3">
        <f t="shared" si="77"/>
        <v>0</v>
      </c>
      <c r="J424" s="3">
        <f t="shared" si="78"/>
        <v>-9.7560975609756073E-2</v>
      </c>
      <c r="K424" s="2">
        <f t="shared" si="74"/>
        <v>0.78600000000000003</v>
      </c>
      <c r="L424" s="3">
        <f t="shared" si="75"/>
        <v>1.0282776349614497E-2</v>
      </c>
      <c r="M424" t="str">
        <f>IF(L424&gt;参数!B$3+参数!B$2,"溢",IF(L424&lt;-参数!B$2-参数!B$4,"折",""))</f>
        <v>溢</v>
      </c>
      <c r="N424" s="3">
        <f>IF(M424="折",-L424-参数!B$2-参数!B$4,IF(M424="溢",L424-参数!B$2-参数!B$3,""))</f>
        <v>1.0182776349614498E-2</v>
      </c>
      <c r="O424" s="4">
        <f t="shared" si="79"/>
        <v>-1.2836970474967568E-3</v>
      </c>
      <c r="P424" s="3">
        <f t="shared" si="80"/>
        <v>-3.9036802581766263E-2</v>
      </c>
      <c r="Q424" s="5">
        <f t="shared" si="81"/>
        <v>321.54519019911544</v>
      </c>
      <c r="R424" s="5">
        <f t="shared" si="82"/>
        <v>1.8606954231868587</v>
      </c>
      <c r="S424" s="5">
        <f t="shared" si="83"/>
        <v>2.3865759497158971</v>
      </c>
      <c r="T424" s="3">
        <f t="shared" si="84"/>
        <v>-1.004590775988284E-2</v>
      </c>
      <c r="U424" s="5">
        <f t="shared" si="85"/>
        <v>12.246163201058927</v>
      </c>
    </row>
    <row r="425" spans="1:21" x14ac:dyDescent="0.15">
      <c r="A425" s="1">
        <v>42380</v>
      </c>
      <c r="B425" s="2">
        <v>0.71399999999999997</v>
      </c>
      <c r="C425" s="2">
        <v>0.95499999999999996</v>
      </c>
      <c r="D425" s="2">
        <v>0.56599999999999995</v>
      </c>
      <c r="E425" s="2" t="s">
        <v>10</v>
      </c>
      <c r="F425" s="2" t="s">
        <v>10</v>
      </c>
      <c r="G425" s="2" t="s">
        <v>10</v>
      </c>
      <c r="H425" s="3">
        <f t="shared" si="76"/>
        <v>-8.2262210796915203E-2</v>
      </c>
      <c r="I425" s="3">
        <f t="shared" si="77"/>
        <v>1.2725344644750836E-2</v>
      </c>
      <c r="J425" s="3">
        <f t="shared" si="78"/>
        <v>-0.10015898251192379</v>
      </c>
      <c r="K425" s="2">
        <f t="shared" si="74"/>
        <v>0.76049999999999995</v>
      </c>
      <c r="L425" s="3">
        <f t="shared" si="75"/>
        <v>6.5126050420168058E-2</v>
      </c>
      <c r="M425" t="str">
        <f>IF(L425&gt;参数!B$3+参数!B$2,"溢",IF(L425&lt;-参数!B$2-参数!B$4,"折",""))</f>
        <v>溢</v>
      </c>
      <c r="N425" s="3">
        <f>IF(M425="折",-L425-参数!B$2-参数!B$4,IF(M425="溢",L425-参数!B$2-参数!B$3,""))</f>
        <v>6.5026050420168055E-2</v>
      </c>
      <c r="O425" s="4">
        <f t="shared" si="79"/>
        <v>-8.2262210796915203E-2</v>
      </c>
      <c r="P425" s="3">
        <f t="shared" si="80"/>
        <v>-2.928157788692427E-2</v>
      </c>
      <c r="Q425" s="5">
        <f t="shared" si="81"/>
        <v>342.45400394936564</v>
      </c>
      <c r="R425" s="5">
        <f t="shared" si="82"/>
        <v>1.707630504055806</v>
      </c>
      <c r="S425" s="5">
        <f t="shared" si="83"/>
        <v>2.3166932401612308</v>
      </c>
      <c r="T425" s="3">
        <f t="shared" si="84"/>
        <v>-1.5505912754557141E-2</v>
      </c>
      <c r="U425" s="5">
        <f t="shared" si="85"/>
        <v>12.056275262885238</v>
      </c>
    </row>
    <row r="426" spans="1:21" x14ac:dyDescent="0.15">
      <c r="A426" s="1">
        <v>42381</v>
      </c>
      <c r="B426" s="2">
        <v>0.70299999999999996</v>
      </c>
      <c r="C426" s="2">
        <v>0.95899999999999996</v>
      </c>
      <c r="D426" s="2">
        <v>0.50900000000000001</v>
      </c>
      <c r="E426" s="2" t="s">
        <v>10</v>
      </c>
      <c r="F426" s="2" t="s">
        <v>10</v>
      </c>
      <c r="G426" s="2" t="s">
        <v>10</v>
      </c>
      <c r="H426" s="3">
        <f t="shared" si="76"/>
        <v>-1.5406162464986051E-2</v>
      </c>
      <c r="I426" s="3">
        <f t="shared" si="77"/>
        <v>4.1884816753927634E-3</v>
      </c>
      <c r="J426" s="3">
        <f t="shared" si="78"/>
        <v>-0.10070671378091867</v>
      </c>
      <c r="K426" s="2">
        <f t="shared" si="74"/>
        <v>0.73399999999999999</v>
      </c>
      <c r="L426" s="3">
        <f t="shared" si="75"/>
        <v>4.409672830725464E-2</v>
      </c>
      <c r="M426" t="str">
        <f>IF(L426&gt;参数!B$3+参数!B$2,"溢",IF(L426&lt;-参数!B$2-参数!B$4,"折",""))</f>
        <v>溢</v>
      </c>
      <c r="N426" s="3">
        <f>IF(M426="折",-L426-参数!B$2-参数!B$4,IF(M426="溢",L426-参数!B$2-参数!B$3,""))</f>
        <v>4.3996728307254637E-2</v>
      </c>
      <c r="O426" s="4">
        <f t="shared" si="79"/>
        <v>-1.5406162464986051E-2</v>
      </c>
      <c r="P426" s="3">
        <f t="shared" si="80"/>
        <v>-3.2181855168791511E-2</v>
      </c>
      <c r="Q426" s="5">
        <f t="shared" si="81"/>
        <v>357.52085971885737</v>
      </c>
      <c r="R426" s="5">
        <f t="shared" si="82"/>
        <v>1.6813224710801562</v>
      </c>
      <c r="S426" s="5">
        <f t="shared" si="83"/>
        <v>2.242137753835844</v>
      </c>
      <c r="T426" s="3">
        <f t="shared" si="84"/>
        <v>-1.1970964421743082E-3</v>
      </c>
      <c r="U426" s="5">
        <f t="shared" si="85"/>
        <v>12.041842738662163</v>
      </c>
    </row>
    <row r="427" spans="1:21" x14ac:dyDescent="0.15">
      <c r="A427" s="1">
        <v>42382</v>
      </c>
      <c r="B427" s="2">
        <v>0.66900000000000004</v>
      </c>
      <c r="C427" s="2">
        <v>0.96699999999999997</v>
      </c>
      <c r="D427" s="2">
        <v>0.45800000000000002</v>
      </c>
      <c r="E427" s="2" t="s">
        <v>10</v>
      </c>
      <c r="F427" s="2" t="s">
        <v>10</v>
      </c>
      <c r="G427" s="2" t="s">
        <v>10</v>
      </c>
      <c r="H427" s="3">
        <f t="shared" si="76"/>
        <v>-4.836415362731139E-2</v>
      </c>
      <c r="I427" s="3">
        <f t="shared" si="77"/>
        <v>8.3420229405630764E-3</v>
      </c>
      <c r="J427" s="3">
        <f t="shared" si="78"/>
        <v>-0.10019646365422397</v>
      </c>
      <c r="K427" s="2">
        <f t="shared" si="74"/>
        <v>0.71250000000000002</v>
      </c>
      <c r="L427" s="3">
        <f t="shared" si="75"/>
        <v>6.5022421524663754E-2</v>
      </c>
      <c r="M427" t="str">
        <f>IF(L427&gt;参数!B$3+参数!B$2,"溢",IF(L427&lt;-参数!B$2-参数!B$4,"折",""))</f>
        <v>溢</v>
      </c>
      <c r="N427" s="3">
        <f>IF(M427="折",-L427-参数!B$2-参数!B$4,IF(M427="溢",L427-参数!B$2-参数!B$3,""))</f>
        <v>6.4922421524663751E-2</v>
      </c>
      <c r="O427" s="4">
        <f t="shared" si="79"/>
        <v>-4.836415362731139E-2</v>
      </c>
      <c r="P427" s="3">
        <f t="shared" si="80"/>
        <v>-2.6542627487796549E-2</v>
      </c>
      <c r="Q427" s="5">
        <f t="shared" si="81"/>
        <v>380.7319796773852</v>
      </c>
      <c r="R427" s="5">
        <f t="shared" si="82"/>
        <v>1.6000067327917846</v>
      </c>
      <c r="S427" s="5">
        <f t="shared" si="83"/>
        <v>2.1826255266594541</v>
      </c>
      <c r="T427" s="3">
        <f t="shared" si="84"/>
        <v>-3.3281198634813962E-3</v>
      </c>
      <c r="U427" s="5">
        <f t="shared" si="85"/>
        <v>12.001766042650702</v>
      </c>
    </row>
    <row r="428" spans="1:21" x14ac:dyDescent="0.15">
      <c r="A428" s="1">
        <v>42383</v>
      </c>
      <c r="B428" s="2">
        <v>0.70199999999999996</v>
      </c>
      <c r="C428" s="2">
        <v>0.95599999999999996</v>
      </c>
      <c r="D428" s="2">
        <v>0.45700000000000002</v>
      </c>
      <c r="E428" s="2" t="s">
        <v>10</v>
      </c>
      <c r="F428" s="2" t="s">
        <v>10</v>
      </c>
      <c r="G428" s="2" t="s">
        <v>10</v>
      </c>
      <c r="H428" s="3">
        <f t="shared" si="76"/>
        <v>4.9327354260089606E-2</v>
      </c>
      <c r="I428" s="3">
        <f t="shared" si="77"/>
        <v>-1.1375387797311287E-2</v>
      </c>
      <c r="J428" s="3">
        <f t="shared" si="78"/>
        <v>-2.1834061135370675E-3</v>
      </c>
      <c r="K428" s="2">
        <f t="shared" si="74"/>
        <v>0.70650000000000002</v>
      </c>
      <c r="L428" s="3">
        <f t="shared" si="75"/>
        <v>6.4102564102563875E-3</v>
      </c>
      <c r="M428" t="str">
        <f>IF(L428&gt;参数!B$3+参数!B$2,"溢",IF(L428&lt;-参数!B$2-参数!B$4,"折",""))</f>
        <v>溢</v>
      </c>
      <c r="N428" s="3">
        <f>IF(M428="折",-L428-参数!B$2-参数!B$4,IF(M428="溢",L428-参数!B$2-参数!B$3,""))</f>
        <v>6.3102564102563872E-3</v>
      </c>
      <c r="O428" s="4">
        <f t="shared" si="79"/>
        <v>4.9327354260089606E-2</v>
      </c>
      <c r="P428" s="3">
        <f t="shared" si="80"/>
        <v>-8.4024680312215355E-3</v>
      </c>
      <c r="Q428" s="5">
        <f t="shared" si="81"/>
        <v>383.13449609273403</v>
      </c>
      <c r="R428" s="5">
        <f t="shared" si="82"/>
        <v>1.6789308317187335</v>
      </c>
      <c r="S428" s="5">
        <f t="shared" si="83"/>
        <v>2.1642860854475701</v>
      </c>
      <c r="T428" s="3">
        <f t="shared" si="84"/>
        <v>1.5745047546374819E-2</v>
      </c>
      <c r="U428" s="5">
        <f t="shared" si="85"/>
        <v>12.190734419632703</v>
      </c>
    </row>
    <row r="429" spans="1:21" x14ac:dyDescent="0.15">
      <c r="A429" s="1">
        <v>42384</v>
      </c>
      <c r="B429" s="2">
        <v>0.68899999999999995</v>
      </c>
      <c r="C429" s="2">
        <v>0.96699999999999997</v>
      </c>
      <c r="D429" s="2">
        <v>0.41199999999999998</v>
      </c>
      <c r="E429" s="2" t="s">
        <v>10</v>
      </c>
      <c r="F429" s="2" t="s">
        <v>10</v>
      </c>
      <c r="G429" s="2" t="s">
        <v>10</v>
      </c>
      <c r="H429" s="3">
        <f t="shared" si="76"/>
        <v>-1.851851851851849E-2</v>
      </c>
      <c r="I429" s="3">
        <f t="shared" si="77"/>
        <v>1.1506276150627714E-2</v>
      </c>
      <c r="J429" s="3">
        <f t="shared" si="78"/>
        <v>-9.846827133479219E-2</v>
      </c>
      <c r="K429" s="2">
        <f t="shared" si="74"/>
        <v>0.6895</v>
      </c>
      <c r="L429" s="3">
        <f t="shared" si="75"/>
        <v>7.2568940493478173E-4</v>
      </c>
      <c r="M429" t="str">
        <f>IF(L429&gt;参数!B$3+参数!B$2,"溢",IF(L429&lt;-参数!B$2-参数!B$4,"折",""))</f>
        <v>溢</v>
      </c>
      <c r="N429" s="3">
        <f>IF(M429="折",-L429-参数!B$2-参数!B$4,IF(M429="溢",L429-参数!B$2-参数!B$3,""))</f>
        <v>6.2568940493478169E-4</v>
      </c>
      <c r="O429" s="4">
        <f t="shared" si="79"/>
        <v>-1.851851851851849E-2</v>
      </c>
      <c r="P429" s="3">
        <f t="shared" si="80"/>
        <v>-2.1350513961042334E-2</v>
      </c>
      <c r="Q429" s="5">
        <f t="shared" si="81"/>
        <v>383.37421928760426</v>
      </c>
      <c r="R429" s="5">
        <f t="shared" si="82"/>
        <v>1.6478395200202385</v>
      </c>
      <c r="S429" s="5">
        <f t="shared" si="83"/>
        <v>2.1180774651645318</v>
      </c>
      <c r="T429" s="3">
        <f t="shared" si="84"/>
        <v>-1.3081114358208681E-2</v>
      </c>
      <c r="U429" s="5">
        <f t="shared" si="85"/>
        <v>12.031266028578937</v>
      </c>
    </row>
    <row r="430" spans="1:21" x14ac:dyDescent="0.15">
      <c r="A430" s="1">
        <v>42387</v>
      </c>
      <c r="B430" s="2">
        <v>0.70599999999999996</v>
      </c>
      <c r="C430" s="2">
        <v>0.96799999999999997</v>
      </c>
      <c r="D430" s="2">
        <v>0.42499999999999999</v>
      </c>
      <c r="E430" s="2" t="s">
        <v>10</v>
      </c>
      <c r="F430" s="2" t="s">
        <v>10</v>
      </c>
      <c r="G430" s="2" t="s">
        <v>10</v>
      </c>
      <c r="H430" s="3">
        <f t="shared" si="76"/>
        <v>2.467343976777947E-2</v>
      </c>
      <c r="I430" s="3">
        <f t="shared" si="77"/>
        <v>1.0341261633919352E-3</v>
      </c>
      <c r="J430" s="3">
        <f t="shared" si="78"/>
        <v>3.1553398058252524E-2</v>
      </c>
      <c r="K430" s="2">
        <f t="shared" si="74"/>
        <v>0.69650000000000001</v>
      </c>
      <c r="L430" s="3">
        <f t="shared" si="75"/>
        <v>-1.3456090651558061E-2</v>
      </c>
      <c r="M430" t="str">
        <f>IF(L430&gt;参数!B$3+参数!B$2,"溢",IF(L430&lt;-参数!B$2-参数!B$4,"折",""))</f>
        <v>折</v>
      </c>
      <c r="N430" s="3">
        <f>IF(M430="折",-L430-参数!B$2-参数!B$4,IF(M430="溢",L430-参数!B$2-参数!B$3,""))</f>
        <v>8.356090651558061E-3</v>
      </c>
      <c r="O430" s="4">
        <f t="shared" si="79"/>
        <v>2.467343976777947E-2</v>
      </c>
      <c r="P430" s="3">
        <f t="shared" si="80"/>
        <v>1.0345461809706184E-2</v>
      </c>
      <c r="Q430" s="5">
        <f t="shared" si="81"/>
        <v>386.57772901744181</v>
      </c>
      <c r="R430" s="5">
        <f t="shared" si="82"/>
        <v>1.6884973891644244</v>
      </c>
      <c r="S430" s="5">
        <f t="shared" si="83"/>
        <v>2.1399899546903907</v>
      </c>
      <c r="T430" s="3">
        <f t="shared" si="84"/>
        <v>1.4458330743014572E-2</v>
      </c>
      <c r="U430" s="5">
        <f t="shared" si="85"/>
        <v>12.205218052077328</v>
      </c>
    </row>
    <row r="431" spans="1:21" x14ac:dyDescent="0.15">
      <c r="A431" s="1">
        <v>42388</v>
      </c>
      <c r="B431" s="2">
        <v>0.73399999999999999</v>
      </c>
      <c r="C431" s="2">
        <v>0.96599999999999997</v>
      </c>
      <c r="D431" s="2">
        <v>0.46800000000000003</v>
      </c>
      <c r="E431" s="2" t="s">
        <v>10</v>
      </c>
      <c r="F431" s="2" t="s">
        <v>10</v>
      </c>
      <c r="G431" s="2" t="s">
        <v>10</v>
      </c>
      <c r="H431" s="3">
        <f t="shared" si="76"/>
        <v>3.966005665722383E-2</v>
      </c>
      <c r="I431" s="3">
        <f t="shared" si="77"/>
        <v>-2.0661157024793875E-3</v>
      </c>
      <c r="J431" s="3">
        <f t="shared" si="78"/>
        <v>0.10117647058823542</v>
      </c>
      <c r="K431" s="2">
        <f t="shared" si="74"/>
        <v>0.71699999999999997</v>
      </c>
      <c r="L431" s="3">
        <f t="shared" si="75"/>
        <v>-2.3160762942779356E-2</v>
      </c>
      <c r="M431" t="str">
        <f>IF(L431&gt;参数!B$3+参数!B$2,"溢",IF(L431&lt;-参数!B$2-参数!B$4,"折",""))</f>
        <v>折</v>
      </c>
      <c r="N431" s="3">
        <f>IF(M431="折",-L431-参数!B$2-参数!B$4,IF(M431="溢",L431-参数!B$2-参数!B$3,""))</f>
        <v>1.8060762942779356E-2</v>
      </c>
      <c r="O431" s="4">
        <f t="shared" si="79"/>
        <v>3.966005665722383E-2</v>
      </c>
      <c r="P431" s="3">
        <f t="shared" si="80"/>
        <v>3.162811748026436E-2</v>
      </c>
      <c r="Q431" s="5">
        <f t="shared" si="81"/>
        <v>393.55961774018385</v>
      </c>
      <c r="R431" s="5">
        <f t="shared" si="82"/>
        <v>1.75546329128426</v>
      </c>
      <c r="S431" s="5">
        <f t="shared" si="83"/>
        <v>2.207673808383924</v>
      </c>
      <c r="T431" s="3">
        <f t="shared" si="84"/>
        <v>2.9782979026755849E-2</v>
      </c>
      <c r="U431" s="5">
        <f t="shared" si="85"/>
        <v>12.568725805339328</v>
      </c>
    </row>
    <row r="432" spans="1:21" x14ac:dyDescent="0.15">
      <c r="A432" s="1">
        <v>42389</v>
      </c>
      <c r="B432" s="2">
        <v>0.72299999999999998</v>
      </c>
      <c r="C432" s="2">
        <v>0.96699999999999997</v>
      </c>
      <c r="D432" s="2">
        <v>0.48199999999999998</v>
      </c>
      <c r="E432" s="2" t="s">
        <v>10</v>
      </c>
      <c r="F432" s="2" t="s">
        <v>10</v>
      </c>
      <c r="G432" s="2" t="s">
        <v>10</v>
      </c>
      <c r="H432" s="3">
        <f t="shared" si="76"/>
        <v>-1.498637602179842E-2</v>
      </c>
      <c r="I432" s="3">
        <f t="shared" si="77"/>
        <v>1.0351966873705098E-3</v>
      </c>
      <c r="J432" s="3">
        <f t="shared" si="78"/>
        <v>2.9914529914529808E-2</v>
      </c>
      <c r="K432" s="2">
        <f t="shared" si="74"/>
        <v>0.72449999999999992</v>
      </c>
      <c r="L432" s="3">
        <f t="shared" si="75"/>
        <v>2.0746887966804906E-3</v>
      </c>
      <c r="M432" t="str">
        <f>IF(L432&gt;参数!B$3+参数!B$2,"溢",IF(L432&lt;-参数!B$2-参数!B$4,"折",""))</f>
        <v>溢</v>
      </c>
      <c r="N432" s="3">
        <f>IF(M432="折",-L432-参数!B$2-参数!B$4,IF(M432="溢",L432-参数!B$2-参数!B$3,""))</f>
        <v>1.9746887966804907E-3</v>
      </c>
      <c r="O432" s="4">
        <f t="shared" si="79"/>
        <v>-1.498637602179842E-2</v>
      </c>
      <c r="P432" s="3">
        <f t="shared" si="80"/>
        <v>1.0641710569696794E-2</v>
      </c>
      <c r="Q432" s="5">
        <f t="shared" si="81"/>
        <v>394.33677550816128</v>
      </c>
      <c r="R432" s="5">
        <f t="shared" si="82"/>
        <v>1.7291552583086103</v>
      </c>
      <c r="S432" s="5">
        <f t="shared" si="83"/>
        <v>2.2311672340850461</v>
      </c>
      <c r="T432" s="3">
        <f t="shared" si="84"/>
        <v>-7.8999221847371166E-4</v>
      </c>
      <c r="U432" s="5">
        <f t="shared" si="85"/>
        <v>12.55879660975698</v>
      </c>
    </row>
    <row r="433" spans="1:21" x14ac:dyDescent="0.15">
      <c r="A433" s="1">
        <v>42390</v>
      </c>
      <c r="B433" s="2">
        <v>0.69099999999999995</v>
      </c>
      <c r="C433" s="2">
        <v>0.96399999999999997</v>
      </c>
      <c r="D433" s="2">
        <v>0.441</v>
      </c>
      <c r="E433" s="2" t="s">
        <v>10</v>
      </c>
      <c r="F433" s="2" t="s">
        <v>10</v>
      </c>
      <c r="G433" s="2" t="s">
        <v>10</v>
      </c>
      <c r="H433" s="3">
        <f t="shared" si="76"/>
        <v>-4.4260027662517354E-2</v>
      </c>
      <c r="I433" s="3">
        <f t="shared" si="77"/>
        <v>-3.1023784901758056E-3</v>
      </c>
      <c r="J433" s="3">
        <f t="shared" si="78"/>
        <v>-8.5062240663900335E-2</v>
      </c>
      <c r="K433" s="2">
        <f t="shared" si="74"/>
        <v>0.70250000000000001</v>
      </c>
      <c r="L433" s="3">
        <f t="shared" si="75"/>
        <v>1.664254703328516E-2</v>
      </c>
      <c r="M433" t="str">
        <f>IF(L433&gt;参数!B$3+参数!B$2,"溢",IF(L433&lt;-参数!B$2-参数!B$4,"折",""))</f>
        <v>溢</v>
      </c>
      <c r="N433" s="3">
        <f>IF(M433="折",-L433-参数!B$2-参数!B$4,IF(M433="溢",L433-参数!B$2-参数!B$3,""))</f>
        <v>1.6542547033285161E-2</v>
      </c>
      <c r="O433" s="4">
        <f t="shared" si="79"/>
        <v>-4.4260027662517354E-2</v>
      </c>
      <c r="P433" s="3">
        <f t="shared" si="80"/>
        <v>-2.8827858361074394E-2</v>
      </c>
      <c r="Q433" s="5">
        <f t="shared" si="81"/>
        <v>400.86011016395906</v>
      </c>
      <c r="R433" s="5">
        <f t="shared" si="82"/>
        <v>1.6526227987430839</v>
      </c>
      <c r="S433" s="5">
        <f t="shared" si="83"/>
        <v>2.1668474610809723</v>
      </c>
      <c r="T433" s="3">
        <f t="shared" si="84"/>
        <v>-1.8848446330102197E-2</v>
      </c>
      <c r="U433" s="5">
        <f t="shared" si="85"/>
        <v>12.322082805887307</v>
      </c>
    </row>
    <row r="434" spans="1:21" x14ac:dyDescent="0.15">
      <c r="A434" s="1">
        <v>42391</v>
      </c>
      <c r="B434" s="2">
        <v>0.70399999999999996</v>
      </c>
      <c r="C434" s="2">
        <v>0.96</v>
      </c>
      <c r="D434" s="2">
        <v>0.45800000000000002</v>
      </c>
      <c r="E434" s="2" t="s">
        <v>10</v>
      </c>
      <c r="F434" s="2" t="s">
        <v>10</v>
      </c>
      <c r="G434" s="2" t="s">
        <v>10</v>
      </c>
      <c r="H434" s="3">
        <f t="shared" si="76"/>
        <v>1.8813314037626538E-2</v>
      </c>
      <c r="I434" s="3">
        <f t="shared" si="77"/>
        <v>-4.1493775933609811E-3</v>
      </c>
      <c r="J434" s="3">
        <f t="shared" si="78"/>
        <v>3.8548752834467237E-2</v>
      </c>
      <c r="K434" s="2">
        <f t="shared" si="74"/>
        <v>0.70899999999999996</v>
      </c>
      <c r="L434" s="3">
        <f t="shared" si="75"/>
        <v>7.1022727272727071E-3</v>
      </c>
      <c r="M434" t="str">
        <f>IF(L434&gt;参数!B$3+参数!B$2,"溢",IF(L434&lt;-参数!B$2-参数!B$4,"折",""))</f>
        <v>溢</v>
      </c>
      <c r="N434" s="3">
        <f>IF(M434="折",-L434-参数!B$2-参数!B$4,IF(M434="溢",L434-参数!B$2-参数!B$3,""))</f>
        <v>7.0022727272727068E-3</v>
      </c>
      <c r="O434" s="4">
        <f t="shared" si="79"/>
        <v>1.8813314037626538E-2</v>
      </c>
      <c r="P434" s="3">
        <f t="shared" si="80"/>
        <v>9.6416969735962296E-3</v>
      </c>
      <c r="Q434" s="5">
        <f t="shared" si="81"/>
        <v>403.66704198081169</v>
      </c>
      <c r="R434" s="5">
        <f t="shared" si="82"/>
        <v>1.6837141104415789</v>
      </c>
      <c r="S434" s="5">
        <f t="shared" si="83"/>
        <v>2.1877395476887211</v>
      </c>
      <c r="T434" s="3">
        <f t="shared" si="84"/>
        <v>1.1819094579498493E-2</v>
      </c>
      <c r="U434" s="5">
        <f t="shared" si="85"/>
        <v>12.467718667986501</v>
      </c>
    </row>
    <row r="435" spans="1:21" x14ac:dyDescent="0.15">
      <c r="A435" s="1">
        <v>42394</v>
      </c>
      <c r="B435" s="2">
        <v>0.70899999999999996</v>
      </c>
      <c r="C435" s="2">
        <v>0.96099999999999997</v>
      </c>
      <c r="D435" s="2">
        <v>0.45600000000000002</v>
      </c>
      <c r="E435" s="2" t="s">
        <v>10</v>
      </c>
      <c r="F435" s="2" t="s">
        <v>10</v>
      </c>
      <c r="G435" s="2" t="s">
        <v>10</v>
      </c>
      <c r="H435" s="3">
        <f t="shared" si="76"/>
        <v>7.1022727272727071E-3</v>
      </c>
      <c r="I435" s="3">
        <f t="shared" si="77"/>
        <v>1.0416666666666075E-3</v>
      </c>
      <c r="J435" s="3">
        <f t="shared" si="78"/>
        <v>-4.366812227074246E-3</v>
      </c>
      <c r="K435" s="2">
        <f t="shared" si="74"/>
        <v>0.70850000000000002</v>
      </c>
      <c r="L435" s="3">
        <f t="shared" si="75"/>
        <v>-7.0521861777139705E-4</v>
      </c>
      <c r="M435" t="str">
        <f>IF(L435&gt;参数!B$3+参数!B$2,"溢",IF(L435&lt;-参数!B$2-参数!B$4,"折",""))</f>
        <v/>
      </c>
      <c r="N435" s="3" t="str">
        <f>IF(M435="折",-L435-参数!B$2-参数!B$4,IF(M435="溢",L435-参数!B$2-参数!B$3,""))</f>
        <v/>
      </c>
      <c r="O435" s="4">
        <f t="shared" si="79"/>
        <v>7.1022727272727071E-3</v>
      </c>
      <c r="P435" s="3">
        <f t="shared" si="80"/>
        <v>-6.9881771974541042E-4</v>
      </c>
      <c r="Q435" s="5">
        <f t="shared" si="81"/>
        <v>403.66704198081169</v>
      </c>
      <c r="R435" s="5">
        <f t="shared" si="82"/>
        <v>1.6956723072486923</v>
      </c>
      <c r="S435" s="5">
        <f t="shared" si="83"/>
        <v>2.1862107165266083</v>
      </c>
      <c r="T435" s="3">
        <f t="shared" si="84"/>
        <v>2.134485002509099E-3</v>
      </c>
      <c r="U435" s="5">
        <f t="shared" si="85"/>
        <v>12.494330826498821</v>
      </c>
    </row>
    <row r="436" spans="1:21" x14ac:dyDescent="0.15">
      <c r="A436" s="1">
        <v>42395</v>
      </c>
      <c r="B436" s="2">
        <v>0.65600000000000003</v>
      </c>
      <c r="C436" s="2">
        <v>0.96499999999999997</v>
      </c>
      <c r="D436" s="2">
        <v>0.41</v>
      </c>
      <c r="E436" s="2" t="s">
        <v>10</v>
      </c>
      <c r="F436" s="2" t="s">
        <v>10</v>
      </c>
      <c r="G436" s="2" t="s">
        <v>10</v>
      </c>
      <c r="H436" s="3">
        <f t="shared" si="76"/>
        <v>-7.4753173483779856E-2</v>
      </c>
      <c r="I436" s="3">
        <f t="shared" si="77"/>
        <v>4.1623309053069324E-3</v>
      </c>
      <c r="J436" s="3">
        <f t="shared" si="78"/>
        <v>-0.10087719298245623</v>
      </c>
      <c r="K436" s="2">
        <f t="shared" si="74"/>
        <v>0.6875</v>
      </c>
      <c r="L436" s="3">
        <f t="shared" si="75"/>
        <v>4.8018292682926678E-2</v>
      </c>
      <c r="M436" t="str">
        <f>IF(L436&gt;参数!B$3+参数!B$2,"溢",IF(L436&lt;-参数!B$2-参数!B$4,"折",""))</f>
        <v>溢</v>
      </c>
      <c r="N436" s="3">
        <f>IF(M436="折",-L436-参数!B$2-参数!B$4,IF(M436="溢",L436-参数!B$2-参数!B$3,""))</f>
        <v>4.7918292682926675E-2</v>
      </c>
      <c r="O436" s="4">
        <f t="shared" si="79"/>
        <v>-7.4753173483779856E-2</v>
      </c>
      <c r="P436" s="3">
        <f t="shared" si="80"/>
        <v>-2.7158545308498813E-2</v>
      </c>
      <c r="Q436" s="5">
        <f t="shared" si="81"/>
        <v>423.01007744489948</v>
      </c>
      <c r="R436" s="5">
        <f t="shared" si="82"/>
        <v>1.5689154210932896</v>
      </c>
      <c r="S436" s="5">
        <f t="shared" si="83"/>
        <v>2.1268364137278946</v>
      </c>
      <c r="T436" s="3">
        <f t="shared" si="84"/>
        <v>-1.7997808703117332E-2</v>
      </c>
      <c r="U436" s="5">
        <f t="shared" si="85"/>
        <v>12.269460250410035</v>
      </c>
    </row>
    <row r="437" spans="1:21" x14ac:dyDescent="0.15">
      <c r="A437" s="1">
        <v>42396</v>
      </c>
      <c r="B437" s="2">
        <v>0.65600000000000003</v>
      </c>
      <c r="C437" s="2">
        <v>0.96199999999999997</v>
      </c>
      <c r="D437" s="2">
        <v>0.373</v>
      </c>
      <c r="E437" s="2" t="s">
        <v>10</v>
      </c>
      <c r="F437" s="2" t="s">
        <v>10</v>
      </c>
      <c r="G437" s="2" t="s">
        <v>10</v>
      </c>
      <c r="H437" s="3">
        <f t="shared" si="76"/>
        <v>0</v>
      </c>
      <c r="I437" s="3">
        <f t="shared" si="77"/>
        <v>-3.1088082901554737E-3</v>
      </c>
      <c r="J437" s="3">
        <f t="shared" si="78"/>
        <v>-9.0243902439024359E-2</v>
      </c>
      <c r="K437" s="2">
        <f t="shared" si="74"/>
        <v>0.66749999999999998</v>
      </c>
      <c r="L437" s="3">
        <f t="shared" si="75"/>
        <v>1.753048780487787E-2</v>
      </c>
      <c r="M437" t="str">
        <f>IF(L437&gt;参数!B$3+参数!B$2,"溢",IF(L437&lt;-参数!B$2-参数!B$4,"折",""))</f>
        <v>溢</v>
      </c>
      <c r="N437" s="3">
        <f>IF(M437="折",-L437-参数!B$2-参数!B$4,IF(M437="溢",L437-参数!B$2-参数!B$3,""))</f>
        <v>1.7430487804877871E-2</v>
      </c>
      <c r="O437" s="4">
        <f t="shared" si="79"/>
        <v>0</v>
      </c>
      <c r="P437" s="3">
        <f t="shared" si="80"/>
        <v>-2.7454418865082889E-2</v>
      </c>
      <c r="Q437" s="5">
        <f t="shared" si="81"/>
        <v>430.38334944114325</v>
      </c>
      <c r="R437" s="5">
        <f t="shared" si="82"/>
        <v>1.5689154210932896</v>
      </c>
      <c r="S437" s="5">
        <f t="shared" si="83"/>
        <v>2.0684453559678979</v>
      </c>
      <c r="T437" s="3">
        <f t="shared" si="84"/>
        <v>-3.3413103534016726E-3</v>
      </c>
      <c r="U437" s="5">
        <f t="shared" si="85"/>
        <v>12.228464175844689</v>
      </c>
    </row>
    <row r="438" spans="1:21" x14ac:dyDescent="0.15">
      <c r="A438" s="1">
        <v>42397</v>
      </c>
      <c r="B438" s="2">
        <v>0.61499999999999999</v>
      </c>
      <c r="C438" s="2">
        <v>0.97299999999999998</v>
      </c>
      <c r="D438" s="2">
        <v>0.33600000000000002</v>
      </c>
      <c r="E438" s="2" t="s">
        <v>10</v>
      </c>
      <c r="F438" s="2" t="s">
        <v>10</v>
      </c>
      <c r="G438" s="2" t="s">
        <v>10</v>
      </c>
      <c r="H438" s="3">
        <f t="shared" si="76"/>
        <v>-6.25E-2</v>
      </c>
      <c r="I438" s="3">
        <f t="shared" si="77"/>
        <v>1.1434511434511352E-2</v>
      </c>
      <c r="J438" s="3">
        <f t="shared" si="78"/>
        <v>-9.919571045576403E-2</v>
      </c>
      <c r="K438" s="2">
        <f t="shared" si="74"/>
        <v>0.65449999999999997</v>
      </c>
      <c r="L438" s="3">
        <f t="shared" si="75"/>
        <v>6.4227642276422747E-2</v>
      </c>
      <c r="M438" t="str">
        <f>IF(L438&gt;参数!B$3+参数!B$2,"溢",IF(L438&lt;-参数!B$2-参数!B$4,"折",""))</f>
        <v>溢</v>
      </c>
      <c r="N438" s="3">
        <f>IF(M438="折",-L438-参数!B$2-参数!B$4,IF(M438="溢",L438-参数!B$2-参数!B$3,""))</f>
        <v>6.4127642276422744E-2</v>
      </c>
      <c r="O438" s="4">
        <f t="shared" si="79"/>
        <v>-6.25E-2</v>
      </c>
      <c r="P438" s="3">
        <f t="shared" si="80"/>
        <v>-1.6962550868874847E-2</v>
      </c>
      <c r="Q438" s="5">
        <f t="shared" si="81"/>
        <v>457.98281891583355</v>
      </c>
      <c r="R438" s="5">
        <f t="shared" si="82"/>
        <v>1.470858207274959</v>
      </c>
      <c r="S438" s="5">
        <f t="shared" si="83"/>
        <v>2.0333592463978043</v>
      </c>
      <c r="T438" s="3">
        <f t="shared" si="84"/>
        <v>-5.1116361974840345E-3</v>
      </c>
      <c r="U438" s="5">
        <f t="shared" si="85"/>
        <v>12.165956715723805</v>
      </c>
    </row>
    <row r="439" spans="1:21" x14ac:dyDescent="0.15">
      <c r="A439" s="1">
        <v>42398</v>
      </c>
      <c r="B439" s="2">
        <v>1</v>
      </c>
      <c r="C439" s="2">
        <v>0.96499999999999997</v>
      </c>
      <c r="D439" s="2">
        <v>0.30199999999999999</v>
      </c>
      <c r="E439" s="2">
        <v>-0.36599999999999999</v>
      </c>
      <c r="F439" s="2">
        <v>5.4000000000000714E-3</v>
      </c>
      <c r="G439" s="2">
        <v>-0.73750000000000004</v>
      </c>
      <c r="H439" s="3">
        <f t="shared" si="76"/>
        <v>3.0894308943089532E-2</v>
      </c>
      <c r="I439" s="3">
        <f t="shared" si="77"/>
        <v>-2.672147995888885E-3</v>
      </c>
      <c r="J439" s="3">
        <f t="shared" si="78"/>
        <v>-2.2961309523809526</v>
      </c>
      <c r="K439" s="2">
        <f t="shared" si="74"/>
        <v>0.63349999999999995</v>
      </c>
      <c r="L439" s="3">
        <f t="shared" si="75"/>
        <v>-0.36650000000000005</v>
      </c>
      <c r="M439" t="str">
        <f>IF(L439&gt;参数!B$3+参数!B$2,"溢",IF(L439&lt;-参数!B$2-参数!B$4,"折",""))</f>
        <v>折</v>
      </c>
      <c r="N439" s="3"/>
      <c r="O439" s="4">
        <f t="shared" si="79"/>
        <v>3.0894308943089532E-2</v>
      </c>
      <c r="P439" s="3"/>
      <c r="Q439" s="5">
        <f t="shared" si="81"/>
        <v>457.98281891583355</v>
      </c>
      <c r="R439" s="5">
        <f t="shared" si="82"/>
        <v>1.5162993551419903</v>
      </c>
      <c r="S439" s="5">
        <f t="shared" si="83"/>
        <v>2.0333592463978043</v>
      </c>
      <c r="T439" s="3">
        <f t="shared" si="84"/>
        <v>1.0298102981029844E-2</v>
      </c>
      <c r="U439" s="5">
        <f t="shared" si="85"/>
        <v>12.291242990845081</v>
      </c>
    </row>
    <row r="440" spans="1:21" x14ac:dyDescent="0.15">
      <c r="A440" s="1">
        <v>42401</v>
      </c>
      <c r="B440" s="2">
        <v>0.97599999999999998</v>
      </c>
      <c r="C440" s="2"/>
      <c r="D440" s="2"/>
      <c r="E440" s="2" t="s">
        <v>10</v>
      </c>
      <c r="F440" s="2" t="s">
        <v>10</v>
      </c>
      <c r="G440" s="2" t="s">
        <v>10</v>
      </c>
      <c r="H440" s="3">
        <f t="shared" si="76"/>
        <v>-2.4000000000000021E-2</v>
      </c>
      <c r="I440" s="3">
        <f t="shared" si="77"/>
        <v>-1</v>
      </c>
      <c r="J440" s="3">
        <f t="shared" si="78"/>
        <v>-1</v>
      </c>
      <c r="K440" s="2">
        <f t="shared" si="74"/>
        <v>0</v>
      </c>
      <c r="L440" s="3">
        <f t="shared" si="75"/>
        <v>-1</v>
      </c>
      <c r="M440" t="str">
        <f>IF(L440&gt;参数!B$3+参数!B$2,"溢",IF(L440&lt;-参数!B$2-参数!B$4,"折",""))</f>
        <v>折</v>
      </c>
      <c r="N440" s="3"/>
      <c r="O440" s="4">
        <f t="shared" si="79"/>
        <v>-2.4000000000000021E-2</v>
      </c>
      <c r="P440" s="3"/>
      <c r="Q440" s="5">
        <f t="shared" si="81"/>
        <v>457.98281891583355</v>
      </c>
      <c r="R440" s="5">
        <f t="shared" si="82"/>
        <v>1.4799081706185826</v>
      </c>
      <c r="S440" s="5">
        <f t="shared" si="83"/>
        <v>2.0333592463978043</v>
      </c>
      <c r="T440" s="3">
        <f t="shared" si="84"/>
        <v>-8.0000000000000071E-3</v>
      </c>
      <c r="U440" s="5">
        <f t="shared" si="85"/>
        <v>12.192913046918321</v>
      </c>
    </row>
    <row r="441" spans="1:21" x14ac:dyDescent="0.15">
      <c r="A441" s="1">
        <v>42402</v>
      </c>
      <c r="B441" s="2">
        <v>1.012</v>
      </c>
      <c r="C441" s="2">
        <v>0.96</v>
      </c>
      <c r="D441" s="2">
        <v>1.0469999999999999</v>
      </c>
      <c r="E441" s="2" t="s">
        <v>10</v>
      </c>
      <c r="F441" s="2" t="s">
        <v>10</v>
      </c>
      <c r="G441" s="2" t="s">
        <v>10</v>
      </c>
      <c r="H441" s="3">
        <f t="shared" si="76"/>
        <v>3.688524590163933E-2</v>
      </c>
      <c r="I441" s="3" t="e">
        <f t="shared" si="77"/>
        <v>#DIV/0!</v>
      </c>
      <c r="J441" s="3" t="e">
        <f t="shared" si="78"/>
        <v>#DIV/0!</v>
      </c>
      <c r="K441" s="2">
        <f t="shared" si="74"/>
        <v>1.0034999999999998</v>
      </c>
      <c r="L441" s="3">
        <f t="shared" si="75"/>
        <v>-8.3992094861661259E-3</v>
      </c>
      <c r="M441" t="str">
        <f>IF(L441&gt;参数!B$3+参数!B$2,"溢",IF(L441&lt;-参数!B$2-参数!B$4,"折",""))</f>
        <v>折</v>
      </c>
      <c r="N441" s="3">
        <f>IF(M441="折",-L441-参数!B$2-参数!B$4,IF(M441="溢",L441-参数!B$2-参数!B$3,""))</f>
        <v>3.2992094861661264E-3</v>
      </c>
      <c r="O441" s="4">
        <f t="shared" si="79"/>
        <v>3.688524590163933E-2</v>
      </c>
      <c r="P441" s="3"/>
      <c r="Q441" s="5">
        <f t="shared" si="81"/>
        <v>459.49380017650179</v>
      </c>
      <c r="R441" s="5">
        <f t="shared" si="82"/>
        <v>1.5344949474036942</v>
      </c>
      <c r="S441" s="5">
        <f t="shared" si="83"/>
        <v>2.0333592463978043</v>
      </c>
      <c r="T441" s="3">
        <f t="shared" si="84"/>
        <v>1.3394818462601819E-2</v>
      </c>
      <c r="U441" s="5">
        <f t="shared" si="85"/>
        <v>12.35623490371208</v>
      </c>
    </row>
    <row r="442" spans="1:21" x14ac:dyDescent="0.15">
      <c r="A442" s="1">
        <v>42403</v>
      </c>
      <c r="B442" s="2">
        <v>1.0189999999999999</v>
      </c>
      <c r="C442" s="2">
        <v>0.96499999999999997</v>
      </c>
      <c r="D442" s="2">
        <v>1.052</v>
      </c>
      <c r="E442" s="2" t="s">
        <v>10</v>
      </c>
      <c r="F442" s="2" t="s">
        <v>10</v>
      </c>
      <c r="G442" s="2" t="s">
        <v>10</v>
      </c>
      <c r="H442" s="3">
        <f t="shared" si="76"/>
        <v>6.9169960474306791E-3</v>
      </c>
      <c r="I442" s="3">
        <f t="shared" si="77"/>
        <v>5.2083333333332593E-3</v>
      </c>
      <c r="J442" s="3">
        <f t="shared" si="78"/>
        <v>4.7755491881567025E-3</v>
      </c>
      <c r="K442" s="2">
        <f t="shared" si="74"/>
        <v>1.0085</v>
      </c>
      <c r="L442" s="3">
        <f t="shared" si="75"/>
        <v>-1.0304219823356164E-2</v>
      </c>
      <c r="M442" t="str">
        <f>IF(L442&gt;参数!B$3+参数!B$2,"溢",IF(L442&lt;-参数!B$2-参数!B$4,"折",""))</f>
        <v>折</v>
      </c>
      <c r="N442" s="3">
        <f>IF(M442="折",-L442-参数!B$2-参数!B$4,IF(M442="溢",L442-参数!B$2-参数!B$3,""))</f>
        <v>5.2042198233561649E-3</v>
      </c>
      <c r="O442" s="4">
        <f t="shared" si="79"/>
        <v>6.9169960474306791E-3</v>
      </c>
      <c r="P442" s="3"/>
      <c r="Q442" s="5">
        <f t="shared" si="81"/>
        <v>461.88510692008958</v>
      </c>
      <c r="R442" s="5">
        <f t="shared" si="82"/>
        <v>1.5451090428896879</v>
      </c>
      <c r="S442" s="5">
        <f t="shared" si="83"/>
        <v>2.0333592463978043</v>
      </c>
      <c r="T442" s="3">
        <f t="shared" si="84"/>
        <v>4.0404052902622807E-3</v>
      </c>
      <c r="U442" s="5">
        <f t="shared" si="85"/>
        <v>12.406159100584762</v>
      </c>
    </row>
    <row r="443" spans="1:21" x14ac:dyDescent="0.15">
      <c r="A443" s="1">
        <v>42404</v>
      </c>
      <c r="B443" s="2">
        <v>1.0389999999999999</v>
      </c>
      <c r="C443" s="2">
        <v>0.96799999999999997</v>
      </c>
      <c r="D443" s="2">
        <v>1.0780000000000001</v>
      </c>
      <c r="E443" s="2" t="s">
        <v>10</v>
      </c>
      <c r="F443" s="2" t="s">
        <v>10</v>
      </c>
      <c r="G443" s="2" t="s">
        <v>10</v>
      </c>
      <c r="H443" s="3">
        <f t="shared" si="76"/>
        <v>1.9627085377821318E-2</v>
      </c>
      <c r="I443" s="3">
        <f t="shared" si="77"/>
        <v>3.1088082901553626E-3</v>
      </c>
      <c r="J443" s="3">
        <f t="shared" si="78"/>
        <v>2.4714828897338448E-2</v>
      </c>
      <c r="K443" s="2">
        <f t="shared" si="74"/>
        <v>1.0230000000000001</v>
      </c>
      <c r="L443" s="3">
        <f t="shared" si="75"/>
        <v>-1.539942252165527E-2</v>
      </c>
      <c r="M443" t="str">
        <f>IF(L443&gt;参数!B$3+参数!B$2,"溢",IF(L443&lt;-参数!B$2-参数!B$4,"折",""))</f>
        <v>折</v>
      </c>
      <c r="N443" s="3">
        <f>IF(M443="折",-L443-参数!B$2-参数!B$4,IF(M443="溢",L443-参数!B$2-参数!B$3,""))</f>
        <v>1.029942252165527E-2</v>
      </c>
      <c r="O443" s="4">
        <f t="shared" si="79"/>
        <v>1.9627085377821318E-2</v>
      </c>
      <c r="P443" s="3">
        <f t="shared" si="80"/>
        <v>1.4492625599316343E-2</v>
      </c>
      <c r="Q443" s="5">
        <f t="shared" si="81"/>
        <v>466.64225679271954</v>
      </c>
      <c r="R443" s="5">
        <f t="shared" si="82"/>
        <v>1.5754350299925275</v>
      </c>
      <c r="S443" s="5">
        <f t="shared" si="83"/>
        <v>2.0628279606647557</v>
      </c>
      <c r="T443" s="3">
        <f t="shared" si="84"/>
        <v>1.4806377832930977E-2</v>
      </c>
      <c r="U443" s="5">
        <f t="shared" si="85"/>
        <v>12.589849379683477</v>
      </c>
    </row>
    <row r="444" spans="1:21" x14ac:dyDescent="0.15">
      <c r="A444" s="1">
        <v>42405</v>
      </c>
      <c r="B444" s="2">
        <v>1.0369999999999999</v>
      </c>
      <c r="C444" s="2">
        <v>0.96899999999999997</v>
      </c>
      <c r="D444" s="2">
        <v>1.085</v>
      </c>
      <c r="E444" s="2" t="s">
        <v>10</v>
      </c>
      <c r="F444" s="2" t="s">
        <v>10</v>
      </c>
      <c r="G444" s="2" t="s">
        <v>10</v>
      </c>
      <c r="H444" s="3">
        <f t="shared" si="76"/>
        <v>-1.9249278152069227E-3</v>
      </c>
      <c r="I444" s="3">
        <f t="shared" si="77"/>
        <v>1.0330578512396382E-3</v>
      </c>
      <c r="J444" s="3">
        <f t="shared" si="78"/>
        <v>6.4935064935063291E-3</v>
      </c>
      <c r="K444" s="2">
        <f t="shared" si="74"/>
        <v>1.0269999999999999</v>
      </c>
      <c r="L444" s="3">
        <f t="shared" si="75"/>
        <v>-9.6432015429122053E-3</v>
      </c>
      <c r="M444" t="str">
        <f>IF(L444&gt;参数!B$3+参数!B$2,"溢",IF(L444&lt;-参数!B$2-参数!B$4,"折",""))</f>
        <v>折</v>
      </c>
      <c r="N444" s="3">
        <f>IF(M444="折",-L444-参数!B$2-参数!B$4,IF(M444="溢",L444-参数!B$2-参数!B$3,""))</f>
        <v>4.5432015429122058E-3</v>
      </c>
      <c r="O444" s="4">
        <f t="shared" si="79"/>
        <v>-1.9249278152069227E-3</v>
      </c>
      <c r="P444" s="3">
        <f t="shared" si="80"/>
        <v>3.9174720561370871E-3</v>
      </c>
      <c r="Q444" s="5">
        <f t="shared" si="81"/>
        <v>468.7623066137682</v>
      </c>
      <c r="R444" s="5">
        <f t="shared" si="82"/>
        <v>1.5724024312822436</v>
      </c>
      <c r="S444" s="5">
        <f t="shared" si="83"/>
        <v>2.070909031557278</v>
      </c>
      <c r="T444" s="3">
        <f t="shared" si="84"/>
        <v>2.1785819279474569E-3</v>
      </c>
      <c r="U444" s="5">
        <f t="shared" si="85"/>
        <v>12.617277398017634</v>
      </c>
    </row>
    <row r="445" spans="1:21" x14ac:dyDescent="0.15">
      <c r="A445" s="1">
        <v>42415</v>
      </c>
      <c r="B445" s="2">
        <v>1.0409999999999999</v>
      </c>
      <c r="C445" s="2">
        <v>0.97</v>
      </c>
      <c r="D445" s="2">
        <v>1.0980000000000001</v>
      </c>
      <c r="E445" s="2" t="s">
        <v>10</v>
      </c>
      <c r="F445" s="2" t="s">
        <v>10</v>
      </c>
      <c r="G445" s="2" t="s">
        <v>10</v>
      </c>
      <c r="H445" s="3">
        <f t="shared" si="76"/>
        <v>3.8572806171648377E-3</v>
      </c>
      <c r="I445" s="3">
        <f t="shared" si="77"/>
        <v>1.0319917440659854E-3</v>
      </c>
      <c r="J445" s="3">
        <f t="shared" si="78"/>
        <v>1.1981566820276512E-2</v>
      </c>
      <c r="K445" s="2">
        <f t="shared" si="74"/>
        <v>1.034</v>
      </c>
      <c r="L445" s="3">
        <f t="shared" si="75"/>
        <v>-6.7243035542746687E-3</v>
      </c>
      <c r="M445" t="str">
        <f>IF(L445&gt;参数!B$3+参数!B$2,"溢",IF(L445&lt;-参数!B$2-参数!B$4,"折",""))</f>
        <v>折</v>
      </c>
      <c r="N445" s="3">
        <f>IF(M445="折",-L445-参数!B$2-参数!B$4,IF(M445="溢",L445-参数!B$2-参数!B$3,""))</f>
        <v>1.6243035542746684E-3</v>
      </c>
      <c r="O445" s="4">
        <f t="shared" si="79"/>
        <v>3.8572806171648377E-3</v>
      </c>
      <c r="P445" s="3">
        <f t="shared" si="80"/>
        <v>6.8456442748586156E-3</v>
      </c>
      <c r="Q445" s="5">
        <f t="shared" si="81"/>
        <v>469.52371889451092</v>
      </c>
      <c r="R445" s="5">
        <f t="shared" si="82"/>
        <v>1.5784676287028114</v>
      </c>
      <c r="S445" s="5">
        <f t="shared" si="83"/>
        <v>2.0850857381129111</v>
      </c>
      <c r="T445" s="3">
        <f t="shared" si="84"/>
        <v>4.1090761487660409E-3</v>
      </c>
      <c r="U445" s="5">
        <f t="shared" si="85"/>
        <v>12.669122751636195</v>
      </c>
    </row>
    <row r="446" spans="1:21" x14ac:dyDescent="0.15">
      <c r="A446" s="1">
        <v>42416</v>
      </c>
      <c r="B446" s="2">
        <v>1.089</v>
      </c>
      <c r="C446" s="2">
        <v>0.97</v>
      </c>
      <c r="D446" s="2">
        <v>1.204</v>
      </c>
      <c r="E446" s="2" t="s">
        <v>10</v>
      </c>
      <c r="F446" s="2" t="s">
        <v>10</v>
      </c>
      <c r="G446" s="2" t="s">
        <v>10</v>
      </c>
      <c r="H446" s="3">
        <f t="shared" si="76"/>
        <v>4.6109510086455474E-2</v>
      </c>
      <c r="I446" s="3">
        <f t="shared" si="77"/>
        <v>0</v>
      </c>
      <c r="J446" s="3">
        <f t="shared" si="78"/>
        <v>9.6539162112932564E-2</v>
      </c>
      <c r="K446" s="2">
        <f t="shared" si="74"/>
        <v>1.087</v>
      </c>
      <c r="L446" s="3">
        <f t="shared" si="75"/>
        <v>-1.8365472910927272E-3</v>
      </c>
      <c r="M446" t="str">
        <f>IF(L446&gt;参数!B$3+参数!B$2,"溢",IF(L446&lt;-参数!B$2-参数!B$4,"折",""))</f>
        <v/>
      </c>
      <c r="N446" s="3" t="str">
        <f>IF(M446="折",-L446-参数!B$2-参数!B$4,IF(M446="溢",L446-参数!B$2-参数!B$3,""))</f>
        <v/>
      </c>
      <c r="O446" s="4">
        <f t="shared" si="79"/>
        <v>4.6109510086455474E-2</v>
      </c>
      <c r="P446" s="3">
        <f t="shared" si="80"/>
        <v>5.3465110940188965E-2</v>
      </c>
      <c r="Q446" s="5">
        <f t="shared" si="81"/>
        <v>469.52371889451092</v>
      </c>
      <c r="R446" s="5">
        <f t="shared" si="82"/>
        <v>1.6512499977496271</v>
      </c>
      <c r="S446" s="5">
        <f t="shared" si="83"/>
        <v>2.1965650784209236</v>
      </c>
      <c r="T446" s="3">
        <f t="shared" si="84"/>
        <v>3.3191540342214811E-2</v>
      </c>
      <c r="U446" s="5">
        <f t="shared" si="85"/>
        <v>13.089630450547597</v>
      </c>
    </row>
    <row r="447" spans="1:21" x14ac:dyDescent="0.15">
      <c r="A447" s="1">
        <v>42417</v>
      </c>
      <c r="B447" s="2">
        <v>1.117</v>
      </c>
      <c r="C447" s="2">
        <v>0.97199999999999998</v>
      </c>
      <c r="D447" s="2">
        <v>1.2589999999999999</v>
      </c>
      <c r="E447" s="2" t="s">
        <v>10</v>
      </c>
      <c r="F447" s="2" t="s">
        <v>10</v>
      </c>
      <c r="G447" s="2" t="s">
        <v>10</v>
      </c>
      <c r="H447" s="3">
        <f t="shared" si="76"/>
        <v>2.5711662075298403E-2</v>
      </c>
      <c r="I447" s="3">
        <f t="shared" si="77"/>
        <v>2.0618556701030855E-3</v>
      </c>
      <c r="J447" s="3">
        <f t="shared" si="78"/>
        <v>4.5681063122923637E-2</v>
      </c>
      <c r="K447" s="2">
        <f t="shared" si="74"/>
        <v>1.1154999999999999</v>
      </c>
      <c r="L447" s="3">
        <f t="shared" si="75"/>
        <v>-1.3428827215756778E-3</v>
      </c>
      <c r="M447" t="str">
        <f>IF(L447&gt;参数!B$3+参数!B$2,"溢",IF(L447&lt;-参数!B$2-参数!B$4,"折",""))</f>
        <v/>
      </c>
      <c r="N447" s="3" t="str">
        <f>IF(M447="折",-L447-参数!B$2-参数!B$4,IF(M447="溢",L447-参数!B$2-参数!B$3,""))</f>
        <v/>
      </c>
      <c r="O447" s="4">
        <f t="shared" si="79"/>
        <v>2.5711662075298403E-2</v>
      </c>
      <c r="P447" s="3">
        <f t="shared" si="80"/>
        <v>2.6677087486822525E-2</v>
      </c>
      <c r="Q447" s="5">
        <f t="shared" si="81"/>
        <v>469.52371889451092</v>
      </c>
      <c r="R447" s="5">
        <f t="shared" si="82"/>
        <v>1.6937063796936027</v>
      </c>
      <c r="S447" s="5">
        <f t="shared" si="83"/>
        <v>2.2551630371884577</v>
      </c>
      <c r="T447" s="3">
        <f t="shared" si="84"/>
        <v>1.7462916520706976E-2</v>
      </c>
      <c r="U447" s="5">
        <f t="shared" si="85"/>
        <v>13.318213574392415</v>
      </c>
    </row>
    <row r="448" spans="1:21" x14ac:dyDescent="0.15">
      <c r="A448" s="1">
        <v>42418</v>
      </c>
      <c r="B448" s="2">
        <v>1.101</v>
      </c>
      <c r="C448" s="2">
        <v>0.97299999999999998</v>
      </c>
      <c r="D448" s="2">
        <v>1.2170000000000001</v>
      </c>
      <c r="E448" s="2" t="s">
        <v>10</v>
      </c>
      <c r="F448" s="2" t="s">
        <v>10</v>
      </c>
      <c r="G448" s="2" t="s">
        <v>10</v>
      </c>
      <c r="H448" s="3">
        <f t="shared" si="76"/>
        <v>-1.43240823634736E-2</v>
      </c>
      <c r="I448" s="3">
        <f t="shared" si="77"/>
        <v>1.0288065843622185E-3</v>
      </c>
      <c r="J448" s="3">
        <f t="shared" si="78"/>
        <v>-3.3359809372517701E-2</v>
      </c>
      <c r="K448" s="2">
        <f t="shared" si="74"/>
        <v>1.095</v>
      </c>
      <c r="L448" s="3">
        <f t="shared" si="75"/>
        <v>-5.4495912806539204E-3</v>
      </c>
      <c r="M448" t="str">
        <f>IF(L448&gt;参数!B$3+参数!B$2,"溢",IF(L448&lt;-参数!B$2-参数!B$4,"折",""))</f>
        <v>折</v>
      </c>
      <c r="N448" s="3">
        <f>IF(M448="折",-L448-参数!B$2-参数!B$4,IF(M448="溢",L448-参数!B$2-参数!B$3,""))</f>
        <v>3.4959128065392003E-4</v>
      </c>
      <c r="O448" s="4">
        <f t="shared" si="79"/>
        <v>-1.43240823634736E-2</v>
      </c>
      <c r="P448" s="3">
        <f t="shared" si="80"/>
        <v>-1.8081214246470138E-2</v>
      </c>
      <c r="Q448" s="5">
        <f t="shared" si="81"/>
        <v>469.68786029269666</v>
      </c>
      <c r="R448" s="5">
        <f t="shared" si="82"/>
        <v>1.6694455900113307</v>
      </c>
      <c r="S448" s="5">
        <f t="shared" si="83"/>
        <v>2.2143869511523331</v>
      </c>
      <c r="T448" s="3">
        <f t="shared" si="84"/>
        <v>-1.0685235109763274E-2</v>
      </c>
      <c r="U448" s="5">
        <f t="shared" si="85"/>
        <v>13.175905331107991</v>
      </c>
    </row>
    <row r="449" spans="1:21" x14ac:dyDescent="0.15">
      <c r="A449" s="1">
        <v>42419</v>
      </c>
      <c r="B449" s="2">
        <v>1.1180000000000001</v>
      </c>
      <c r="C449" s="2">
        <v>0.97299999999999998</v>
      </c>
      <c r="D449" s="2">
        <v>1.236</v>
      </c>
      <c r="E449" s="2" t="s">
        <v>10</v>
      </c>
      <c r="F449" s="2" t="s">
        <v>10</v>
      </c>
      <c r="G449" s="2" t="s">
        <v>10</v>
      </c>
      <c r="H449" s="3">
        <f t="shared" si="76"/>
        <v>1.5440508628519645E-2</v>
      </c>
      <c r="I449" s="3">
        <f t="shared" si="77"/>
        <v>0</v>
      </c>
      <c r="J449" s="3">
        <f t="shared" si="78"/>
        <v>1.5612161051766549E-2</v>
      </c>
      <c r="K449" s="2">
        <f t="shared" si="74"/>
        <v>1.1045</v>
      </c>
      <c r="L449" s="3">
        <f t="shared" si="75"/>
        <v>-1.2075134168157531E-2</v>
      </c>
      <c r="M449" t="str">
        <f>IF(L449&gt;参数!B$3+参数!B$2,"溢",IF(L449&lt;-参数!B$2-参数!B$4,"折",""))</f>
        <v>折</v>
      </c>
      <c r="N449" s="3">
        <f>IF(M449="折",-L449-参数!B$2-参数!B$4,IF(M449="溢",L449-参数!B$2-参数!B$3,""))</f>
        <v>6.9751341681575313E-3</v>
      </c>
      <c r="O449" s="4">
        <f t="shared" si="79"/>
        <v>1.5440508628519645E-2</v>
      </c>
      <c r="P449" s="3">
        <f t="shared" si="80"/>
        <v>8.7354599637770279E-3</v>
      </c>
      <c r="Q449" s="5">
        <f t="shared" si="81"/>
        <v>472.96399613539302</v>
      </c>
      <c r="R449" s="5">
        <f t="shared" si="82"/>
        <v>1.6952226790487448</v>
      </c>
      <c r="S449" s="5">
        <f t="shared" si="83"/>
        <v>2.2337306397084347</v>
      </c>
      <c r="T449" s="3">
        <f t="shared" si="84"/>
        <v>1.03837009201514E-2</v>
      </c>
      <c r="U449" s="5">
        <f t="shared" si="85"/>
        <v>13.312719991418446</v>
      </c>
    </row>
    <row r="450" spans="1:21" x14ac:dyDescent="0.15">
      <c r="A450" s="1">
        <v>42422</v>
      </c>
      <c r="B450" s="2">
        <v>1.135</v>
      </c>
      <c r="C450" s="2">
        <v>0.97399999999999998</v>
      </c>
      <c r="D450" s="2">
        <v>1.274</v>
      </c>
      <c r="E450" s="2" t="s">
        <v>10</v>
      </c>
      <c r="F450" s="2" t="s">
        <v>10</v>
      </c>
      <c r="G450" s="2" t="s">
        <v>10</v>
      </c>
      <c r="H450" s="3">
        <f t="shared" si="76"/>
        <v>1.5205724508049911E-2</v>
      </c>
      <c r="I450" s="3">
        <f t="shared" si="77"/>
        <v>1.0277492291881352E-3</v>
      </c>
      <c r="J450" s="3">
        <f t="shared" si="78"/>
        <v>3.0744336569579422E-2</v>
      </c>
      <c r="K450" s="2">
        <f t="shared" si="74"/>
        <v>1.1240000000000001</v>
      </c>
      <c r="L450" s="3">
        <f t="shared" si="75"/>
        <v>-9.6916299559470787E-3</v>
      </c>
      <c r="M450" t="str">
        <f>IF(L450&gt;参数!B$3+参数!B$2,"溢",IF(L450&lt;-参数!B$2-参数!B$4,"折",""))</f>
        <v>折</v>
      </c>
      <c r="N450" s="3">
        <f>IF(M450="折",-L450-参数!B$2-参数!B$4,IF(M450="溢",L450-参数!B$2-参数!B$3,""))</f>
        <v>4.5916299559470792E-3</v>
      </c>
      <c r="O450" s="4">
        <f t="shared" si="79"/>
        <v>1.5205724508049911E-2</v>
      </c>
      <c r="P450" s="3">
        <f t="shared" si="80"/>
        <v>1.786891127174085E-2</v>
      </c>
      <c r="Q450" s="5">
        <f t="shared" si="81"/>
        <v>475.1356717881327</v>
      </c>
      <c r="R450" s="5">
        <f t="shared" si="82"/>
        <v>1.7209997680861584</v>
      </c>
      <c r="S450" s="5">
        <f t="shared" si="83"/>
        <v>2.2736449743143536</v>
      </c>
      <c r="T450" s="3">
        <f t="shared" si="84"/>
        <v>1.2555421911912612E-2</v>
      </c>
      <c r="U450" s="5">
        <f t="shared" si="85"/>
        <v>13.479866807705857</v>
      </c>
    </row>
    <row r="451" spans="1:21" x14ac:dyDescent="0.15">
      <c r="A451" s="1">
        <v>42423</v>
      </c>
      <c r="B451" s="2">
        <v>1.121</v>
      </c>
      <c r="C451" s="2">
        <v>0.97499999999999998</v>
      </c>
      <c r="D451" s="2">
        <v>1.2549999999999999</v>
      </c>
      <c r="E451" s="2" t="s">
        <v>10</v>
      </c>
      <c r="F451" s="2" t="s">
        <v>10</v>
      </c>
      <c r="G451" s="2" t="s">
        <v>10</v>
      </c>
      <c r="H451" s="3">
        <f t="shared" si="76"/>
        <v>-1.2334801762114544E-2</v>
      </c>
      <c r="I451" s="3">
        <f t="shared" si="77"/>
        <v>1.0266940451746365E-3</v>
      </c>
      <c r="J451" s="3">
        <f t="shared" si="78"/>
        <v>-1.4913657770800781E-2</v>
      </c>
      <c r="K451" s="2">
        <f t="shared" si="74"/>
        <v>1.115</v>
      </c>
      <c r="L451" s="3">
        <f t="shared" si="75"/>
        <v>-5.3523639607493401E-3</v>
      </c>
      <c r="M451" t="str">
        <f>IF(L451&gt;参数!B$3+参数!B$2,"溢",IF(L451&lt;-参数!B$2-参数!B$4,"折",""))</f>
        <v>折</v>
      </c>
      <c r="N451" s="3">
        <f>IF(M451="折",-L451-参数!B$2-参数!B$4,IF(M451="溢",L451-参数!B$2-参数!B$3,""))</f>
        <v>2.523639607493397E-4</v>
      </c>
      <c r="O451" s="4">
        <f t="shared" si="79"/>
        <v>-1.2334801762114544E-2</v>
      </c>
      <c r="P451" s="3">
        <f t="shared" si="80"/>
        <v>-7.9442214387039061E-3</v>
      </c>
      <c r="Q451" s="5">
        <f t="shared" si="81"/>
        <v>475.25557890815838</v>
      </c>
      <c r="R451" s="5">
        <f t="shared" si="82"/>
        <v>1.6997715771141706</v>
      </c>
      <c r="S451" s="5">
        <f t="shared" si="83"/>
        <v>2.2555826351654042</v>
      </c>
      <c r="T451" s="3">
        <f t="shared" si="84"/>
        <v>-6.6755530800230375E-3</v>
      </c>
      <c r="U451" s="5">
        <f t="shared" si="85"/>
        <v>13.389881241319376</v>
      </c>
    </row>
    <row r="452" spans="1:21" x14ac:dyDescent="0.15">
      <c r="A452" s="1">
        <v>42424</v>
      </c>
      <c r="B452" s="2">
        <v>1.129</v>
      </c>
      <c r="C452" s="2">
        <v>0.97199999999999998</v>
      </c>
      <c r="D452" s="2">
        <v>1.268</v>
      </c>
      <c r="E452" s="2" t="s">
        <v>10</v>
      </c>
      <c r="F452" s="2" t="s">
        <v>10</v>
      </c>
      <c r="G452" s="2" t="s">
        <v>10</v>
      </c>
      <c r="H452" s="3">
        <f t="shared" si="76"/>
        <v>7.1364852809991941E-3</v>
      </c>
      <c r="I452" s="3">
        <f t="shared" si="77"/>
        <v>-3.0769230769230882E-3</v>
      </c>
      <c r="J452" s="3">
        <f t="shared" si="78"/>
        <v>1.0358565737051961E-2</v>
      </c>
      <c r="K452" s="2">
        <f t="shared" si="74"/>
        <v>1.1200000000000001</v>
      </c>
      <c r="L452" s="3">
        <f t="shared" si="75"/>
        <v>-7.9716563330379797E-3</v>
      </c>
      <c r="M452" t="str">
        <f>IF(L452&gt;参数!B$3+参数!B$2,"溢",IF(L452&lt;-参数!B$2-参数!B$4,"折",""))</f>
        <v>折</v>
      </c>
      <c r="N452" s="3">
        <f>IF(M452="折",-L452-参数!B$2-参数!B$4,IF(M452="溢",L452-参数!B$2-参数!B$3,""))</f>
        <v>2.8716563330379802E-3</v>
      </c>
      <c r="O452" s="4">
        <f t="shared" si="79"/>
        <v>7.1364852809991941E-3</v>
      </c>
      <c r="P452" s="3">
        <f t="shared" si="80"/>
        <v>4.5285232695592165E-3</v>
      </c>
      <c r="Q452" s="5">
        <f t="shared" si="81"/>
        <v>476.62034960114164</v>
      </c>
      <c r="R452" s="5">
        <f t="shared" si="82"/>
        <v>1.7119019719553066</v>
      </c>
      <c r="S452" s="5">
        <f t="shared" si="83"/>
        <v>2.2657970936151646</v>
      </c>
      <c r="T452" s="3">
        <f t="shared" si="84"/>
        <v>4.845554961198797E-3</v>
      </c>
      <c r="U452" s="5">
        <f t="shared" si="85"/>
        <v>13.454762646798113</v>
      </c>
    </row>
    <row r="453" spans="1:21" x14ac:dyDescent="0.15">
      <c r="A453" s="1">
        <v>42425</v>
      </c>
      <c r="B453" s="2">
        <v>1.0229999999999999</v>
      </c>
      <c r="C453" s="2">
        <v>0.97599999999999998</v>
      </c>
      <c r="D453" s="2">
        <v>1.141</v>
      </c>
      <c r="E453" s="2" t="s">
        <v>10</v>
      </c>
      <c r="F453" s="2" t="s">
        <v>10</v>
      </c>
      <c r="G453" s="2" t="s">
        <v>10</v>
      </c>
      <c r="H453" s="3">
        <f t="shared" si="76"/>
        <v>-9.3888396811337538E-2</v>
      </c>
      <c r="I453" s="3">
        <f t="shared" si="77"/>
        <v>4.115226337448652E-3</v>
      </c>
      <c r="J453" s="3">
        <f t="shared" si="78"/>
        <v>-0.10015772870662465</v>
      </c>
      <c r="K453" s="2">
        <f t="shared" ref="K453:K516" si="86">(C453+D453)/2</f>
        <v>1.0585</v>
      </c>
      <c r="L453" s="3">
        <f t="shared" ref="L453:L516" si="87">K453/B453-1</f>
        <v>3.4701857282502635E-2</v>
      </c>
      <c r="M453" t="str">
        <f>IF(L453&gt;参数!B$3+参数!B$2,"溢",IF(L453&lt;-参数!B$2-参数!B$4,"折",""))</f>
        <v>溢</v>
      </c>
      <c r="N453" s="3">
        <f>IF(M453="折",-L453-参数!B$2-参数!B$4,IF(M453="溢",L453-参数!B$2-参数!B$3,""))</f>
        <v>3.4601857282502632E-2</v>
      </c>
      <c r="O453" s="4">
        <f t="shared" si="79"/>
        <v>-9.3888396811337538E-2</v>
      </c>
      <c r="P453" s="3">
        <f t="shared" si="80"/>
        <v>-5.2084793362734458E-2</v>
      </c>
      <c r="Q453" s="5">
        <f t="shared" si="81"/>
        <v>493.11229891597685</v>
      </c>
      <c r="R453" s="5">
        <f t="shared" si="82"/>
        <v>1.5511742403102555</v>
      </c>
      <c r="S453" s="5">
        <f t="shared" si="83"/>
        <v>2.1477835201923345</v>
      </c>
      <c r="T453" s="3">
        <f t="shared" si="84"/>
        <v>-3.7123777630523123E-2</v>
      </c>
      <c r="U453" s="5">
        <f t="shared" si="85"/>
        <v>12.955271030226911</v>
      </c>
    </row>
    <row r="454" spans="1:21" x14ac:dyDescent="0.15">
      <c r="A454" s="1">
        <v>42426</v>
      </c>
      <c r="B454" s="2">
        <v>1.014</v>
      </c>
      <c r="C454" s="2">
        <v>0.97099999999999997</v>
      </c>
      <c r="D454" s="2">
        <v>1.0620000000000001</v>
      </c>
      <c r="E454" s="2" t="s">
        <v>10</v>
      </c>
      <c r="F454" s="2" t="s">
        <v>10</v>
      </c>
      <c r="G454" s="2" t="s">
        <v>10</v>
      </c>
      <c r="H454" s="3">
        <f t="shared" ref="H454:H517" si="88">(B454+IFERROR(E454+0,0))/B453-1</f>
        <v>-8.7976539589441627E-3</v>
      </c>
      <c r="I454" s="3">
        <f t="shared" ref="I454:I517" si="89">(C454+IFERROR(F454+0,0))/C453-1</f>
        <v>-5.1229508196721785E-3</v>
      </c>
      <c r="J454" s="3">
        <f t="shared" ref="J454:J517" si="90">(D454+IFERROR(G454+0,0))/D453-1</f>
        <v>-6.9237510955302284E-2</v>
      </c>
      <c r="K454" s="2">
        <f t="shared" si="86"/>
        <v>1.0165</v>
      </c>
      <c r="L454" s="3">
        <f t="shared" si="87"/>
        <v>2.465483234713961E-3</v>
      </c>
      <c r="M454" t="str">
        <f>IF(L454&gt;参数!B$3+参数!B$2,"溢",IF(L454&lt;-参数!B$2-参数!B$4,"折",""))</f>
        <v>溢</v>
      </c>
      <c r="N454" s="3">
        <f>IF(M454="折",-L454-参数!B$2-参数!B$4,IF(M454="溢",L454-参数!B$2-参数!B$3,""))</f>
        <v>2.3654832347139612E-3</v>
      </c>
      <c r="O454" s="4">
        <f t="shared" ref="O454:O517" si="91">H454</f>
        <v>-8.7976539589441627E-3</v>
      </c>
      <c r="P454" s="3">
        <f t="shared" ref="P454:P517" si="92">(C454*I454+D454*J454)/(C454+D454)</f>
        <v>-3.8615160787227112E-2</v>
      </c>
      <c r="Q454" s="5">
        <f t="shared" ref="Q454:Q517" si="93">IFERROR(Q453*(1+N454),Q453)</f>
        <v>494.27874779189386</v>
      </c>
      <c r="R454" s="5">
        <f t="shared" ref="R454:R517" si="94">IFERROR(R453*(1+O454),R453)</f>
        <v>1.5375275461139779</v>
      </c>
      <c r="S454" s="5">
        <f t="shared" ref="S454:S517" si="95">IFERROR(S453*(1+P454),S453)</f>
        <v>2.0648465142239507</v>
      </c>
      <c r="T454" s="3">
        <f t="shared" ref="T454:T517" si="96">(IFERROR(N454+0,0)+IFERROR(O454+0,0)+IFERROR(P454+0,0))/3</f>
        <v>-1.5015777170485772E-2</v>
      </c>
      <c r="U454" s="5">
        <f t="shared" ref="U454:U517" si="97">IFERROR(U453*(1+T454),U453)</f>
        <v>12.760737567253774</v>
      </c>
    </row>
    <row r="455" spans="1:21" x14ac:dyDescent="0.15">
      <c r="A455" s="1">
        <v>42429</v>
      </c>
      <c r="B455" s="2">
        <v>0.95</v>
      </c>
      <c r="C455" s="2">
        <v>0.97199999999999998</v>
      </c>
      <c r="D455" s="2">
        <v>0.95599999999999996</v>
      </c>
      <c r="E455" s="2" t="s">
        <v>10</v>
      </c>
      <c r="F455" s="2" t="s">
        <v>10</v>
      </c>
      <c r="G455" s="2" t="s">
        <v>10</v>
      </c>
      <c r="H455" s="3">
        <f t="shared" si="88"/>
        <v>-6.3116370808678601E-2</v>
      </c>
      <c r="I455" s="3">
        <f t="shared" si="89"/>
        <v>1.029866117404632E-3</v>
      </c>
      <c r="J455" s="3">
        <f t="shared" si="90"/>
        <v>-9.9811676082862566E-2</v>
      </c>
      <c r="K455" s="2">
        <f t="shared" si="86"/>
        <v>0.96399999999999997</v>
      </c>
      <c r="L455" s="3">
        <f t="shared" si="87"/>
        <v>1.4736842105263159E-2</v>
      </c>
      <c r="M455" t="str">
        <f>IF(L455&gt;参数!B$3+参数!B$2,"溢",IF(L455&lt;-参数!B$2-参数!B$4,"折",""))</f>
        <v>溢</v>
      </c>
      <c r="N455" s="3">
        <f>IF(M455="折",-L455-参数!B$2-参数!B$4,IF(M455="溢",L455-参数!B$2-参数!B$3,""))</f>
        <v>1.463684210526316E-2</v>
      </c>
      <c r="O455" s="4">
        <f t="shared" si="91"/>
        <v>-6.3116370808678601E-2</v>
      </c>
      <c r="P455" s="3">
        <f t="shared" si="92"/>
        <v>-4.8972475347043215E-2</v>
      </c>
      <c r="Q455" s="5">
        <f t="shared" si="93"/>
        <v>501.51342777931103</v>
      </c>
      <c r="R455" s="5">
        <f t="shared" si="94"/>
        <v>1.4404843873848905</v>
      </c>
      <c r="S455" s="5">
        <f t="shared" si="95"/>
        <v>1.9637258692106903</v>
      </c>
      <c r="T455" s="3">
        <f t="shared" si="96"/>
        <v>-3.2484001350152884E-2</v>
      </c>
      <c r="U455" s="5">
        <f t="shared" si="97"/>
        <v>12.346217750890156</v>
      </c>
    </row>
    <row r="456" spans="1:21" x14ac:dyDescent="0.15">
      <c r="A456" s="1">
        <v>42430</v>
      </c>
      <c r="B456" s="2">
        <v>0.97699999999999998</v>
      </c>
      <c r="C456" s="2">
        <v>0.96799999999999997</v>
      </c>
      <c r="D456" s="2">
        <v>0.98799999999999999</v>
      </c>
      <c r="E456" s="2" t="s">
        <v>10</v>
      </c>
      <c r="F456" s="2" t="s">
        <v>10</v>
      </c>
      <c r="G456" s="2" t="s">
        <v>10</v>
      </c>
      <c r="H456" s="3">
        <f t="shared" si="88"/>
        <v>2.8421052631578902E-2</v>
      </c>
      <c r="I456" s="3">
        <f t="shared" si="89"/>
        <v>-4.1152263374485409E-3</v>
      </c>
      <c r="J456" s="3">
        <f t="shared" si="90"/>
        <v>3.3472803347280422E-2</v>
      </c>
      <c r="K456" s="2">
        <f t="shared" si="86"/>
        <v>0.97799999999999998</v>
      </c>
      <c r="L456" s="3">
        <f t="shared" si="87"/>
        <v>1.0235414534287557E-3</v>
      </c>
      <c r="M456" t="str">
        <f>IF(L456&gt;参数!B$3+参数!B$2,"溢",IF(L456&lt;-参数!B$2-参数!B$4,"折",""))</f>
        <v>溢</v>
      </c>
      <c r="N456" s="3">
        <f>IF(M456="折",-L456-参数!B$2-参数!B$4,IF(M456="溢",L456-参数!B$2-参数!B$3,""))</f>
        <v>9.2354145342875564E-4</v>
      </c>
      <c r="O456" s="4">
        <f t="shared" si="91"/>
        <v>2.8421052631578902E-2</v>
      </c>
      <c r="P456" s="3">
        <f t="shared" si="92"/>
        <v>1.4870956345839912E-2</v>
      </c>
      <c r="Q456" s="5">
        <f t="shared" si="93"/>
        <v>501.97659621931638</v>
      </c>
      <c r="R456" s="5">
        <f t="shared" si="94"/>
        <v>1.4814244699737242</v>
      </c>
      <c r="S456" s="5">
        <f t="shared" si="95"/>
        <v>1.9929283508869191</v>
      </c>
      <c r="T456" s="3">
        <f t="shared" si="96"/>
        <v>1.4738516810282523E-2</v>
      </c>
      <c r="U456" s="5">
        <f t="shared" si="97"/>
        <v>12.528182688755059</v>
      </c>
    </row>
    <row r="457" spans="1:21" x14ac:dyDescent="0.15">
      <c r="A457" s="1">
        <v>42431</v>
      </c>
      <c r="B457" s="2">
        <v>1.028</v>
      </c>
      <c r="C457" s="2">
        <v>0.96699999999999997</v>
      </c>
      <c r="D457" s="2">
        <v>1.0820000000000001</v>
      </c>
      <c r="E457" s="2" t="s">
        <v>10</v>
      </c>
      <c r="F457" s="2" t="s">
        <v>10</v>
      </c>
      <c r="G457" s="2" t="s">
        <v>10</v>
      </c>
      <c r="H457" s="3">
        <f t="shared" si="88"/>
        <v>5.2200614124872091E-2</v>
      </c>
      <c r="I457" s="3">
        <f t="shared" si="89"/>
        <v>-1.0330578512396382E-3</v>
      </c>
      <c r="J457" s="3">
        <f t="shared" si="90"/>
        <v>9.5141700404858476E-2</v>
      </c>
      <c r="K457" s="2">
        <f t="shared" si="86"/>
        <v>1.0245</v>
      </c>
      <c r="L457" s="3">
        <f t="shared" si="87"/>
        <v>-3.404669260700488E-3</v>
      </c>
      <c r="M457" t="str">
        <f>IF(L457&gt;参数!B$3+参数!B$2,"溢",IF(L457&lt;-参数!B$2-参数!B$4,"折",""))</f>
        <v/>
      </c>
      <c r="N457" s="3" t="str">
        <f>IF(M457="折",-L457-参数!B$2-参数!B$4,IF(M457="溢",L457-参数!B$2-参数!B$3,""))</f>
        <v/>
      </c>
      <c r="O457" s="4">
        <f t="shared" si="91"/>
        <v>5.2200614124872091E-2</v>
      </c>
      <c r="P457" s="3">
        <f t="shared" si="92"/>
        <v>4.9753222496782899E-2</v>
      </c>
      <c r="Q457" s="5">
        <f t="shared" si="93"/>
        <v>501.97659621931638</v>
      </c>
      <c r="R457" s="5">
        <f t="shared" si="94"/>
        <v>1.5587557370859657</v>
      </c>
      <c r="S457" s="5">
        <f t="shared" si="95"/>
        <v>2.0920829585487426</v>
      </c>
      <c r="T457" s="3">
        <f t="shared" si="96"/>
        <v>3.398461220721833E-2</v>
      </c>
      <c r="U457" s="5">
        <f t="shared" si="97"/>
        <v>12.953948119093585</v>
      </c>
    </row>
    <row r="458" spans="1:21" x14ac:dyDescent="0.15">
      <c r="A458" s="1">
        <v>42432</v>
      </c>
      <c r="B458" s="2">
        <v>1.0289999999999999</v>
      </c>
      <c r="C458" s="2">
        <v>0.96699999999999997</v>
      </c>
      <c r="D458" s="2">
        <v>1.0900000000000001</v>
      </c>
      <c r="E458" s="2" t="s">
        <v>10</v>
      </c>
      <c r="F458" s="2" t="s">
        <v>10</v>
      </c>
      <c r="G458" s="2" t="s">
        <v>10</v>
      </c>
      <c r="H458" s="3">
        <f t="shared" si="88"/>
        <v>9.7276264591439343E-4</v>
      </c>
      <c r="I458" s="3">
        <f t="shared" si="89"/>
        <v>0</v>
      </c>
      <c r="J458" s="3">
        <f t="shared" si="90"/>
        <v>7.3937153419594281E-3</v>
      </c>
      <c r="K458" s="2">
        <f t="shared" si="86"/>
        <v>1.0285</v>
      </c>
      <c r="L458" s="3">
        <f t="shared" si="87"/>
        <v>-4.8590864917386067E-4</v>
      </c>
      <c r="M458" t="str">
        <f>IF(L458&gt;参数!B$3+参数!B$2,"溢",IF(L458&lt;-参数!B$2-参数!B$4,"折",""))</f>
        <v/>
      </c>
      <c r="N458" s="3" t="str">
        <f>IF(M458="折",-L458-参数!B$2-参数!B$4,IF(M458="溢",L458-参数!B$2-参数!B$3,""))</f>
        <v/>
      </c>
      <c r="O458" s="4">
        <f t="shared" si="91"/>
        <v>9.7276264591439343E-4</v>
      </c>
      <c r="P458" s="3">
        <f t="shared" si="92"/>
        <v>3.9179143037120943E-3</v>
      </c>
      <c r="Q458" s="5">
        <f t="shared" si="93"/>
        <v>501.97659621931638</v>
      </c>
      <c r="R458" s="5">
        <f t="shared" si="94"/>
        <v>1.5602720364411078</v>
      </c>
      <c r="S458" s="5">
        <f t="shared" si="95"/>
        <v>2.1002795602965927</v>
      </c>
      <c r="T458" s="3">
        <f t="shared" si="96"/>
        <v>1.630225649875496E-3</v>
      </c>
      <c r="U458" s="5">
        <f t="shared" si="97"/>
        <v>12.975065977584487</v>
      </c>
    </row>
    <row r="459" spans="1:21" x14ac:dyDescent="0.15">
      <c r="A459" s="1">
        <v>42433</v>
      </c>
      <c r="B459" s="2">
        <v>1.006</v>
      </c>
      <c r="C459" s="2">
        <v>0.97099999999999997</v>
      </c>
      <c r="D459" s="2">
        <v>1.0229999999999999</v>
      </c>
      <c r="E459" s="2" t="s">
        <v>10</v>
      </c>
      <c r="F459" s="2" t="s">
        <v>10</v>
      </c>
      <c r="G459" s="2" t="s">
        <v>10</v>
      </c>
      <c r="H459" s="3">
        <f t="shared" si="88"/>
        <v>-2.235179786200181E-2</v>
      </c>
      <c r="I459" s="3">
        <f t="shared" si="89"/>
        <v>4.1365046535677408E-3</v>
      </c>
      <c r="J459" s="3">
        <f t="shared" si="90"/>
        <v>-6.1467889908257023E-2</v>
      </c>
      <c r="K459" s="2">
        <f t="shared" si="86"/>
        <v>0.99699999999999989</v>
      </c>
      <c r="L459" s="3">
        <f t="shared" si="87"/>
        <v>-8.9463220675946031E-3</v>
      </c>
      <c r="M459" t="str">
        <f>IF(L459&gt;参数!B$3+参数!B$2,"溢",IF(L459&lt;-参数!B$2-参数!B$4,"折",""))</f>
        <v>折</v>
      </c>
      <c r="N459" s="3">
        <f>IF(M459="折",-L459-参数!B$2-参数!B$4,IF(M459="溢",L459-参数!B$2-参数!B$3,""))</f>
        <v>3.8463220675946036E-3</v>
      </c>
      <c r="O459" s="4">
        <f t="shared" si="91"/>
        <v>-2.235179786200181E-2</v>
      </c>
      <c r="P459" s="3">
        <f t="shared" si="92"/>
        <v>-2.9521116026846872E-2</v>
      </c>
      <c r="Q459" s="5">
        <f t="shared" si="93"/>
        <v>503.90735987877076</v>
      </c>
      <c r="R459" s="5">
        <f t="shared" si="94"/>
        <v>1.5253971512728421</v>
      </c>
      <c r="S459" s="5">
        <f t="shared" si="95"/>
        <v>2.0382769637082618</v>
      </c>
      <c r="T459" s="3">
        <f t="shared" si="96"/>
        <v>-1.6008863940418026E-2</v>
      </c>
      <c r="U459" s="5">
        <f t="shared" si="97"/>
        <v>12.76734991173139</v>
      </c>
    </row>
    <row r="460" spans="1:21" x14ac:dyDescent="0.15">
      <c r="A460" s="1">
        <v>42436</v>
      </c>
      <c r="B460" s="2">
        <v>1.0269999999999999</v>
      </c>
      <c r="C460" s="2">
        <v>0.97199999999999998</v>
      </c>
      <c r="D460" s="2">
        <v>1.0640000000000001</v>
      </c>
      <c r="E460" s="2" t="s">
        <v>10</v>
      </c>
      <c r="F460" s="2" t="s">
        <v>10</v>
      </c>
      <c r="G460" s="2" t="s">
        <v>10</v>
      </c>
      <c r="H460" s="3">
        <f t="shared" si="88"/>
        <v>2.0874751491053667E-2</v>
      </c>
      <c r="I460" s="3">
        <f t="shared" si="89"/>
        <v>1.029866117404632E-3</v>
      </c>
      <c r="J460" s="3">
        <f t="shared" si="90"/>
        <v>4.0078201368524136E-2</v>
      </c>
      <c r="K460" s="2">
        <f t="shared" si="86"/>
        <v>1.018</v>
      </c>
      <c r="L460" s="3">
        <f t="shared" si="87"/>
        <v>-8.7633885102238462E-3</v>
      </c>
      <c r="M460" t="str">
        <f>IF(L460&gt;参数!B$3+参数!B$2,"溢",IF(L460&lt;-参数!B$2-参数!B$4,"折",""))</f>
        <v>折</v>
      </c>
      <c r="N460" s="3">
        <f>IF(M460="折",-L460-参数!B$2-参数!B$4,IF(M460="溢",L460-参数!B$2-参数!B$3,""))</f>
        <v>3.6633885102238467E-3</v>
      </c>
      <c r="O460" s="4">
        <f t="shared" si="91"/>
        <v>2.0874751491053667E-2</v>
      </c>
      <c r="P460" s="3">
        <f t="shared" si="92"/>
        <v>2.1436265285966104E-2</v>
      </c>
      <c r="Q460" s="5">
        <f t="shared" si="93"/>
        <v>505.75336831116783</v>
      </c>
      <c r="R460" s="5">
        <f t="shared" si="94"/>
        <v>1.5572394377308239</v>
      </c>
      <c r="S460" s="5">
        <f t="shared" si="95"/>
        <v>2.0819700094285856</v>
      </c>
      <c r="T460" s="3">
        <f t="shared" si="96"/>
        <v>1.5324801762414538E-2</v>
      </c>
      <c r="U460" s="5">
        <f t="shared" si="97"/>
        <v>12.963007018160056</v>
      </c>
    </row>
    <row r="461" spans="1:21" x14ac:dyDescent="0.15">
      <c r="A461" s="1">
        <v>42437</v>
      </c>
      <c r="B461" s="2">
        <v>1.0229999999999999</v>
      </c>
      <c r="C461" s="2">
        <v>0.97299999999999998</v>
      </c>
      <c r="D461" s="2">
        <v>1.056</v>
      </c>
      <c r="E461" s="2" t="s">
        <v>10</v>
      </c>
      <c r="F461" s="2" t="s">
        <v>10</v>
      </c>
      <c r="G461" s="2" t="s">
        <v>10</v>
      </c>
      <c r="H461" s="3">
        <f t="shared" si="88"/>
        <v>-3.894839337877265E-3</v>
      </c>
      <c r="I461" s="3">
        <f t="shared" si="89"/>
        <v>1.0288065843622185E-3</v>
      </c>
      <c r="J461" s="3">
        <f t="shared" si="90"/>
        <v>-7.5187969924812581E-3</v>
      </c>
      <c r="K461" s="2">
        <f t="shared" si="86"/>
        <v>1.0145</v>
      </c>
      <c r="L461" s="3">
        <f t="shared" si="87"/>
        <v>-8.3088954056695918E-3</v>
      </c>
      <c r="M461" t="str">
        <f>IF(L461&gt;参数!B$3+参数!B$2,"溢",IF(L461&lt;-参数!B$2-参数!B$4,"折",""))</f>
        <v>折</v>
      </c>
      <c r="N461" s="3">
        <f>IF(M461="折",-L461-参数!B$2-参数!B$4,IF(M461="溢",L461-参数!B$2-参数!B$3,""))</f>
        <v>3.2088954056695923E-3</v>
      </c>
      <c r="O461" s="4">
        <f t="shared" si="91"/>
        <v>-3.894839337877265E-3</v>
      </c>
      <c r="P461" s="3">
        <f t="shared" si="92"/>
        <v>-3.4198229755918043E-3</v>
      </c>
      <c r="Q461" s="5">
        <f t="shared" si="93"/>
        <v>507.3762779711434</v>
      </c>
      <c r="R461" s="5">
        <f t="shared" si="94"/>
        <v>1.551174240310256</v>
      </c>
      <c r="S461" s="5">
        <f t="shared" si="95"/>
        <v>2.0748500405558485</v>
      </c>
      <c r="T461" s="3">
        <f t="shared" si="96"/>
        <v>-1.3685889692664922E-3</v>
      </c>
      <c r="U461" s="5">
        <f t="shared" si="97"/>
        <v>12.945265989746478</v>
      </c>
    </row>
    <row r="462" spans="1:21" x14ac:dyDescent="0.15">
      <c r="A462" s="1">
        <v>42438</v>
      </c>
      <c r="B462" s="2">
        <v>1.0049999999999999</v>
      </c>
      <c r="C462" s="2">
        <v>0.97599999999999998</v>
      </c>
      <c r="D462" s="2">
        <v>1.0249999999999999</v>
      </c>
      <c r="E462" s="2" t="s">
        <v>10</v>
      </c>
      <c r="F462" s="2" t="s">
        <v>10</v>
      </c>
      <c r="G462" s="2" t="s">
        <v>10</v>
      </c>
      <c r="H462" s="3">
        <f t="shared" si="88"/>
        <v>-1.7595307917888547E-2</v>
      </c>
      <c r="I462" s="3">
        <f t="shared" si="89"/>
        <v>3.0832476875641834E-3</v>
      </c>
      <c r="J462" s="3">
        <f t="shared" si="90"/>
        <v>-2.9356060606060774E-2</v>
      </c>
      <c r="K462" s="2">
        <f t="shared" si="86"/>
        <v>1.0004999999999999</v>
      </c>
      <c r="L462" s="3">
        <f t="shared" si="87"/>
        <v>-4.4776119402984982E-3</v>
      </c>
      <c r="M462" t="str">
        <f>IF(L462&gt;参数!B$3+参数!B$2,"溢",IF(L462&lt;-参数!B$2-参数!B$4,"折",""))</f>
        <v/>
      </c>
      <c r="N462" s="3" t="str">
        <f>IF(M462="折",-L462-参数!B$2-参数!B$4,IF(M462="溢",L462-参数!B$2-参数!B$3,""))</f>
        <v/>
      </c>
      <c r="O462" s="4">
        <f t="shared" si="91"/>
        <v>-1.7595307917888547E-2</v>
      </c>
      <c r="P462" s="3">
        <f t="shared" si="92"/>
        <v>-1.3533589394377637E-2</v>
      </c>
      <c r="Q462" s="5">
        <f t="shared" si="93"/>
        <v>507.3762779711434</v>
      </c>
      <c r="R462" s="5">
        <f t="shared" si="94"/>
        <v>1.5238808519177001</v>
      </c>
      <c r="S462" s="5">
        <f t="shared" si="95"/>
        <v>2.046769872052058</v>
      </c>
      <c r="T462" s="3">
        <f t="shared" si="96"/>
        <v>-1.0376299104088728E-2</v>
      </c>
      <c r="U462" s="5">
        <f t="shared" si="97"/>
        <v>12.810942037854881</v>
      </c>
    </row>
    <row r="463" spans="1:21" x14ac:dyDescent="0.15">
      <c r="A463" s="1">
        <v>42439</v>
      </c>
      <c r="B463" s="2">
        <v>0.98399999999999999</v>
      </c>
      <c r="C463" s="2">
        <v>0.97599999999999998</v>
      </c>
      <c r="D463" s="2">
        <v>1.002</v>
      </c>
      <c r="E463" s="2" t="s">
        <v>10</v>
      </c>
      <c r="F463" s="2" t="s">
        <v>10</v>
      </c>
      <c r="G463" s="2" t="s">
        <v>10</v>
      </c>
      <c r="H463" s="3">
        <f t="shared" si="88"/>
        <v>-2.0895522388059584E-2</v>
      </c>
      <c r="I463" s="3">
        <f t="shared" si="89"/>
        <v>0</v>
      </c>
      <c r="J463" s="3">
        <f t="shared" si="90"/>
        <v>-2.2439024390243811E-2</v>
      </c>
      <c r="K463" s="2">
        <f t="shared" si="86"/>
        <v>0.98899999999999999</v>
      </c>
      <c r="L463" s="3">
        <f t="shared" si="87"/>
        <v>5.0813008130081716E-3</v>
      </c>
      <c r="M463" t="str">
        <f>IF(L463&gt;参数!B$3+参数!B$2,"溢",IF(L463&lt;-参数!B$2-参数!B$4,"折",""))</f>
        <v>溢</v>
      </c>
      <c r="N463" s="3">
        <f>IF(M463="折",-L463-参数!B$2-参数!B$4,IF(M463="溢",L463-参数!B$2-参数!B$3,""))</f>
        <v>4.9813008130081713E-3</v>
      </c>
      <c r="O463" s="4">
        <f t="shared" si="91"/>
        <v>-2.0895522388059584E-2</v>
      </c>
      <c r="P463" s="3">
        <f t="shared" si="92"/>
        <v>-1.136698808848549E-2</v>
      </c>
      <c r="Q463" s="5">
        <f t="shared" si="93"/>
        <v>509.90367183710214</v>
      </c>
      <c r="R463" s="5">
        <f t="shared" si="94"/>
        <v>1.4920385654597184</v>
      </c>
      <c r="S463" s="5">
        <f t="shared" si="95"/>
        <v>2.0235042632965712</v>
      </c>
      <c r="T463" s="3">
        <f t="shared" si="96"/>
        <v>-9.0937365545123005E-3</v>
      </c>
      <c r="U463" s="5">
        <f t="shared" si="97"/>
        <v>12.694442705947502</v>
      </c>
    </row>
    <row r="464" spans="1:21" x14ac:dyDescent="0.15">
      <c r="A464" s="1">
        <v>42440</v>
      </c>
      <c r="B464" s="2">
        <v>0.98099999999999998</v>
      </c>
      <c r="C464" s="2">
        <v>0.97299999999999998</v>
      </c>
      <c r="D464" s="2">
        <v>0.98399999999999999</v>
      </c>
      <c r="E464" s="2" t="s">
        <v>10</v>
      </c>
      <c r="F464" s="2" t="s">
        <v>10</v>
      </c>
      <c r="G464" s="2" t="s">
        <v>10</v>
      </c>
      <c r="H464" s="3">
        <f t="shared" si="88"/>
        <v>-3.0487804878048808E-3</v>
      </c>
      <c r="I464" s="3">
        <f t="shared" si="89"/>
        <v>-3.0737704918032405E-3</v>
      </c>
      <c r="J464" s="3">
        <f t="shared" si="90"/>
        <v>-1.7964071856287456E-2</v>
      </c>
      <c r="K464" s="2">
        <f t="shared" si="86"/>
        <v>0.97849999999999993</v>
      </c>
      <c r="L464" s="3">
        <f t="shared" si="87"/>
        <v>-2.5484199796127482E-3</v>
      </c>
      <c r="M464" t="str">
        <f>IF(L464&gt;参数!B$3+参数!B$2,"溢",IF(L464&lt;-参数!B$2-参数!B$4,"折",""))</f>
        <v/>
      </c>
      <c r="N464" s="3" t="str">
        <f>IF(M464="折",-L464-参数!B$2-参数!B$4,IF(M464="溢",L464-参数!B$2-参数!B$3,""))</f>
        <v/>
      </c>
      <c r="O464" s="4">
        <f t="shared" si="91"/>
        <v>-3.0487804878048808E-3</v>
      </c>
      <c r="P464" s="3">
        <f t="shared" si="92"/>
        <v>-1.0560769236132556E-2</v>
      </c>
      <c r="Q464" s="5">
        <f t="shared" si="93"/>
        <v>509.90367183710214</v>
      </c>
      <c r="R464" s="5">
        <f t="shared" si="94"/>
        <v>1.4874896673942923</v>
      </c>
      <c r="S464" s="5">
        <f t="shared" si="95"/>
        <v>2.0021345017235657</v>
      </c>
      <c r="T464" s="3">
        <f t="shared" si="96"/>
        <v>-4.5365165746458118E-3</v>
      </c>
      <c r="U464" s="5">
        <f t="shared" si="97"/>
        <v>12.636854156206079</v>
      </c>
    </row>
    <row r="465" spans="1:21" x14ac:dyDescent="0.15">
      <c r="A465" s="1">
        <v>42443</v>
      </c>
      <c r="B465" s="2">
        <v>1.0189999999999999</v>
      </c>
      <c r="C465" s="2">
        <v>0.97399999999999998</v>
      </c>
      <c r="D465" s="2">
        <v>1.0469999999999999</v>
      </c>
      <c r="E465" s="2" t="s">
        <v>10</v>
      </c>
      <c r="F465" s="2" t="s">
        <v>10</v>
      </c>
      <c r="G465" s="2" t="s">
        <v>10</v>
      </c>
      <c r="H465" s="3">
        <f t="shared" si="88"/>
        <v>3.8735983690111997E-2</v>
      </c>
      <c r="I465" s="3">
        <f t="shared" si="89"/>
        <v>1.0277492291881352E-3</v>
      </c>
      <c r="J465" s="3">
        <f t="shared" si="90"/>
        <v>6.4024390243902385E-2</v>
      </c>
      <c r="K465" s="2">
        <f t="shared" si="86"/>
        <v>1.0105</v>
      </c>
      <c r="L465" s="3">
        <f t="shared" si="87"/>
        <v>-8.3415112855740325E-3</v>
      </c>
      <c r="M465" t="str">
        <f>IF(L465&gt;参数!B$3+参数!B$2,"溢",IF(L465&lt;-参数!B$2-参数!B$4,"折",""))</f>
        <v>折</v>
      </c>
      <c r="N465" s="3">
        <f>IF(M465="折",-L465-参数!B$2-参数!B$4,IF(M465="溢",L465-参数!B$2-参数!B$3,""))</f>
        <v>3.241511285574033E-3</v>
      </c>
      <c r="O465" s="4">
        <f t="shared" si="91"/>
        <v>3.8735983690111997E-2</v>
      </c>
      <c r="P465" s="3">
        <f t="shared" si="92"/>
        <v>3.3663812139829316E-2</v>
      </c>
      <c r="Q465" s="5">
        <f t="shared" si="93"/>
        <v>511.5565303439177</v>
      </c>
      <c r="R465" s="5">
        <f t="shared" si="94"/>
        <v>1.5451090428896879</v>
      </c>
      <c r="S465" s="5">
        <f t="shared" si="95"/>
        <v>2.0695339814682585</v>
      </c>
      <c r="T465" s="3">
        <f t="shared" si="96"/>
        <v>2.5213769038505113E-2</v>
      </c>
      <c r="U465" s="5">
        <f t="shared" si="97"/>
        <v>12.955476878273931</v>
      </c>
    </row>
    <row r="466" spans="1:21" x14ac:dyDescent="0.15">
      <c r="A466" s="1">
        <v>42444</v>
      </c>
      <c r="B466" s="2">
        <v>1.02</v>
      </c>
      <c r="C466" s="2">
        <v>0.97699999999999998</v>
      </c>
      <c r="D466" s="2">
        <v>1.0369999999999999</v>
      </c>
      <c r="E466" s="2" t="s">
        <v>10</v>
      </c>
      <c r="F466" s="2" t="s">
        <v>10</v>
      </c>
      <c r="G466" s="2" t="s">
        <v>10</v>
      </c>
      <c r="H466" s="3">
        <f t="shared" si="88"/>
        <v>9.8135426889123245E-4</v>
      </c>
      <c r="I466" s="3">
        <f t="shared" si="89"/>
        <v>3.0800821355236874E-3</v>
      </c>
      <c r="J466" s="3">
        <f t="shared" si="90"/>
        <v>-9.5510983763132939E-3</v>
      </c>
      <c r="K466" s="2">
        <f t="shared" si="86"/>
        <v>1.0069999999999999</v>
      </c>
      <c r="L466" s="3">
        <f t="shared" si="87"/>
        <v>-1.2745098039215752E-2</v>
      </c>
      <c r="M466" t="str">
        <f>IF(L466&gt;参数!B$3+参数!B$2,"溢",IF(L466&lt;-参数!B$2-参数!B$4,"折",""))</f>
        <v>折</v>
      </c>
      <c r="N466" s="3">
        <f>IF(M466="折",-L466-参数!B$2-参数!B$4,IF(M466="溢",L466-参数!B$2-参数!B$3,""))</f>
        <v>7.6450980392157525E-3</v>
      </c>
      <c r="O466" s="4">
        <f t="shared" si="91"/>
        <v>9.8135426889123245E-4</v>
      </c>
      <c r="P466" s="3">
        <f t="shared" si="92"/>
        <v>-3.4236587735006177E-3</v>
      </c>
      <c r="Q466" s="5">
        <f t="shared" si="93"/>
        <v>515.467430170998</v>
      </c>
      <c r="R466" s="5">
        <f t="shared" si="94"/>
        <v>1.5466253422448302</v>
      </c>
      <c r="S466" s="5">
        <f t="shared" si="95"/>
        <v>2.0624486032955471</v>
      </c>
      <c r="T466" s="3">
        <f t="shared" si="96"/>
        <v>1.7342645115354556E-3</v>
      </c>
      <c r="U466" s="5">
        <f t="shared" si="97"/>
        <v>12.97794510205394</v>
      </c>
    </row>
    <row r="467" spans="1:21" x14ac:dyDescent="0.15">
      <c r="A467" s="1">
        <v>42445</v>
      </c>
      <c r="B467" s="2">
        <v>1.002</v>
      </c>
      <c r="C467" s="2">
        <v>0.97799999999999998</v>
      </c>
      <c r="D467" s="2">
        <v>1.0189999999999999</v>
      </c>
      <c r="E467" s="2" t="s">
        <v>10</v>
      </c>
      <c r="F467" s="2" t="s">
        <v>10</v>
      </c>
      <c r="G467" s="2" t="s">
        <v>10</v>
      </c>
      <c r="H467" s="3">
        <f t="shared" si="88"/>
        <v>-1.764705882352946E-2</v>
      </c>
      <c r="I467" s="3">
        <f t="shared" si="89"/>
        <v>1.0235414534287557E-3</v>
      </c>
      <c r="J467" s="3">
        <f t="shared" si="90"/>
        <v>-1.7357762777242103E-2</v>
      </c>
      <c r="K467" s="2">
        <f t="shared" si="86"/>
        <v>0.99849999999999994</v>
      </c>
      <c r="L467" s="3">
        <f t="shared" si="87"/>
        <v>-3.493013972055925E-3</v>
      </c>
      <c r="M467" t="str">
        <f>IF(L467&gt;参数!B$3+参数!B$2,"溢",IF(L467&lt;-参数!B$2-参数!B$4,"折",""))</f>
        <v/>
      </c>
      <c r="N467" s="3" t="str">
        <f>IF(M467="折",-L467-参数!B$2-参数!B$4,IF(M467="溢",L467-参数!B$2-参数!B$3,""))</f>
        <v/>
      </c>
      <c r="O467" s="4">
        <f t="shared" si="91"/>
        <v>-1.764705882352946E-2</v>
      </c>
      <c r="P467" s="3">
        <f t="shared" si="92"/>
        <v>-8.3558020673792574E-3</v>
      </c>
      <c r="Q467" s="5">
        <f t="shared" si="93"/>
        <v>515.467430170998</v>
      </c>
      <c r="R467" s="5">
        <f t="shared" si="94"/>
        <v>1.5193319538522743</v>
      </c>
      <c r="S467" s="5">
        <f t="shared" si="95"/>
        <v>2.0452151909922667</v>
      </c>
      <c r="T467" s="3">
        <f t="shared" si="96"/>
        <v>-8.6676202969695731E-3</v>
      </c>
      <c r="U467" s="5">
        <f t="shared" si="97"/>
        <v>12.86545720167442</v>
      </c>
    </row>
    <row r="468" spans="1:21" x14ac:dyDescent="0.15">
      <c r="A468" s="1">
        <v>42446</v>
      </c>
      <c r="B468" s="2">
        <v>1.036</v>
      </c>
      <c r="C468" s="2">
        <v>0.97899999999999998</v>
      </c>
      <c r="D468" s="2">
        <v>1.079</v>
      </c>
      <c r="E468" s="2" t="s">
        <v>10</v>
      </c>
      <c r="F468" s="2" t="s">
        <v>10</v>
      </c>
      <c r="G468" s="2" t="s">
        <v>10</v>
      </c>
      <c r="H468" s="3">
        <f t="shared" si="88"/>
        <v>3.3932135728542923E-2</v>
      </c>
      <c r="I468" s="3">
        <f t="shared" si="89"/>
        <v>1.0224948875254825E-3</v>
      </c>
      <c r="J468" s="3">
        <f t="shared" si="90"/>
        <v>5.8881256133464177E-2</v>
      </c>
      <c r="K468" s="2">
        <f t="shared" si="86"/>
        <v>1.0289999999999999</v>
      </c>
      <c r="L468" s="3">
        <f t="shared" si="87"/>
        <v>-6.7567567567569098E-3</v>
      </c>
      <c r="M468" t="str">
        <f>IF(L468&gt;参数!B$3+参数!B$2,"溢",IF(L468&lt;-参数!B$2-参数!B$4,"折",""))</f>
        <v>折</v>
      </c>
      <c r="N468" s="3">
        <f>IF(M468="折",-L468-参数!B$2-参数!B$4,IF(M468="溢",L468-参数!B$2-参数!B$3,""))</f>
        <v>1.6567567567569094E-3</v>
      </c>
      <c r="O468" s="4">
        <f t="shared" si="91"/>
        <v>3.3932135728542923E-2</v>
      </c>
      <c r="P468" s="3">
        <f t="shared" si="92"/>
        <v>3.1357579136489455E-2</v>
      </c>
      <c r="Q468" s="5">
        <f t="shared" si="93"/>
        <v>516.32143431882196</v>
      </c>
      <c r="R468" s="5">
        <f t="shared" si="94"/>
        <v>1.5708861319271019</v>
      </c>
      <c r="S468" s="5">
        <f t="shared" si="95"/>
        <v>2.1093481881949572</v>
      </c>
      <c r="T468" s="3">
        <f t="shared" si="96"/>
        <v>2.2315490540596433E-2</v>
      </c>
      <c r="U468" s="5">
        <f t="shared" si="97"/>
        <v>13.152556190158835</v>
      </c>
    </row>
    <row r="469" spans="1:21" x14ac:dyDescent="0.15">
      <c r="A469" s="1">
        <v>42447</v>
      </c>
      <c r="B469" s="2">
        <v>1.0780000000000001</v>
      </c>
      <c r="C469" s="2">
        <v>0.97599999999999998</v>
      </c>
      <c r="D469" s="2">
        <v>1.1739999999999999</v>
      </c>
      <c r="E469" s="2" t="s">
        <v>10</v>
      </c>
      <c r="F469" s="2" t="s">
        <v>10</v>
      </c>
      <c r="G469" s="2" t="s">
        <v>10</v>
      </c>
      <c r="H469" s="3">
        <f t="shared" si="88"/>
        <v>4.0540540540540571E-2</v>
      </c>
      <c r="I469" s="3">
        <f t="shared" si="89"/>
        <v>-3.0643513789581078E-3</v>
      </c>
      <c r="J469" s="3">
        <f t="shared" si="90"/>
        <v>8.8044485634847014E-2</v>
      </c>
      <c r="K469" s="2">
        <f t="shared" si="86"/>
        <v>1.075</v>
      </c>
      <c r="L469" s="3">
        <f t="shared" si="87"/>
        <v>-2.7829313543600298E-3</v>
      </c>
      <c r="M469" t="str">
        <f>IF(L469&gt;参数!B$3+参数!B$2,"溢",IF(L469&lt;-参数!B$2-参数!B$4,"折",""))</f>
        <v/>
      </c>
      <c r="N469" s="3" t="str">
        <f>IF(M469="折",-L469-参数!B$2-参数!B$4,IF(M469="溢",L469-参数!B$2-参数!B$3,""))</f>
        <v/>
      </c>
      <c r="O469" s="4">
        <f t="shared" si="91"/>
        <v>4.0540540540540571E-2</v>
      </c>
      <c r="P469" s="3">
        <f t="shared" si="92"/>
        <v>4.6685311250905713E-2</v>
      </c>
      <c r="Q469" s="5">
        <f t="shared" si="93"/>
        <v>516.32143431882196</v>
      </c>
      <c r="R469" s="5">
        <f t="shared" si="94"/>
        <v>1.6345707048430655</v>
      </c>
      <c r="S469" s="5">
        <f t="shared" si="95"/>
        <v>2.2078237648973729</v>
      </c>
      <c r="T469" s="3">
        <f t="shared" si="96"/>
        <v>2.9075283930482098E-2</v>
      </c>
      <c r="U469" s="5">
        <f t="shared" si="97"/>
        <v>13.534970495799325</v>
      </c>
    </row>
    <row r="470" spans="1:21" x14ac:dyDescent="0.15">
      <c r="A470" s="1">
        <v>42450</v>
      </c>
      <c r="B470" s="2">
        <v>1.113</v>
      </c>
      <c r="C470" s="2">
        <v>0.96899999999999997</v>
      </c>
      <c r="D470" s="2">
        <v>1.286</v>
      </c>
      <c r="E470" s="2" t="s">
        <v>10</v>
      </c>
      <c r="F470" s="2" t="s">
        <v>10</v>
      </c>
      <c r="G470" s="2" t="s">
        <v>10</v>
      </c>
      <c r="H470" s="3">
        <f t="shared" si="88"/>
        <v>3.2467532467532312E-2</v>
      </c>
      <c r="I470" s="3">
        <f t="shared" si="89"/>
        <v>-7.1721311475410054E-3</v>
      </c>
      <c r="J470" s="3">
        <f t="shared" si="90"/>
        <v>9.540034071550263E-2</v>
      </c>
      <c r="K470" s="2">
        <f t="shared" si="86"/>
        <v>1.1274999999999999</v>
      </c>
      <c r="L470" s="3">
        <f t="shared" si="87"/>
        <v>1.3027852650494109E-2</v>
      </c>
      <c r="M470" t="str">
        <f>IF(L470&gt;参数!B$3+参数!B$2,"溢",IF(L470&lt;-参数!B$2-参数!B$4,"折",""))</f>
        <v>溢</v>
      </c>
      <c r="N470" s="3">
        <f>IF(M470="折",-L470-参数!B$2-参数!B$4,IF(M470="溢",L470-参数!B$2-参数!B$3,""))</f>
        <v>1.292785265049411E-2</v>
      </c>
      <c r="O470" s="4">
        <f t="shared" si="91"/>
        <v>3.2467532467532312E-2</v>
      </c>
      <c r="P470" s="3">
        <f t="shared" si="92"/>
        <v>5.1323744158833326E-2</v>
      </c>
      <c r="Q470" s="5">
        <f t="shared" si="93"/>
        <v>522.99636174198747</v>
      </c>
      <c r="R470" s="5">
        <f t="shared" si="94"/>
        <v>1.6876411822730351</v>
      </c>
      <c r="S470" s="5">
        <f t="shared" si="95"/>
        <v>2.3211375469547577</v>
      </c>
      <c r="T470" s="3">
        <f t="shared" si="96"/>
        <v>3.2239709758953246E-2</v>
      </c>
      <c r="U470" s="5">
        <f t="shared" si="97"/>
        <v>13.971334016179892</v>
      </c>
    </row>
    <row r="471" spans="1:21" x14ac:dyDescent="0.15">
      <c r="A471" s="1">
        <v>42451</v>
      </c>
      <c r="B471" s="2">
        <v>1.129</v>
      </c>
      <c r="C471" s="2">
        <v>0.97099999999999997</v>
      </c>
      <c r="D471" s="2">
        <v>1.294</v>
      </c>
      <c r="E471" s="2" t="s">
        <v>10</v>
      </c>
      <c r="F471" s="2" t="s">
        <v>10</v>
      </c>
      <c r="G471" s="2" t="s">
        <v>10</v>
      </c>
      <c r="H471" s="3">
        <f t="shared" si="88"/>
        <v>1.4375561545372895E-2</v>
      </c>
      <c r="I471" s="3">
        <f t="shared" si="89"/>
        <v>2.0639834881321928E-3</v>
      </c>
      <c r="J471" s="3">
        <f t="shared" si="90"/>
        <v>6.2208398133747345E-3</v>
      </c>
      <c r="K471" s="2">
        <f t="shared" si="86"/>
        <v>1.1325000000000001</v>
      </c>
      <c r="L471" s="3">
        <f t="shared" si="87"/>
        <v>3.1000885739593809E-3</v>
      </c>
      <c r="M471" t="str">
        <f>IF(L471&gt;参数!B$3+参数!B$2,"溢",IF(L471&lt;-参数!B$2-参数!B$4,"折",""))</f>
        <v>溢</v>
      </c>
      <c r="N471" s="3">
        <f>IF(M471="折",-L471-参数!B$2-参数!B$4,IF(M471="溢",L471-参数!B$2-参数!B$3,""))</f>
        <v>3.000088573959381E-3</v>
      </c>
      <c r="O471" s="4">
        <f t="shared" si="91"/>
        <v>1.4375561545372895E-2</v>
      </c>
      <c r="P471" s="3">
        <f t="shared" si="92"/>
        <v>4.4388056006548632E-3</v>
      </c>
      <c r="Q471" s="5">
        <f t="shared" si="93"/>
        <v>524.56539715107192</v>
      </c>
      <c r="R471" s="5">
        <f t="shared" si="94"/>
        <v>1.711901971955307</v>
      </c>
      <c r="S471" s="5">
        <f t="shared" si="95"/>
        <v>2.3314406252980708</v>
      </c>
      <c r="T471" s="3">
        <f t="shared" si="96"/>
        <v>7.2714852399957128E-3</v>
      </c>
      <c r="U471" s="5">
        <f t="shared" si="97"/>
        <v>14.072926365261594</v>
      </c>
    </row>
    <row r="472" spans="1:21" x14ac:dyDescent="0.15">
      <c r="A472" s="1">
        <v>42452</v>
      </c>
      <c r="B472" s="2">
        <v>1.1279999999999999</v>
      </c>
      <c r="C472" s="2">
        <v>0.97199999999999998</v>
      </c>
      <c r="D472" s="2">
        <v>1.282</v>
      </c>
      <c r="E472" s="2" t="s">
        <v>10</v>
      </c>
      <c r="F472" s="2" t="s">
        <v>10</v>
      </c>
      <c r="G472" s="2" t="s">
        <v>10</v>
      </c>
      <c r="H472" s="3">
        <f t="shared" si="88"/>
        <v>-8.8573959255988655E-4</v>
      </c>
      <c r="I472" s="3">
        <f t="shared" si="89"/>
        <v>1.029866117404632E-3</v>
      </c>
      <c r="J472" s="3">
        <f t="shared" si="90"/>
        <v>-9.2735703245749868E-3</v>
      </c>
      <c r="K472" s="2">
        <f t="shared" si="86"/>
        <v>1.127</v>
      </c>
      <c r="L472" s="3">
        <f t="shared" si="87"/>
        <v>-8.8652482269491184E-4</v>
      </c>
      <c r="M472" t="str">
        <f>IF(L472&gt;参数!B$3+参数!B$2,"溢",IF(L472&lt;-参数!B$2-参数!B$4,"折",""))</f>
        <v/>
      </c>
      <c r="N472" s="3" t="str">
        <f>IF(M472="折",-L472-参数!B$2-参数!B$4,IF(M472="溢",L472-参数!B$2-参数!B$3,""))</f>
        <v/>
      </c>
      <c r="O472" s="4">
        <f t="shared" si="91"/>
        <v>-8.8573959255988655E-4</v>
      </c>
      <c r="P472" s="3">
        <f t="shared" si="92"/>
        <v>-4.8303847781667403E-3</v>
      </c>
      <c r="Q472" s="5">
        <f t="shared" si="93"/>
        <v>524.56539715107192</v>
      </c>
      <c r="R472" s="5">
        <f t="shared" si="94"/>
        <v>1.7103856726001649</v>
      </c>
      <c r="S472" s="5">
        <f t="shared" si="95"/>
        <v>2.3201788699904315</v>
      </c>
      <c r="T472" s="3">
        <f t="shared" si="96"/>
        <v>-1.905374790242209E-3</v>
      </c>
      <c r="U472" s="5">
        <f t="shared" si="97"/>
        <v>14.04611216614029</v>
      </c>
    </row>
    <row r="473" spans="1:21" x14ac:dyDescent="0.15">
      <c r="A473" s="1">
        <v>42453</v>
      </c>
      <c r="B473" s="2">
        <v>1.111</v>
      </c>
      <c r="C473" s="2">
        <v>0.97499999999999998</v>
      </c>
      <c r="D473" s="2">
        <v>1.232</v>
      </c>
      <c r="E473" s="2" t="s">
        <v>10</v>
      </c>
      <c r="F473" s="2" t="s">
        <v>10</v>
      </c>
      <c r="G473" s="2" t="s">
        <v>10</v>
      </c>
      <c r="H473" s="3">
        <f t="shared" si="88"/>
        <v>-1.50709219858155E-2</v>
      </c>
      <c r="I473" s="3">
        <f t="shared" si="89"/>
        <v>3.0864197530864335E-3</v>
      </c>
      <c r="J473" s="3">
        <f t="shared" si="90"/>
        <v>-3.9001560062402518E-2</v>
      </c>
      <c r="K473" s="2">
        <f t="shared" si="86"/>
        <v>1.1034999999999999</v>
      </c>
      <c r="L473" s="3">
        <f t="shared" si="87"/>
        <v>-6.7506750675068172E-3</v>
      </c>
      <c r="M473" t="str">
        <f>IF(L473&gt;参数!B$3+参数!B$2,"溢",IF(L473&lt;-参数!B$2-参数!B$4,"折",""))</f>
        <v>折</v>
      </c>
      <c r="N473" s="3">
        <f>IF(M473="折",-L473-参数!B$2-参数!B$4,IF(M473="溢",L473-参数!B$2-参数!B$3,""))</f>
        <v>1.6506750675068169E-3</v>
      </c>
      <c r="O473" s="4">
        <f t="shared" si="91"/>
        <v>-1.50709219858155E-2</v>
      </c>
      <c r="P473" s="3">
        <f t="shared" si="92"/>
        <v>-2.0408093673593398E-2</v>
      </c>
      <c r="Q473" s="5">
        <f t="shared" si="93"/>
        <v>525.43128417342598</v>
      </c>
      <c r="R473" s="5">
        <f t="shared" si="94"/>
        <v>1.6846085835627513</v>
      </c>
      <c r="S473" s="5">
        <f t="shared" si="95"/>
        <v>2.2728284422721745</v>
      </c>
      <c r="T473" s="3">
        <f t="shared" si="96"/>
        <v>-1.1276113530634027E-2</v>
      </c>
      <c r="U473" s="5">
        <f t="shared" si="97"/>
        <v>13.887726610690871</v>
      </c>
    </row>
    <row r="474" spans="1:21" x14ac:dyDescent="0.15">
      <c r="A474" s="1">
        <v>42454</v>
      </c>
      <c r="B474" s="2">
        <v>1.1200000000000001</v>
      </c>
      <c r="C474" s="2">
        <v>0.97599999999999998</v>
      </c>
      <c r="D474" s="2">
        <v>1.25</v>
      </c>
      <c r="E474" s="2" t="s">
        <v>10</v>
      </c>
      <c r="F474" s="2" t="s">
        <v>10</v>
      </c>
      <c r="G474" s="2" t="s">
        <v>10</v>
      </c>
      <c r="H474" s="3">
        <f t="shared" si="88"/>
        <v>8.1008100810082695E-3</v>
      </c>
      <c r="I474" s="3">
        <f t="shared" si="89"/>
        <v>1.0256410256410664E-3</v>
      </c>
      <c r="J474" s="3">
        <f t="shared" si="90"/>
        <v>1.4610389610389518E-2</v>
      </c>
      <c r="K474" s="2">
        <f t="shared" si="86"/>
        <v>1.113</v>
      </c>
      <c r="L474" s="3">
        <f t="shared" si="87"/>
        <v>-6.2500000000000888E-3</v>
      </c>
      <c r="M474" t="str">
        <f>IF(L474&gt;参数!B$3+参数!B$2,"溢",IF(L474&lt;-参数!B$2-参数!B$4,"折",""))</f>
        <v>折</v>
      </c>
      <c r="N474" s="3">
        <f>IF(M474="折",-L474-参数!B$2-参数!B$4,IF(M474="溢",L474-参数!B$2-参数!B$3,""))</f>
        <v>1.1500000000000885E-3</v>
      </c>
      <c r="O474" s="4">
        <f t="shared" si="91"/>
        <v>8.1008100810082695E-3</v>
      </c>
      <c r="P474" s="3">
        <f t="shared" si="92"/>
        <v>8.6540937349562346E-3</v>
      </c>
      <c r="Q474" s="5">
        <f t="shared" si="93"/>
        <v>526.03553015022544</v>
      </c>
      <c r="R474" s="5">
        <f t="shared" si="94"/>
        <v>1.6982552777590296</v>
      </c>
      <c r="S474" s="5">
        <f t="shared" si="95"/>
        <v>2.2924977126550723</v>
      </c>
      <c r="T474" s="3">
        <f t="shared" si="96"/>
        <v>5.9683012719881981E-3</v>
      </c>
      <c r="U474" s="5">
        <f t="shared" si="97"/>
        <v>13.970612747086482</v>
      </c>
    </row>
    <row r="475" spans="1:21" x14ac:dyDescent="0.15">
      <c r="A475" s="1">
        <v>42457</v>
      </c>
      <c r="B475" s="2">
        <v>1.111</v>
      </c>
      <c r="C475" s="2">
        <v>0.97499999999999998</v>
      </c>
      <c r="D475" s="2">
        <v>1.2350000000000001</v>
      </c>
      <c r="E475" s="2" t="s">
        <v>10</v>
      </c>
      <c r="F475" s="2" t="s">
        <v>10</v>
      </c>
      <c r="G475" s="2" t="s">
        <v>10</v>
      </c>
      <c r="H475" s="3">
        <f t="shared" si="88"/>
        <v>-8.0357142857143682E-3</v>
      </c>
      <c r="I475" s="3">
        <f t="shared" si="89"/>
        <v>-1.0245901639344135E-3</v>
      </c>
      <c r="J475" s="3">
        <f t="shared" si="90"/>
        <v>-1.19999999999999E-2</v>
      </c>
      <c r="K475" s="2">
        <f t="shared" si="86"/>
        <v>1.105</v>
      </c>
      <c r="L475" s="3">
        <f t="shared" si="87"/>
        <v>-5.400540054005365E-3</v>
      </c>
      <c r="M475" t="str">
        <f>IF(L475&gt;参数!B$3+参数!B$2,"溢",IF(L475&lt;-参数!B$2-参数!B$4,"折",""))</f>
        <v>折</v>
      </c>
      <c r="N475" s="3">
        <f>IF(M475="折",-L475-参数!B$2-参数!B$4,IF(M475="溢",L475-参数!B$2-参数!B$3,""))</f>
        <v>3.005400540053646E-4</v>
      </c>
      <c r="O475" s="4">
        <f t="shared" si="91"/>
        <v>-8.0357142857143682E-3</v>
      </c>
      <c r="P475" s="3">
        <f t="shared" si="92"/>
        <v>-7.1579074252651259E-3</v>
      </c>
      <c r="Q475" s="5">
        <f t="shared" si="93"/>
        <v>526.19362489686546</v>
      </c>
      <c r="R475" s="5">
        <f t="shared" si="94"/>
        <v>1.6846085835627516</v>
      </c>
      <c r="S475" s="5">
        <f t="shared" si="95"/>
        <v>2.2760882262552551</v>
      </c>
      <c r="T475" s="3">
        <f t="shared" si="96"/>
        <v>-4.9643605523247104E-3</v>
      </c>
      <c r="U475" s="5">
        <f t="shared" si="97"/>
        <v>13.901257588273042</v>
      </c>
    </row>
    <row r="476" spans="1:21" x14ac:dyDescent="0.15">
      <c r="A476" s="1">
        <v>42458</v>
      </c>
      <c r="B476" s="2">
        <v>1.079</v>
      </c>
      <c r="C476" s="2">
        <v>0.97499999999999998</v>
      </c>
      <c r="D476" s="2">
        <v>1.1739999999999999</v>
      </c>
      <c r="E476" s="2" t="s">
        <v>10</v>
      </c>
      <c r="F476" s="2" t="s">
        <v>10</v>
      </c>
      <c r="G476" s="2" t="s">
        <v>10</v>
      </c>
      <c r="H476" s="3">
        <f t="shared" si="88"/>
        <v>-2.8802880288028798E-2</v>
      </c>
      <c r="I476" s="3">
        <f t="shared" si="89"/>
        <v>0</v>
      </c>
      <c r="J476" s="3">
        <f t="shared" si="90"/>
        <v>-4.9392712550607398E-2</v>
      </c>
      <c r="K476" s="2">
        <f t="shared" si="86"/>
        <v>1.0745</v>
      </c>
      <c r="L476" s="3">
        <f t="shared" si="87"/>
        <v>-4.1705282669137755E-3</v>
      </c>
      <c r="M476" t="str">
        <f>IF(L476&gt;参数!B$3+参数!B$2,"溢",IF(L476&lt;-参数!B$2-参数!B$4,"折",""))</f>
        <v/>
      </c>
      <c r="N476" s="3" t="str">
        <f>IF(M476="折",-L476-参数!B$2-参数!B$4,IF(M476="溢",L476-参数!B$2-参数!B$3,""))</f>
        <v/>
      </c>
      <c r="O476" s="4">
        <f t="shared" si="91"/>
        <v>-2.8802880288028798E-2</v>
      </c>
      <c r="P476" s="3">
        <f t="shared" si="92"/>
        <v>-2.6983268745655226E-2</v>
      </c>
      <c r="Q476" s="5">
        <f t="shared" si="93"/>
        <v>526.19362489686546</v>
      </c>
      <c r="R476" s="5">
        <f t="shared" si="94"/>
        <v>1.6360870041982079</v>
      </c>
      <c r="S476" s="5">
        <f t="shared" si="95"/>
        <v>2.2146719259573877</v>
      </c>
      <c r="T476" s="3">
        <f t="shared" si="96"/>
        <v>-1.8595383011228008E-2</v>
      </c>
      <c r="U476" s="5">
        <f t="shared" si="97"/>
        <v>13.642758379081366</v>
      </c>
    </row>
    <row r="477" spans="1:21" x14ac:dyDescent="0.15">
      <c r="A477" s="1">
        <v>42459</v>
      </c>
      <c r="B477" s="2">
        <v>1.121</v>
      </c>
      <c r="C477" s="2">
        <v>0.97</v>
      </c>
      <c r="D477" s="2">
        <v>1.268</v>
      </c>
      <c r="E477" s="2" t="s">
        <v>10</v>
      </c>
      <c r="F477" s="2" t="s">
        <v>10</v>
      </c>
      <c r="G477" s="2" t="s">
        <v>10</v>
      </c>
      <c r="H477" s="3">
        <f t="shared" si="88"/>
        <v>3.8924930491195608E-2</v>
      </c>
      <c r="I477" s="3">
        <f t="shared" si="89"/>
        <v>-5.12820512820511E-3</v>
      </c>
      <c r="J477" s="3">
        <f t="shared" si="90"/>
        <v>8.0068143100511247E-2</v>
      </c>
      <c r="K477" s="2">
        <f t="shared" si="86"/>
        <v>1.119</v>
      </c>
      <c r="L477" s="3">
        <f t="shared" si="87"/>
        <v>-1.784121320249743E-3</v>
      </c>
      <c r="M477" t="str">
        <f>IF(L477&gt;参数!B$3+参数!B$2,"溢",IF(L477&lt;-参数!B$2-参数!B$4,"折",""))</f>
        <v/>
      </c>
      <c r="N477" s="3" t="str">
        <f>IF(M477="折",-L477-参数!B$2-参数!B$4,IF(M477="溢",L477-参数!B$2-参数!B$3,""))</f>
        <v/>
      </c>
      <c r="O477" s="4">
        <f t="shared" si="91"/>
        <v>3.8924930491195608E-2</v>
      </c>
      <c r="P477" s="3">
        <f t="shared" si="92"/>
        <v>4.3142111920057784E-2</v>
      </c>
      <c r="Q477" s="5">
        <f t="shared" si="93"/>
        <v>526.19362489686546</v>
      </c>
      <c r="R477" s="5">
        <f t="shared" si="94"/>
        <v>1.6997715771141715</v>
      </c>
      <c r="S477" s="5">
        <f t="shared" si="95"/>
        <v>2.3102175500532511</v>
      </c>
      <c r="T477" s="3">
        <f t="shared" si="96"/>
        <v>2.7355680803751132E-2</v>
      </c>
      <c r="U477" s="5">
        <f t="shared" si="97"/>
        <v>14.015965322582218</v>
      </c>
    </row>
    <row r="478" spans="1:21" x14ac:dyDescent="0.15">
      <c r="A478" s="1">
        <v>42460</v>
      </c>
      <c r="B478" s="2">
        <v>1.127</v>
      </c>
      <c r="C478" s="2">
        <v>0.97</v>
      </c>
      <c r="D478" s="2">
        <v>1.2669999999999999</v>
      </c>
      <c r="E478" s="2" t="s">
        <v>10</v>
      </c>
      <c r="F478" s="2" t="s">
        <v>10</v>
      </c>
      <c r="G478" s="2" t="s">
        <v>10</v>
      </c>
      <c r="H478" s="3">
        <f t="shared" si="88"/>
        <v>5.3523639607493401E-3</v>
      </c>
      <c r="I478" s="3">
        <f t="shared" si="89"/>
        <v>0</v>
      </c>
      <c r="J478" s="3">
        <f t="shared" si="90"/>
        <v>-7.8864353312313451E-4</v>
      </c>
      <c r="K478" s="2">
        <f t="shared" si="86"/>
        <v>1.1185</v>
      </c>
      <c r="L478" s="3">
        <f t="shared" si="87"/>
        <v>-7.5421472937000633E-3</v>
      </c>
      <c r="M478" t="str">
        <f>IF(L478&gt;参数!B$3+参数!B$2,"溢",IF(L478&lt;-参数!B$2-参数!B$4,"折",""))</f>
        <v>折</v>
      </c>
      <c r="N478" s="3">
        <f>IF(M478="折",-L478-参数!B$2-参数!B$4,IF(M478="溢",L478-参数!B$2-参数!B$3,""))</f>
        <v>2.4421472937000629E-3</v>
      </c>
      <c r="O478" s="4">
        <f t="shared" si="91"/>
        <v>5.3523639607493401E-3</v>
      </c>
      <c r="P478" s="3">
        <f t="shared" si="92"/>
        <v>-4.4667472349888747E-4</v>
      </c>
      <c r="Q478" s="5">
        <f t="shared" si="93"/>
        <v>527.47866723386949</v>
      </c>
      <c r="R478" s="5">
        <f t="shared" si="94"/>
        <v>1.7088693732450235</v>
      </c>
      <c r="S478" s="5">
        <f t="shared" si="95"/>
        <v>2.3091856342678589</v>
      </c>
      <c r="T478" s="3">
        <f t="shared" si="96"/>
        <v>2.4492788436501719E-3</v>
      </c>
      <c r="U478" s="5">
        <f t="shared" si="97"/>
        <v>14.050294329920153</v>
      </c>
    </row>
    <row r="479" spans="1:21" x14ac:dyDescent="0.15">
      <c r="A479" s="1">
        <v>42461</v>
      </c>
      <c r="B479" s="2">
        <v>1.1160000000000001</v>
      </c>
      <c r="C479" s="2">
        <v>0.97199999999999998</v>
      </c>
      <c r="D479" s="2">
        <v>1.2450000000000001</v>
      </c>
      <c r="E479" s="2" t="s">
        <v>10</v>
      </c>
      <c r="F479" s="2" t="s">
        <v>10</v>
      </c>
      <c r="G479" s="2" t="s">
        <v>10</v>
      </c>
      <c r="H479" s="3">
        <f t="shared" si="88"/>
        <v>-9.7604259094941082E-3</v>
      </c>
      <c r="I479" s="3">
        <f t="shared" si="89"/>
        <v>2.0618556701030855E-3</v>
      </c>
      <c r="J479" s="3">
        <f t="shared" si="90"/>
        <v>-1.7363851617995141E-2</v>
      </c>
      <c r="K479" s="2">
        <f t="shared" si="86"/>
        <v>1.1085</v>
      </c>
      <c r="L479" s="3">
        <f t="shared" si="87"/>
        <v>-6.7204301075269868E-3</v>
      </c>
      <c r="M479" t="str">
        <f>IF(L479&gt;参数!B$3+参数!B$2,"溢",IF(L479&lt;-参数!B$2-参数!B$4,"折",""))</f>
        <v>折</v>
      </c>
      <c r="N479" s="3">
        <f>IF(M479="折",-L479-参数!B$2-参数!B$4,IF(M479="溢",L479-参数!B$2-参数!B$3,""))</f>
        <v>1.6204301075269864E-3</v>
      </c>
      <c r="O479" s="4">
        <f t="shared" si="91"/>
        <v>-9.7604259094941082E-3</v>
      </c>
      <c r="P479" s="3">
        <f t="shared" si="92"/>
        <v>-8.8470327257842811E-3</v>
      </c>
      <c r="Q479" s="5">
        <f t="shared" si="93"/>
        <v>528.33340954733342</v>
      </c>
      <c r="R479" s="5">
        <f t="shared" si="94"/>
        <v>1.6921900803384617</v>
      </c>
      <c r="S479" s="5">
        <f t="shared" si="95"/>
        <v>2.2887561933915803</v>
      </c>
      <c r="T479" s="3">
        <f t="shared" si="96"/>
        <v>-5.6623428425838012E-3</v>
      </c>
      <c r="U479" s="5">
        <f t="shared" si="97"/>
        <v>13.970736746384933</v>
      </c>
    </row>
    <row r="480" spans="1:21" x14ac:dyDescent="0.15">
      <c r="A480" s="1">
        <v>42465</v>
      </c>
      <c r="B480" s="2">
        <v>1.1439999999999999</v>
      </c>
      <c r="C480" s="2">
        <v>0.96699999999999997</v>
      </c>
      <c r="D480" s="2">
        <v>1.3069999999999999</v>
      </c>
      <c r="E480" s="2" t="s">
        <v>10</v>
      </c>
      <c r="F480" s="2" t="s">
        <v>10</v>
      </c>
      <c r="G480" s="2" t="s">
        <v>10</v>
      </c>
      <c r="H480" s="3">
        <f t="shared" si="88"/>
        <v>2.5089605734766929E-2</v>
      </c>
      <c r="I480" s="3">
        <f t="shared" si="89"/>
        <v>-5.1440329218107594E-3</v>
      </c>
      <c r="J480" s="3">
        <f t="shared" si="90"/>
        <v>4.9799196787148503E-2</v>
      </c>
      <c r="K480" s="2">
        <f t="shared" si="86"/>
        <v>1.137</v>
      </c>
      <c r="L480" s="3">
        <f t="shared" si="87"/>
        <v>-6.1188811188810366E-3</v>
      </c>
      <c r="M480" t="str">
        <f>IF(L480&gt;参数!B$3+参数!B$2,"溢",IF(L480&lt;-参数!B$2-参数!B$4,"折",""))</f>
        <v>折</v>
      </c>
      <c r="N480" s="3">
        <f>IF(M480="折",-L480-参数!B$2-参数!B$4,IF(M480="溢",L480-参数!B$2-参数!B$3,""))</f>
        <v>1.0188811188810362E-3</v>
      </c>
      <c r="O480" s="4">
        <f t="shared" si="91"/>
        <v>2.5089605734766929E-2</v>
      </c>
      <c r="P480" s="3">
        <f t="shared" si="92"/>
        <v>2.6435035340990364E-2</v>
      </c>
      <c r="Q480" s="5">
        <f t="shared" si="93"/>
        <v>528.87171848279513</v>
      </c>
      <c r="R480" s="5">
        <f t="shared" si="94"/>
        <v>1.7346464622824374</v>
      </c>
      <c r="S480" s="5">
        <f t="shared" si="95"/>
        <v>2.3492595442507973</v>
      </c>
      <c r="T480" s="3">
        <f t="shared" si="96"/>
        <v>1.7514507398212777E-2</v>
      </c>
      <c r="U480" s="5">
        <f t="shared" si="97"/>
        <v>14.215427318487976</v>
      </c>
    </row>
    <row r="481" spans="1:21" x14ac:dyDescent="0.15">
      <c r="A481" s="1">
        <v>42466</v>
      </c>
      <c r="B481" s="2">
        <v>1.149</v>
      </c>
      <c r="C481" s="2">
        <v>0.97199999999999998</v>
      </c>
      <c r="D481" s="2">
        <v>1.306</v>
      </c>
      <c r="E481" s="2" t="s">
        <v>10</v>
      </c>
      <c r="F481" s="2" t="s">
        <v>10</v>
      </c>
      <c r="G481" s="2" t="s">
        <v>10</v>
      </c>
      <c r="H481" s="3">
        <f t="shared" si="88"/>
        <v>4.3706293706293753E-3</v>
      </c>
      <c r="I481" s="3">
        <f t="shared" si="89"/>
        <v>5.170630816959676E-3</v>
      </c>
      <c r="J481" s="3">
        <f t="shared" si="90"/>
        <v>-7.6511094108633326E-4</v>
      </c>
      <c r="K481" s="2">
        <f t="shared" si="86"/>
        <v>1.139</v>
      </c>
      <c r="L481" s="3">
        <f t="shared" si="87"/>
        <v>-8.7032201914708507E-3</v>
      </c>
      <c r="M481" t="str">
        <f>IF(L481&gt;参数!B$3+参数!B$2,"溢",IF(L481&lt;-参数!B$2-参数!B$4,"折",""))</f>
        <v>折</v>
      </c>
      <c r="N481" s="3">
        <f>IF(M481="折",-L481-参数!B$2-参数!B$4,IF(M481="溢",L481-参数!B$2-参数!B$3,""))</f>
        <v>3.6032201914708512E-3</v>
      </c>
      <c r="O481" s="4">
        <f t="shared" si="91"/>
        <v>4.3706293706293753E-3</v>
      </c>
      <c r="P481" s="3">
        <f t="shared" si="92"/>
        <v>1.7676111786769334E-3</v>
      </c>
      <c r="Q481" s="5">
        <f t="shared" si="93"/>
        <v>530.77735973753022</v>
      </c>
      <c r="R481" s="5">
        <f t="shared" si="94"/>
        <v>1.7422279590581473</v>
      </c>
      <c r="S481" s="5">
        <f t="shared" si="95"/>
        <v>2.3534121216828283</v>
      </c>
      <c r="T481" s="3">
        <f t="shared" si="96"/>
        <v>3.2471535802590531E-3</v>
      </c>
      <c r="U481" s="5">
        <f t="shared" si="97"/>
        <v>14.261586994200115</v>
      </c>
    </row>
    <row r="482" spans="1:21" x14ac:dyDescent="0.15">
      <c r="A482" s="1">
        <v>42467</v>
      </c>
      <c r="B482" s="2">
        <v>1.1200000000000001</v>
      </c>
      <c r="C482" s="2">
        <v>0.97499999999999998</v>
      </c>
      <c r="D482" s="2">
        <v>1.2509999999999999</v>
      </c>
      <c r="E482" s="2" t="s">
        <v>10</v>
      </c>
      <c r="F482" s="2" t="s">
        <v>10</v>
      </c>
      <c r="G482" s="2" t="s">
        <v>10</v>
      </c>
      <c r="H482" s="3">
        <f t="shared" si="88"/>
        <v>-2.5239338555265389E-2</v>
      </c>
      <c r="I482" s="3">
        <f t="shared" si="89"/>
        <v>3.0864197530864335E-3</v>
      </c>
      <c r="J482" s="3">
        <f t="shared" si="90"/>
        <v>-4.2113323124043034E-2</v>
      </c>
      <c r="K482" s="2">
        <f t="shared" si="86"/>
        <v>1.113</v>
      </c>
      <c r="L482" s="3">
        <f t="shared" si="87"/>
        <v>-6.2500000000000888E-3</v>
      </c>
      <c r="M482" t="str">
        <f>IF(L482&gt;参数!B$3+参数!B$2,"溢",IF(L482&lt;-参数!B$2-参数!B$4,"折",""))</f>
        <v>折</v>
      </c>
      <c r="N482" s="3">
        <f>IF(M482="折",-L482-参数!B$2-参数!B$4,IF(M482="溢",L482-参数!B$2-参数!B$3,""))</f>
        <v>1.1500000000000885E-3</v>
      </c>
      <c r="O482" s="4">
        <f t="shared" si="91"/>
        <v>-2.5239338555265389E-2</v>
      </c>
      <c r="P482" s="3">
        <f t="shared" si="92"/>
        <v>-2.2315592079478239E-2</v>
      </c>
      <c r="Q482" s="5">
        <f t="shared" si="93"/>
        <v>531.38775370122835</v>
      </c>
      <c r="R482" s="5">
        <f t="shared" si="94"/>
        <v>1.6982552777590296</v>
      </c>
      <c r="S482" s="5">
        <f t="shared" si="95"/>
        <v>2.3008943367804551</v>
      </c>
      <c r="T482" s="3">
        <f t="shared" si="96"/>
        <v>-1.546831021158118E-2</v>
      </c>
      <c r="U482" s="5">
        <f t="shared" si="97"/>
        <v>14.040984342464377</v>
      </c>
    </row>
    <row r="483" spans="1:21" x14ac:dyDescent="0.15">
      <c r="A483" s="1">
        <v>42468</v>
      </c>
      <c r="B483" s="2">
        <v>1.105</v>
      </c>
      <c r="C483" s="2">
        <v>0.97599999999999998</v>
      </c>
      <c r="D483" s="2">
        <v>1.2230000000000001</v>
      </c>
      <c r="E483" s="2" t="s">
        <v>10</v>
      </c>
      <c r="F483" s="2" t="s">
        <v>10</v>
      </c>
      <c r="G483" s="2" t="s">
        <v>10</v>
      </c>
      <c r="H483" s="3">
        <f t="shared" si="88"/>
        <v>-1.3392857142857206E-2</v>
      </c>
      <c r="I483" s="3">
        <f t="shared" si="89"/>
        <v>1.0256410256410664E-3</v>
      </c>
      <c r="J483" s="3">
        <f t="shared" si="90"/>
        <v>-2.2382094324540192E-2</v>
      </c>
      <c r="K483" s="2">
        <f t="shared" si="86"/>
        <v>1.0994999999999999</v>
      </c>
      <c r="L483" s="3">
        <f t="shared" si="87"/>
        <v>-4.9773755656109531E-3</v>
      </c>
      <c r="M483" t="str">
        <f>IF(L483&gt;参数!B$3+参数!B$2,"溢",IF(L483&lt;-参数!B$2-参数!B$4,"折",""))</f>
        <v/>
      </c>
      <c r="N483" s="3" t="str">
        <f>IF(M483="折",-L483-参数!B$2-参数!B$4,IF(M483="溢",L483-参数!B$2-参数!B$3,""))</f>
        <v/>
      </c>
      <c r="O483" s="4">
        <f t="shared" si="91"/>
        <v>-1.3392857142857206E-2</v>
      </c>
      <c r="P483" s="3">
        <f t="shared" si="92"/>
        <v>-1.199284934874351E-2</v>
      </c>
      <c r="Q483" s="5">
        <f t="shared" si="93"/>
        <v>531.38775370122835</v>
      </c>
      <c r="R483" s="5">
        <f t="shared" si="94"/>
        <v>1.6755107874318997</v>
      </c>
      <c r="S483" s="5">
        <f t="shared" si="95"/>
        <v>2.2733000576320697</v>
      </c>
      <c r="T483" s="3">
        <f t="shared" si="96"/>
        <v>-8.4619021638669047E-3</v>
      </c>
      <c r="U483" s="5">
        <f t="shared" si="97"/>
        <v>13.922170906674056</v>
      </c>
    </row>
    <row r="484" spans="1:21" x14ac:dyDescent="0.15">
      <c r="A484" s="1">
        <v>42471</v>
      </c>
      <c r="B484" s="2">
        <v>1.127</v>
      </c>
      <c r="C484" s="2">
        <v>0.97399999999999998</v>
      </c>
      <c r="D484" s="2">
        <v>1.264</v>
      </c>
      <c r="E484" s="2" t="s">
        <v>10</v>
      </c>
      <c r="F484" s="2" t="s">
        <v>10</v>
      </c>
      <c r="G484" s="2" t="s">
        <v>10</v>
      </c>
      <c r="H484" s="3">
        <f t="shared" si="88"/>
        <v>1.9909502262443368E-2</v>
      </c>
      <c r="I484" s="3">
        <f t="shared" si="89"/>
        <v>-2.049180327868827E-3</v>
      </c>
      <c r="J484" s="3">
        <f t="shared" si="90"/>
        <v>3.3524121013900121E-2</v>
      </c>
      <c r="K484" s="2">
        <f t="shared" si="86"/>
        <v>1.119</v>
      </c>
      <c r="L484" s="3">
        <f t="shared" si="87"/>
        <v>-7.098491570541321E-3</v>
      </c>
      <c r="M484" t="str">
        <f>IF(L484&gt;参数!B$3+参数!B$2,"溢",IF(L484&lt;-参数!B$2-参数!B$4,"折",""))</f>
        <v>折</v>
      </c>
      <c r="N484" s="3">
        <f>IF(M484="折",-L484-参数!B$2-参数!B$4,IF(M484="溢",L484-参数!B$2-参数!B$3,""))</f>
        <v>1.9984915705413206E-3</v>
      </c>
      <c r="O484" s="4">
        <f t="shared" si="91"/>
        <v>1.9909502262443368E-2</v>
      </c>
      <c r="P484" s="3">
        <f t="shared" si="92"/>
        <v>1.8042264219046256E-2</v>
      </c>
      <c r="Q484" s="5">
        <f t="shared" si="93"/>
        <v>532.44972764768909</v>
      </c>
      <c r="R484" s="5">
        <f t="shared" si="94"/>
        <v>1.7088693732450235</v>
      </c>
      <c r="S484" s="5">
        <f t="shared" si="95"/>
        <v>2.3143155379210407</v>
      </c>
      <c r="T484" s="3">
        <f t="shared" si="96"/>
        <v>1.3316752684010315E-2</v>
      </c>
      <c r="U484" s="5">
        <f t="shared" si="97"/>
        <v>14.107569013462758</v>
      </c>
    </row>
    <row r="485" spans="1:21" x14ac:dyDescent="0.15">
      <c r="A485" s="1">
        <v>42472</v>
      </c>
      <c r="B485" s="2">
        <v>1.117</v>
      </c>
      <c r="C485" s="2">
        <v>0.97599999999999998</v>
      </c>
      <c r="D485" s="2">
        <v>1.244</v>
      </c>
      <c r="E485" s="2" t="s">
        <v>10</v>
      </c>
      <c r="F485" s="2" t="s">
        <v>10</v>
      </c>
      <c r="G485" s="2" t="s">
        <v>10</v>
      </c>
      <c r="H485" s="3">
        <f t="shared" si="88"/>
        <v>-8.8731144631766234E-3</v>
      </c>
      <c r="I485" s="3">
        <f t="shared" si="89"/>
        <v>2.0533880903490509E-3</v>
      </c>
      <c r="J485" s="3">
        <f t="shared" si="90"/>
        <v>-1.5822784810126556E-2</v>
      </c>
      <c r="K485" s="2">
        <f t="shared" si="86"/>
        <v>1.1099999999999999</v>
      </c>
      <c r="L485" s="3">
        <f t="shared" si="87"/>
        <v>-6.2667860340197556E-3</v>
      </c>
      <c r="M485" t="str">
        <f>IF(L485&gt;参数!B$3+参数!B$2,"溢",IF(L485&lt;-参数!B$2-参数!B$4,"折",""))</f>
        <v>折</v>
      </c>
      <c r="N485" s="3">
        <f>IF(M485="折",-L485-参数!B$2-参数!B$4,IF(M485="溢",L485-参数!B$2-参数!B$3,""))</f>
        <v>1.1667860340197553E-3</v>
      </c>
      <c r="O485" s="4">
        <f t="shared" si="91"/>
        <v>-8.8731144631766234E-3</v>
      </c>
      <c r="P485" s="3">
        <f t="shared" si="92"/>
        <v>-7.9637105980255689E-3</v>
      </c>
      <c r="Q485" s="5">
        <f t="shared" si="93"/>
        <v>533.07098255372603</v>
      </c>
      <c r="R485" s="5">
        <f t="shared" si="94"/>
        <v>1.6937063796936036</v>
      </c>
      <c r="S485" s="5">
        <f t="shared" si="95"/>
        <v>2.2958849987445236</v>
      </c>
      <c r="T485" s="3">
        <f t="shared" si="96"/>
        <v>-5.2233463423941454E-3</v>
      </c>
      <c r="U485" s="5">
        <f t="shared" si="97"/>
        <v>14.033880294456214</v>
      </c>
    </row>
    <row r="486" spans="1:21" x14ac:dyDescent="0.15">
      <c r="A486" s="1">
        <v>42473</v>
      </c>
      <c r="B486" s="2">
        <v>1.1319999999999999</v>
      </c>
      <c r="C486" s="2">
        <v>0.97299999999999998</v>
      </c>
      <c r="D486" s="2">
        <v>1.2749999999999999</v>
      </c>
      <c r="E486" s="2" t="s">
        <v>10</v>
      </c>
      <c r="F486" s="2" t="s">
        <v>10</v>
      </c>
      <c r="G486" s="2" t="s">
        <v>10</v>
      </c>
      <c r="H486" s="3">
        <f t="shared" si="88"/>
        <v>1.3428827215756334E-2</v>
      </c>
      <c r="I486" s="3">
        <f t="shared" si="89"/>
        <v>-3.0737704918032405E-3</v>
      </c>
      <c r="J486" s="3">
        <f t="shared" si="90"/>
        <v>2.4919614147909996E-2</v>
      </c>
      <c r="K486" s="2">
        <f t="shared" si="86"/>
        <v>1.1239999999999999</v>
      </c>
      <c r="L486" s="3">
        <f t="shared" si="87"/>
        <v>-7.0671378091873294E-3</v>
      </c>
      <c r="M486" t="str">
        <f>IF(L486&gt;参数!B$3+参数!B$2,"溢",IF(L486&lt;-参数!B$2-参数!B$4,"折",""))</f>
        <v>折</v>
      </c>
      <c r="N486" s="3">
        <f>IF(M486="折",-L486-参数!B$2-参数!B$4,IF(M486="溢",L486-参数!B$2-参数!B$3,""))</f>
        <v>1.967137809187329E-3</v>
      </c>
      <c r="O486" s="4">
        <f t="shared" si="91"/>
        <v>1.3428827215756334E-2</v>
      </c>
      <c r="P486" s="3">
        <f t="shared" si="92"/>
        <v>1.2803260387037675E-2</v>
      </c>
      <c r="Q486" s="5">
        <f t="shared" si="93"/>
        <v>534.11960663848799</v>
      </c>
      <c r="R486" s="5">
        <f t="shared" si="94"/>
        <v>1.7164508700207333</v>
      </c>
      <c r="S486" s="5">
        <f t="shared" si="95"/>
        <v>2.3252798122021434</v>
      </c>
      <c r="T486" s="3">
        <f t="shared" si="96"/>
        <v>9.3997418039937792E-3</v>
      </c>
      <c r="U486" s="5">
        <f t="shared" si="97"/>
        <v>14.165795145732258</v>
      </c>
    </row>
    <row r="487" spans="1:21" x14ac:dyDescent="0.15">
      <c r="A487" s="1">
        <v>42474</v>
      </c>
      <c r="B487" s="2">
        <v>1.1419999999999999</v>
      </c>
      <c r="C487" s="2">
        <v>0.97299999999999998</v>
      </c>
      <c r="D487" s="2">
        <v>1.2969999999999999</v>
      </c>
      <c r="E487" s="2" t="s">
        <v>10</v>
      </c>
      <c r="F487" s="2" t="s">
        <v>10</v>
      </c>
      <c r="G487" s="2" t="s">
        <v>10</v>
      </c>
      <c r="H487" s="3">
        <f t="shared" si="88"/>
        <v>8.8339222614841617E-3</v>
      </c>
      <c r="I487" s="3">
        <f t="shared" si="89"/>
        <v>0</v>
      </c>
      <c r="J487" s="3">
        <f t="shared" si="90"/>
        <v>1.7254901960784386E-2</v>
      </c>
      <c r="K487" s="2">
        <f t="shared" si="86"/>
        <v>1.135</v>
      </c>
      <c r="L487" s="3">
        <f t="shared" si="87"/>
        <v>-6.1295971978982955E-3</v>
      </c>
      <c r="M487" t="str">
        <f>IF(L487&gt;参数!B$3+参数!B$2,"溢",IF(L487&lt;-参数!B$2-参数!B$4,"折",""))</f>
        <v>折</v>
      </c>
      <c r="N487" s="3">
        <f>IF(M487="折",-L487-参数!B$2-参数!B$4,IF(M487="溢",L487-参数!B$2-参数!B$3,""))</f>
        <v>1.0295971978982951E-3</v>
      </c>
      <c r="O487" s="4">
        <f t="shared" si="91"/>
        <v>8.8339222614841617E-3</v>
      </c>
      <c r="P487" s="3">
        <f t="shared" si="92"/>
        <v>9.858858080677246E-3</v>
      </c>
      <c r="Q487" s="5">
        <f t="shared" si="93"/>
        <v>534.66953468882548</v>
      </c>
      <c r="R487" s="5">
        <f t="shared" si="94"/>
        <v>1.7316138635721532</v>
      </c>
      <c r="S487" s="5">
        <f t="shared" si="95"/>
        <v>2.3482044158685085</v>
      </c>
      <c r="T487" s="3">
        <f t="shared" si="96"/>
        <v>6.5741258466865682E-3</v>
      </c>
      <c r="U487" s="5">
        <f t="shared" si="97"/>
        <v>14.258922865738683</v>
      </c>
    </row>
    <row r="488" spans="1:21" x14ac:dyDescent="0.15">
      <c r="A488" s="1">
        <v>42475</v>
      </c>
      <c r="B488" s="2">
        <v>1.143</v>
      </c>
      <c r="C488" s="2">
        <v>0.97799999999999998</v>
      </c>
      <c r="D488" s="2">
        <v>1.302</v>
      </c>
      <c r="E488" s="2" t="s">
        <v>10</v>
      </c>
      <c r="F488" s="2" t="s">
        <v>10</v>
      </c>
      <c r="G488" s="2" t="s">
        <v>10</v>
      </c>
      <c r="H488" s="3">
        <f t="shared" si="88"/>
        <v>8.756567425569628E-4</v>
      </c>
      <c r="I488" s="3">
        <f t="shared" si="89"/>
        <v>5.1387461459404538E-3</v>
      </c>
      <c r="J488" s="3">
        <f t="shared" si="90"/>
        <v>3.8550501156515704E-3</v>
      </c>
      <c r="K488" s="2">
        <f t="shared" si="86"/>
        <v>1.1400000000000001</v>
      </c>
      <c r="L488" s="3">
        <f t="shared" si="87"/>
        <v>-2.624671916010457E-3</v>
      </c>
      <c r="M488" t="str">
        <f>IF(L488&gt;参数!B$3+参数!B$2,"溢",IF(L488&lt;-参数!B$2-参数!B$4,"折",""))</f>
        <v/>
      </c>
      <c r="N488" s="3" t="str">
        <f>IF(M488="折",-L488-参数!B$2-参数!B$4,IF(M488="溢",L488-参数!B$2-参数!B$3,""))</f>
        <v/>
      </c>
      <c r="O488" s="4">
        <f t="shared" si="91"/>
        <v>8.756567425569628E-4</v>
      </c>
      <c r="P488" s="3">
        <f t="shared" si="92"/>
        <v>4.4056881496965386E-3</v>
      </c>
      <c r="Q488" s="5">
        <f t="shared" si="93"/>
        <v>534.66953468882548</v>
      </c>
      <c r="R488" s="5">
        <f t="shared" si="94"/>
        <v>1.7331301629272953</v>
      </c>
      <c r="S488" s="5">
        <f t="shared" si="95"/>
        <v>2.3585498722365656</v>
      </c>
      <c r="T488" s="3">
        <f t="shared" si="96"/>
        <v>1.7604482974178338E-3</v>
      </c>
      <c r="U488" s="5">
        <f t="shared" si="97"/>
        <v>14.284024962220684</v>
      </c>
    </row>
    <row r="489" spans="1:21" x14ac:dyDescent="0.15">
      <c r="A489" s="1">
        <v>42478</v>
      </c>
      <c r="B489" s="2">
        <v>1.1160000000000001</v>
      </c>
      <c r="C489" s="2">
        <v>0.97499999999999998</v>
      </c>
      <c r="D489" s="2">
        <v>1.25</v>
      </c>
      <c r="E489" s="2" t="s">
        <v>10</v>
      </c>
      <c r="F489" s="2" t="s">
        <v>10</v>
      </c>
      <c r="G489" s="2" t="s">
        <v>10</v>
      </c>
      <c r="H489" s="3">
        <f t="shared" si="88"/>
        <v>-2.3622047244094446E-2</v>
      </c>
      <c r="I489" s="3">
        <f t="shared" si="89"/>
        <v>-3.0674846625766694E-3</v>
      </c>
      <c r="J489" s="3">
        <f t="shared" si="90"/>
        <v>-3.9938556067588338E-2</v>
      </c>
      <c r="K489" s="2">
        <f t="shared" si="86"/>
        <v>1.1125</v>
      </c>
      <c r="L489" s="3">
        <f t="shared" si="87"/>
        <v>-3.1362007168459494E-3</v>
      </c>
      <c r="M489" t="str">
        <f>IF(L489&gt;参数!B$3+参数!B$2,"溢",IF(L489&lt;-参数!B$2-参数!B$4,"折",""))</f>
        <v/>
      </c>
      <c r="N489" s="3" t="str">
        <f>IF(M489="折",-L489-参数!B$2-参数!B$4,IF(M489="溢",L489-参数!B$2-参数!B$3,""))</f>
        <v/>
      </c>
      <c r="O489" s="4">
        <f t="shared" si="91"/>
        <v>-2.3622047244094446E-2</v>
      </c>
      <c r="P489" s="3">
        <f t="shared" si="92"/>
        <v>-2.3781569721571989E-2</v>
      </c>
      <c r="Q489" s="5">
        <f t="shared" si="93"/>
        <v>534.66953468882548</v>
      </c>
      <c r="R489" s="5">
        <f t="shared" si="94"/>
        <v>1.6921900803384615</v>
      </c>
      <c r="S489" s="5">
        <f t="shared" si="95"/>
        <v>2.3024598540081671</v>
      </c>
      <c r="T489" s="3">
        <f t="shared" si="96"/>
        <v>-1.5801205655222143E-2</v>
      </c>
      <c r="U489" s="5">
        <f t="shared" si="97"/>
        <v>14.058320146208308</v>
      </c>
    </row>
    <row r="490" spans="1:21" x14ac:dyDescent="0.15">
      <c r="A490" s="1">
        <v>42479</v>
      </c>
      <c r="B490" s="2">
        <v>1.121</v>
      </c>
      <c r="C490" s="2">
        <v>0.97499999999999998</v>
      </c>
      <c r="D490" s="2">
        <v>1.254</v>
      </c>
      <c r="E490" s="2" t="s">
        <v>10</v>
      </c>
      <c r="F490" s="2" t="s">
        <v>10</v>
      </c>
      <c r="G490" s="2" t="s">
        <v>10</v>
      </c>
      <c r="H490" s="3">
        <f t="shared" si="88"/>
        <v>4.4802867383511025E-3</v>
      </c>
      <c r="I490" s="3">
        <f t="shared" si="89"/>
        <v>0</v>
      </c>
      <c r="J490" s="3">
        <f t="shared" si="90"/>
        <v>3.2000000000000917E-3</v>
      </c>
      <c r="K490" s="2">
        <f t="shared" si="86"/>
        <v>1.1145</v>
      </c>
      <c r="L490" s="3">
        <f t="shared" si="87"/>
        <v>-5.7983942908117481E-3</v>
      </c>
      <c r="M490" t="str">
        <f>IF(L490&gt;参数!B$3+参数!B$2,"溢",IF(L490&lt;-参数!B$2-参数!B$4,"折",""))</f>
        <v>折</v>
      </c>
      <c r="N490" s="3">
        <f>IF(M490="折",-L490-参数!B$2-参数!B$4,IF(M490="溢",L490-参数!B$2-参数!B$3,""))</f>
        <v>6.983942908117477E-4</v>
      </c>
      <c r="O490" s="4">
        <f t="shared" si="91"/>
        <v>4.4802867383511025E-3</v>
      </c>
      <c r="P490" s="3">
        <f t="shared" si="92"/>
        <v>1.8002691790040891E-3</v>
      </c>
      <c r="Q490" s="5">
        <f t="shared" si="93"/>
        <v>535.04294483932313</v>
      </c>
      <c r="R490" s="5">
        <f t="shared" si="94"/>
        <v>1.6997715771141713</v>
      </c>
      <c r="S490" s="5">
        <f t="shared" si="95"/>
        <v>2.3066049015192323</v>
      </c>
      <c r="T490" s="3">
        <f t="shared" si="96"/>
        <v>2.3263167360556467E-3</v>
      </c>
      <c r="U490" s="5">
        <f t="shared" si="97"/>
        <v>14.09102425164526</v>
      </c>
    </row>
    <row r="491" spans="1:21" x14ac:dyDescent="0.15">
      <c r="A491" s="1">
        <v>42480</v>
      </c>
      <c r="B491" s="2">
        <v>1.085</v>
      </c>
      <c r="C491" s="2">
        <v>0.97399999999999998</v>
      </c>
      <c r="D491" s="2">
        <v>1.1919999999999999</v>
      </c>
      <c r="E491" s="2" t="s">
        <v>10</v>
      </c>
      <c r="F491" s="2" t="s">
        <v>10</v>
      </c>
      <c r="G491" s="2" t="s">
        <v>10</v>
      </c>
      <c r="H491" s="3">
        <f t="shared" si="88"/>
        <v>-3.211418376449604E-2</v>
      </c>
      <c r="I491" s="3">
        <f t="shared" si="89"/>
        <v>-1.0256410256410664E-3</v>
      </c>
      <c r="J491" s="3">
        <f t="shared" si="90"/>
        <v>-4.944178628389162E-2</v>
      </c>
      <c r="K491" s="2">
        <f t="shared" si="86"/>
        <v>1.083</v>
      </c>
      <c r="L491" s="3">
        <f t="shared" si="87"/>
        <v>-1.8433179723502668E-3</v>
      </c>
      <c r="M491" t="str">
        <f>IF(L491&gt;参数!B$3+参数!B$2,"溢",IF(L491&lt;-参数!B$2-参数!B$4,"折",""))</f>
        <v/>
      </c>
      <c r="N491" s="3" t="str">
        <f>IF(M491="折",-L491-参数!B$2-参数!B$4,IF(M491="溢",L491-参数!B$2-参数!B$3,""))</f>
        <v/>
      </c>
      <c r="O491" s="4">
        <f t="shared" si="91"/>
        <v>-3.211418376449604E-2</v>
      </c>
      <c r="P491" s="3">
        <f t="shared" si="92"/>
        <v>-2.7670167871363442E-2</v>
      </c>
      <c r="Q491" s="5">
        <f t="shared" si="93"/>
        <v>535.04294483932313</v>
      </c>
      <c r="R491" s="5">
        <f t="shared" si="94"/>
        <v>1.6451848003290594</v>
      </c>
      <c r="S491" s="5">
        <f t="shared" si="95"/>
        <v>2.2427807566812854</v>
      </c>
      <c r="T491" s="3">
        <f t="shared" si="96"/>
        <v>-1.9928117211953162E-2</v>
      </c>
      <c r="U491" s="5">
        <f t="shared" si="97"/>
        <v>13.810216668721999</v>
      </c>
    </row>
    <row r="492" spans="1:21" x14ac:dyDescent="0.15">
      <c r="A492" s="1">
        <v>42481</v>
      </c>
      <c r="B492" s="2">
        <v>1.0649999999999999</v>
      </c>
      <c r="C492" s="2">
        <v>0.97099999999999997</v>
      </c>
      <c r="D492" s="2">
        <v>1.1519999999999999</v>
      </c>
      <c r="E492" s="2" t="s">
        <v>10</v>
      </c>
      <c r="F492" s="2" t="s">
        <v>10</v>
      </c>
      <c r="G492" s="2" t="s">
        <v>10</v>
      </c>
      <c r="H492" s="3">
        <f t="shared" si="88"/>
        <v>-1.8433179723502335E-2</v>
      </c>
      <c r="I492" s="3">
        <f t="shared" si="89"/>
        <v>-3.0800821355235763E-3</v>
      </c>
      <c r="J492" s="3">
        <f t="shared" si="90"/>
        <v>-3.3557046979865834E-2</v>
      </c>
      <c r="K492" s="2">
        <f t="shared" si="86"/>
        <v>1.0614999999999999</v>
      </c>
      <c r="L492" s="3">
        <f t="shared" si="87"/>
        <v>-3.2863849765258912E-3</v>
      </c>
      <c r="M492" t="str">
        <f>IF(L492&gt;参数!B$3+参数!B$2,"溢",IF(L492&lt;-参数!B$2-参数!B$4,"折",""))</f>
        <v/>
      </c>
      <c r="N492" s="3" t="str">
        <f>IF(M492="折",-L492-参数!B$2-参数!B$4,IF(M492="溢",L492-参数!B$2-参数!B$3,""))</f>
        <v/>
      </c>
      <c r="O492" s="4">
        <f t="shared" si="91"/>
        <v>-1.8433179723502335E-2</v>
      </c>
      <c r="P492" s="3">
        <f t="shared" si="92"/>
        <v>-1.9617747467922199E-2</v>
      </c>
      <c r="Q492" s="5">
        <f t="shared" si="93"/>
        <v>535.04294483932313</v>
      </c>
      <c r="R492" s="5">
        <f t="shared" si="94"/>
        <v>1.6148588132262196</v>
      </c>
      <c r="S492" s="5">
        <f t="shared" si="95"/>
        <v>2.1987824501707967</v>
      </c>
      <c r="T492" s="3">
        <f t="shared" si="96"/>
        <v>-1.2683642397141511E-2</v>
      </c>
      <c r="U492" s="5">
        <f t="shared" si="97"/>
        <v>13.635052819068887</v>
      </c>
    </row>
    <row r="493" spans="1:21" x14ac:dyDescent="0.15">
      <c r="A493" s="1">
        <v>42482</v>
      </c>
      <c r="B493" s="2">
        <v>1.0680000000000001</v>
      </c>
      <c r="C493" s="2">
        <v>0.96899999999999997</v>
      </c>
      <c r="D493" s="2">
        <v>1.1599999999999999</v>
      </c>
      <c r="E493" s="2" t="s">
        <v>10</v>
      </c>
      <c r="F493" s="2" t="s">
        <v>10</v>
      </c>
      <c r="G493" s="2" t="s">
        <v>10</v>
      </c>
      <c r="H493" s="3">
        <f t="shared" si="88"/>
        <v>2.8169014084507005E-3</v>
      </c>
      <c r="I493" s="3">
        <f t="shared" si="89"/>
        <v>-2.059732234809486E-3</v>
      </c>
      <c r="J493" s="3">
        <f t="shared" si="90"/>
        <v>6.9444444444444198E-3</v>
      </c>
      <c r="K493" s="2">
        <f t="shared" si="86"/>
        <v>1.0645</v>
      </c>
      <c r="L493" s="3">
        <f t="shared" si="87"/>
        <v>-3.2771535580524702E-3</v>
      </c>
      <c r="M493" t="str">
        <f>IF(L493&gt;参数!B$3+参数!B$2,"溢",IF(L493&lt;-参数!B$2-参数!B$4,"折",""))</f>
        <v/>
      </c>
      <c r="N493" s="3" t="str">
        <f>IF(M493="折",-L493-参数!B$2-参数!B$4,IF(M493="溢",L493-参数!B$2-参数!B$3,""))</f>
        <v/>
      </c>
      <c r="O493" s="4">
        <f t="shared" si="91"/>
        <v>2.8169014084507005E-3</v>
      </c>
      <c r="P493" s="3">
        <f t="shared" si="92"/>
        <v>2.8462541193166433E-3</v>
      </c>
      <c r="Q493" s="5">
        <f t="shared" si="93"/>
        <v>535.04294483932313</v>
      </c>
      <c r="R493" s="5">
        <f t="shared" si="94"/>
        <v>1.6194077112916456</v>
      </c>
      <c r="S493" s="5">
        <f t="shared" si="95"/>
        <v>2.2050407437770763</v>
      </c>
      <c r="T493" s="3">
        <f t="shared" si="96"/>
        <v>1.887718509255781E-3</v>
      </c>
      <c r="U493" s="5">
        <f t="shared" si="97"/>
        <v>13.660791960650124</v>
      </c>
    </row>
    <row r="494" spans="1:21" x14ac:dyDescent="0.15">
      <c r="A494" s="1">
        <v>42485</v>
      </c>
      <c r="B494" s="2">
        <v>1.0629999999999999</v>
      </c>
      <c r="C494" s="2">
        <v>0.96899999999999997</v>
      </c>
      <c r="D494" s="2">
        <v>1.1439999999999999</v>
      </c>
      <c r="E494" s="2" t="s">
        <v>10</v>
      </c>
      <c r="F494" s="2" t="s">
        <v>10</v>
      </c>
      <c r="G494" s="2" t="s">
        <v>10</v>
      </c>
      <c r="H494" s="3">
        <f t="shared" si="88"/>
        <v>-4.6816479400749733E-3</v>
      </c>
      <c r="I494" s="3">
        <f t="shared" si="89"/>
        <v>0</v>
      </c>
      <c r="J494" s="3">
        <f t="shared" si="90"/>
        <v>-1.379310344827589E-2</v>
      </c>
      <c r="K494" s="2">
        <f t="shared" si="86"/>
        <v>1.0565</v>
      </c>
      <c r="L494" s="3">
        <f t="shared" si="87"/>
        <v>-6.1147695202257157E-3</v>
      </c>
      <c r="M494" t="str">
        <f>IF(L494&gt;参数!B$3+参数!B$2,"溢",IF(L494&lt;-参数!B$2-参数!B$4,"折",""))</f>
        <v>折</v>
      </c>
      <c r="N494" s="3">
        <f>IF(M494="折",-L494-参数!B$2-参数!B$4,IF(M494="溢",L494-参数!B$2-参数!B$3,""))</f>
        <v>1.0147695202257154E-3</v>
      </c>
      <c r="O494" s="4">
        <f t="shared" si="91"/>
        <v>-4.6816479400749733E-3</v>
      </c>
      <c r="P494" s="3">
        <f t="shared" si="92"/>
        <v>-7.4677285115133064E-3</v>
      </c>
      <c r="Q494" s="5">
        <f t="shared" si="93"/>
        <v>535.58589011175786</v>
      </c>
      <c r="R494" s="5">
        <f t="shared" si="94"/>
        <v>1.6118262145159357</v>
      </c>
      <c r="S494" s="5">
        <f t="shared" si="95"/>
        <v>2.1885740981457236</v>
      </c>
      <c r="T494" s="3">
        <f t="shared" si="96"/>
        <v>-3.7115356437875217E-3</v>
      </c>
      <c r="U494" s="5">
        <f t="shared" si="97"/>
        <v>13.610089444365805</v>
      </c>
    </row>
    <row r="495" spans="1:21" x14ac:dyDescent="0.15">
      <c r="A495" s="1">
        <v>42486</v>
      </c>
      <c r="B495" s="2">
        <v>1.0720000000000001</v>
      </c>
      <c r="C495" s="2">
        <v>0.96899999999999997</v>
      </c>
      <c r="D495" s="2">
        <v>1.1599999999999999</v>
      </c>
      <c r="E495" s="2" t="s">
        <v>10</v>
      </c>
      <c r="F495" s="2" t="s">
        <v>10</v>
      </c>
      <c r="G495" s="2" t="s">
        <v>10</v>
      </c>
      <c r="H495" s="3">
        <f t="shared" si="88"/>
        <v>8.4666039510818969E-3</v>
      </c>
      <c r="I495" s="3">
        <f t="shared" si="89"/>
        <v>0</v>
      </c>
      <c r="J495" s="3">
        <f t="shared" si="90"/>
        <v>1.3986013986013957E-2</v>
      </c>
      <c r="K495" s="2">
        <f t="shared" si="86"/>
        <v>1.0645</v>
      </c>
      <c r="L495" s="3">
        <f t="shared" si="87"/>
        <v>-6.9962686567164312E-3</v>
      </c>
      <c r="M495" t="str">
        <f>IF(L495&gt;参数!B$3+参数!B$2,"溢",IF(L495&lt;-参数!B$2-参数!B$4,"折",""))</f>
        <v>折</v>
      </c>
      <c r="N495" s="3">
        <f>IF(M495="折",-L495-参数!B$2-参数!B$4,IF(M495="溢",L495-参数!B$2-参数!B$3,""))</f>
        <v>1.8962686567164308E-3</v>
      </c>
      <c r="O495" s="4">
        <f t="shared" si="91"/>
        <v>8.4666039510818969E-3</v>
      </c>
      <c r="P495" s="3">
        <f t="shared" si="92"/>
        <v>7.620373989561384E-3</v>
      </c>
      <c r="Q495" s="5">
        <f t="shared" si="93"/>
        <v>536.60150484815631</v>
      </c>
      <c r="R495" s="5">
        <f t="shared" si="94"/>
        <v>1.6254729087122137</v>
      </c>
      <c r="S495" s="5">
        <f t="shared" si="95"/>
        <v>2.2052518512774606</v>
      </c>
      <c r="T495" s="3">
        <f t="shared" si="96"/>
        <v>5.9944155324532372E-3</v>
      </c>
      <c r="U495" s="5">
        <f t="shared" si="97"/>
        <v>13.691673975929188</v>
      </c>
    </row>
    <row r="496" spans="1:21" x14ac:dyDescent="0.15">
      <c r="A496" s="1">
        <v>42487</v>
      </c>
      <c r="B496" s="2">
        <v>1.0620000000000001</v>
      </c>
      <c r="C496" s="2">
        <v>0.96799999999999997</v>
      </c>
      <c r="D496" s="2">
        <v>1.1479999999999999</v>
      </c>
      <c r="E496" s="2" t="s">
        <v>10</v>
      </c>
      <c r="F496" s="2" t="s">
        <v>10</v>
      </c>
      <c r="G496" s="2" t="s">
        <v>10</v>
      </c>
      <c r="H496" s="3">
        <f t="shared" si="88"/>
        <v>-9.3283582089552786E-3</v>
      </c>
      <c r="I496" s="3">
        <f t="shared" si="89"/>
        <v>-1.0319917440660964E-3</v>
      </c>
      <c r="J496" s="3">
        <f t="shared" si="90"/>
        <v>-1.0344827586206917E-2</v>
      </c>
      <c r="K496" s="2">
        <f t="shared" si="86"/>
        <v>1.0579999999999998</v>
      </c>
      <c r="L496" s="3">
        <f t="shared" si="87"/>
        <v>-3.7664783427497905E-3</v>
      </c>
      <c r="M496" t="str">
        <f>IF(L496&gt;参数!B$3+参数!B$2,"溢",IF(L496&lt;-参数!B$2-参数!B$4,"折",""))</f>
        <v/>
      </c>
      <c r="N496" s="3" t="str">
        <f>IF(M496="折",-L496-参数!B$2-参数!B$4,IF(M496="溢",L496-参数!B$2-参数!B$3,""))</f>
        <v/>
      </c>
      <c r="O496" s="4">
        <f t="shared" si="91"/>
        <v>-9.3283582089552786E-3</v>
      </c>
      <c r="P496" s="3">
        <f t="shared" si="92"/>
        <v>-6.0845132690082815E-3</v>
      </c>
      <c r="Q496" s="5">
        <f t="shared" si="93"/>
        <v>536.60150484815631</v>
      </c>
      <c r="R496" s="5">
        <f t="shared" si="94"/>
        <v>1.6103099151607938</v>
      </c>
      <c r="S496" s="5">
        <f t="shared" si="95"/>
        <v>2.1918339671268576</v>
      </c>
      <c r="T496" s="3">
        <f t="shared" si="96"/>
        <v>-5.1376238259878528E-3</v>
      </c>
      <c r="U496" s="5">
        <f t="shared" si="97"/>
        <v>13.621331305492797</v>
      </c>
    </row>
    <row r="497" spans="1:21" x14ac:dyDescent="0.15">
      <c r="A497" s="1">
        <v>42488</v>
      </c>
      <c r="B497" s="2">
        <v>1.054</v>
      </c>
      <c r="C497" s="2">
        <v>0.96899999999999997</v>
      </c>
      <c r="D497" s="2">
        <v>1.133</v>
      </c>
      <c r="E497" s="2" t="s">
        <v>10</v>
      </c>
      <c r="F497" s="2" t="s">
        <v>10</v>
      </c>
      <c r="G497" s="2" t="s">
        <v>10</v>
      </c>
      <c r="H497" s="3">
        <f t="shared" si="88"/>
        <v>-7.532956685499026E-3</v>
      </c>
      <c r="I497" s="3">
        <f t="shared" si="89"/>
        <v>1.0330578512396382E-3</v>
      </c>
      <c r="J497" s="3">
        <f t="shared" si="90"/>
        <v>-1.3066202090592283E-2</v>
      </c>
      <c r="K497" s="2">
        <f t="shared" si="86"/>
        <v>1.0509999999999999</v>
      </c>
      <c r="L497" s="3">
        <f t="shared" si="87"/>
        <v>-2.8462998102467552E-3</v>
      </c>
      <c r="M497" t="str">
        <f>IF(L497&gt;参数!B$3+参数!B$2,"溢",IF(L497&lt;-参数!B$2-参数!B$4,"折",""))</f>
        <v/>
      </c>
      <c r="N497" s="3" t="str">
        <f>IF(M497="折",-L497-参数!B$2-参数!B$4,IF(M497="溢",L497-参数!B$2-参数!B$3,""))</f>
        <v/>
      </c>
      <c r="O497" s="4">
        <f t="shared" si="91"/>
        <v>-7.532956685499026E-3</v>
      </c>
      <c r="P497" s="3">
        <f t="shared" si="92"/>
        <v>-6.5665908234014492E-3</v>
      </c>
      <c r="Q497" s="5">
        <f t="shared" si="93"/>
        <v>536.60150484815631</v>
      </c>
      <c r="R497" s="5">
        <f t="shared" si="94"/>
        <v>1.598179520319658</v>
      </c>
      <c r="S497" s="5">
        <f t="shared" si="95"/>
        <v>2.1774410903119028</v>
      </c>
      <c r="T497" s="3">
        <f t="shared" si="96"/>
        <v>-4.6998491696334911E-3</v>
      </c>
      <c r="U497" s="5">
        <f t="shared" si="97"/>
        <v>13.557313102867374</v>
      </c>
    </row>
    <row r="498" spans="1:21" x14ac:dyDescent="0.15">
      <c r="A498" s="1">
        <v>42489</v>
      </c>
      <c r="B498" s="2">
        <v>1.052</v>
      </c>
      <c r="C498" s="2">
        <v>0.96799999999999997</v>
      </c>
      <c r="D498" s="2">
        <v>1.1279999999999999</v>
      </c>
      <c r="E498" s="2" t="s">
        <v>10</v>
      </c>
      <c r="F498" s="2" t="s">
        <v>10</v>
      </c>
      <c r="G498" s="2" t="s">
        <v>10</v>
      </c>
      <c r="H498" s="3">
        <f t="shared" si="88"/>
        <v>-1.8975332068311701E-3</v>
      </c>
      <c r="I498" s="3">
        <f t="shared" si="89"/>
        <v>-1.0319917440660964E-3</v>
      </c>
      <c r="J498" s="3">
        <f t="shared" si="90"/>
        <v>-4.4130626654899086E-3</v>
      </c>
      <c r="K498" s="2">
        <f t="shared" si="86"/>
        <v>1.048</v>
      </c>
      <c r="L498" s="3">
        <f t="shared" si="87"/>
        <v>-3.8022813688213253E-3</v>
      </c>
      <c r="M498" t="str">
        <f>IF(L498&gt;参数!B$3+参数!B$2,"溢",IF(L498&lt;-参数!B$2-参数!B$4,"折",""))</f>
        <v/>
      </c>
      <c r="N498" s="3" t="str">
        <f>IF(M498="折",-L498-参数!B$2-参数!B$4,IF(M498="溢",L498-参数!B$2-参数!B$3,""))</f>
        <v/>
      </c>
      <c r="O498" s="4">
        <f t="shared" si="91"/>
        <v>-1.8975332068311701E-3</v>
      </c>
      <c r="P498" s="3">
        <f t="shared" si="92"/>
        <v>-2.8515757132292923E-3</v>
      </c>
      <c r="Q498" s="5">
        <f t="shared" si="93"/>
        <v>536.60150484815631</v>
      </c>
      <c r="R498" s="5">
        <f t="shared" si="94"/>
        <v>1.5951469216093739</v>
      </c>
      <c r="S498" s="5">
        <f t="shared" si="95"/>
        <v>2.171231952181782</v>
      </c>
      <c r="T498" s="3">
        <f t="shared" si="96"/>
        <v>-1.5830363066868206E-3</v>
      </c>
      <c r="U498" s="5">
        <f t="shared" si="97"/>
        <v>13.535851384004415</v>
      </c>
    </row>
    <row r="499" spans="1:21" x14ac:dyDescent="0.15">
      <c r="A499" s="1">
        <v>42493</v>
      </c>
      <c r="B499" s="2">
        <v>1.089</v>
      </c>
      <c r="C499" s="2">
        <v>0.97</v>
      </c>
      <c r="D499" s="2">
        <v>1.1950000000000001</v>
      </c>
      <c r="E499" s="2" t="s">
        <v>10</v>
      </c>
      <c r="F499" s="2" t="s">
        <v>10</v>
      </c>
      <c r="G499" s="2" t="s">
        <v>10</v>
      </c>
      <c r="H499" s="3">
        <f t="shared" si="88"/>
        <v>3.5171102661596843E-2</v>
      </c>
      <c r="I499" s="3">
        <f t="shared" si="89"/>
        <v>2.0661157024792765E-3</v>
      </c>
      <c r="J499" s="3">
        <f t="shared" si="90"/>
        <v>5.9397163120567642E-2</v>
      </c>
      <c r="K499" s="2">
        <f t="shared" si="86"/>
        <v>1.0825</v>
      </c>
      <c r="L499" s="3">
        <f t="shared" si="87"/>
        <v>-5.9687786960513911E-3</v>
      </c>
      <c r="M499" t="str">
        <f>IF(L499&gt;参数!B$3+参数!B$2,"溢",IF(L499&lt;-参数!B$2-参数!B$4,"折",""))</f>
        <v>折</v>
      </c>
      <c r="N499" s="3">
        <f>IF(M499="折",-L499-参数!B$2-参数!B$4,IF(M499="溢",L499-参数!B$2-参数!B$3,""))</f>
        <v>8.6877869605139074E-4</v>
      </c>
      <c r="O499" s="4">
        <f t="shared" si="91"/>
        <v>3.5171102661596843E-2</v>
      </c>
      <c r="P499" s="3">
        <f t="shared" si="92"/>
        <v>3.3710735408999187E-2</v>
      </c>
      <c r="Q499" s="5">
        <f t="shared" si="93"/>
        <v>537.06769280383742</v>
      </c>
      <c r="R499" s="5">
        <f t="shared" si="94"/>
        <v>1.6512499977496273</v>
      </c>
      <c r="S499" s="5">
        <f t="shared" si="95"/>
        <v>2.2444257780333468</v>
      </c>
      <c r="T499" s="3">
        <f t="shared" si="96"/>
        <v>2.3250205588882477E-2</v>
      </c>
      <c r="U499" s="5">
        <f t="shared" si="97"/>
        <v>13.850562711503079</v>
      </c>
    </row>
    <row r="500" spans="1:21" x14ac:dyDescent="0.15">
      <c r="A500" s="1">
        <v>42494</v>
      </c>
      <c r="B500" s="2">
        <v>1.089</v>
      </c>
      <c r="C500" s="2">
        <v>0.97399999999999998</v>
      </c>
      <c r="D500" s="2">
        <v>1.1879999999999999</v>
      </c>
      <c r="E500" s="2" t="s">
        <v>10</v>
      </c>
      <c r="F500" s="2" t="s">
        <v>10</v>
      </c>
      <c r="G500" s="2" t="s">
        <v>10</v>
      </c>
      <c r="H500" s="3">
        <f t="shared" si="88"/>
        <v>0</v>
      </c>
      <c r="I500" s="3">
        <f t="shared" si="89"/>
        <v>4.1237113402061709E-3</v>
      </c>
      <c r="J500" s="3">
        <f t="shared" si="90"/>
        <v>-5.8577405857741516E-3</v>
      </c>
      <c r="K500" s="2">
        <f t="shared" si="86"/>
        <v>1.081</v>
      </c>
      <c r="L500" s="3">
        <f t="shared" si="87"/>
        <v>-7.3461891643710198E-3</v>
      </c>
      <c r="M500" t="str">
        <f>IF(L500&gt;参数!B$3+参数!B$2,"溢",IF(L500&lt;-参数!B$2-参数!B$4,"折",""))</f>
        <v>折</v>
      </c>
      <c r="N500" s="3">
        <f>IF(M500="折",-L500-参数!B$2-参数!B$4,IF(M500="溢",L500-参数!B$2-参数!B$3,""))</f>
        <v>2.2461891643710194E-3</v>
      </c>
      <c r="O500" s="4">
        <f t="shared" si="91"/>
        <v>0</v>
      </c>
      <c r="P500" s="3">
        <f t="shared" si="92"/>
        <v>-1.3610087745323223E-3</v>
      </c>
      <c r="Q500" s="5">
        <f t="shared" si="93"/>
        <v>538.27404843594718</v>
      </c>
      <c r="R500" s="5">
        <f t="shared" si="94"/>
        <v>1.6512499977496273</v>
      </c>
      <c r="S500" s="5">
        <f t="shared" si="95"/>
        <v>2.2413710948556571</v>
      </c>
      <c r="T500" s="3">
        <f t="shared" si="96"/>
        <v>2.9506012994623236E-4</v>
      </c>
      <c r="U500" s="5">
        <f t="shared" si="97"/>
        <v>13.854649460336564</v>
      </c>
    </row>
    <row r="501" spans="1:21" x14ac:dyDescent="0.15">
      <c r="A501" s="1">
        <v>42495</v>
      </c>
      <c r="B501" s="2">
        <v>1.095</v>
      </c>
      <c r="C501" s="2">
        <v>0.97699999999999998</v>
      </c>
      <c r="D501" s="2">
        <v>1.2</v>
      </c>
      <c r="E501" s="2" t="s">
        <v>10</v>
      </c>
      <c r="F501" s="2" t="s">
        <v>10</v>
      </c>
      <c r="G501" s="2" t="s">
        <v>10</v>
      </c>
      <c r="H501" s="3">
        <f t="shared" si="88"/>
        <v>5.5096418732782926E-3</v>
      </c>
      <c r="I501" s="3">
        <f t="shared" si="89"/>
        <v>3.0800821355236874E-3</v>
      </c>
      <c r="J501" s="3">
        <f t="shared" si="90"/>
        <v>1.0101010101010166E-2</v>
      </c>
      <c r="K501" s="2">
        <f t="shared" si="86"/>
        <v>1.0885</v>
      </c>
      <c r="L501" s="3">
        <f t="shared" si="87"/>
        <v>-5.9360730593607247E-3</v>
      </c>
      <c r="M501" t="str">
        <f>IF(L501&gt;参数!B$3+参数!B$2,"溢",IF(L501&lt;-参数!B$2-参数!B$4,"折",""))</f>
        <v>折</v>
      </c>
      <c r="N501" s="3">
        <f>IF(M501="折",-L501-参数!B$2-参数!B$4,IF(M501="溢",L501-参数!B$2-参数!B$3,""))</f>
        <v>8.3607305936072435E-4</v>
      </c>
      <c r="O501" s="4">
        <f t="shared" si="91"/>
        <v>5.5096418732782926E-3</v>
      </c>
      <c r="P501" s="3">
        <f t="shared" si="92"/>
        <v>6.9501388918781996E-3</v>
      </c>
      <c r="Q501" s="5">
        <f t="shared" si="93"/>
        <v>538.72408486639745</v>
      </c>
      <c r="R501" s="5">
        <f t="shared" si="94"/>
        <v>1.6603477938804794</v>
      </c>
      <c r="S501" s="5">
        <f t="shared" si="95"/>
        <v>2.2569489352731451</v>
      </c>
      <c r="T501" s="3">
        <f t="shared" si="96"/>
        <v>4.4319512748390725E-3</v>
      </c>
      <c r="U501" s="5">
        <f t="shared" si="97"/>
        <v>13.916052591674749</v>
      </c>
    </row>
    <row r="502" spans="1:21" x14ac:dyDescent="0.15">
      <c r="A502" s="1">
        <v>42496</v>
      </c>
      <c r="B502" s="2">
        <v>1.046</v>
      </c>
      <c r="C502" s="2">
        <v>0.97099999999999997</v>
      </c>
      <c r="D502" s="2">
        <v>1.1299999999999999</v>
      </c>
      <c r="E502" s="2" t="s">
        <v>10</v>
      </c>
      <c r="F502" s="2" t="s">
        <v>10</v>
      </c>
      <c r="G502" s="2" t="s">
        <v>10</v>
      </c>
      <c r="H502" s="3">
        <f t="shared" si="88"/>
        <v>-4.4748858447488549E-2</v>
      </c>
      <c r="I502" s="3">
        <f t="shared" si="89"/>
        <v>-6.1412487205732003E-3</v>
      </c>
      <c r="J502" s="3">
        <f t="shared" si="90"/>
        <v>-5.8333333333333348E-2</v>
      </c>
      <c r="K502" s="2">
        <f t="shared" si="86"/>
        <v>1.0505</v>
      </c>
      <c r="L502" s="3">
        <f t="shared" si="87"/>
        <v>4.3021032504779733E-3</v>
      </c>
      <c r="M502" t="str">
        <f>IF(L502&gt;参数!B$3+参数!B$2,"溢",IF(L502&lt;-参数!B$2-参数!B$4,"折",""))</f>
        <v>溢</v>
      </c>
      <c r="N502" s="3">
        <f>IF(M502="折",-L502-参数!B$2-参数!B$4,IF(M502="溢",L502-参数!B$2-参数!B$3,""))</f>
        <v>4.202103250477973E-3</v>
      </c>
      <c r="O502" s="4">
        <f t="shared" si="91"/>
        <v>-4.4748858447488549E-2</v>
      </c>
      <c r="P502" s="3">
        <f t="shared" si="92"/>
        <v>-3.421219380025857E-2</v>
      </c>
      <c r="Q502" s="5">
        <f t="shared" si="93"/>
        <v>540.98785909452533</v>
      </c>
      <c r="R502" s="5">
        <f t="shared" si="94"/>
        <v>1.5860491254785218</v>
      </c>
      <c r="S502" s="5">
        <f t="shared" si="95"/>
        <v>2.1797337609022933</v>
      </c>
      <c r="T502" s="3">
        <f t="shared" si="96"/>
        <v>-2.4919649665756383E-2</v>
      </c>
      <c r="U502" s="5">
        <f t="shared" si="97"/>
        <v>13.569269436359972</v>
      </c>
    </row>
    <row r="503" spans="1:21" x14ac:dyDescent="0.15">
      <c r="A503" s="1">
        <v>42499</v>
      </c>
      <c r="B503" s="2">
        <v>1.006</v>
      </c>
      <c r="C503" s="2">
        <v>0.97</v>
      </c>
      <c r="D503" s="2">
        <v>1.0489999999999999</v>
      </c>
      <c r="E503" s="2" t="s">
        <v>10</v>
      </c>
      <c r="F503" s="2" t="s">
        <v>10</v>
      </c>
      <c r="G503" s="2" t="s">
        <v>10</v>
      </c>
      <c r="H503" s="3">
        <f t="shared" si="88"/>
        <v>-3.8240917782026762E-2</v>
      </c>
      <c r="I503" s="3">
        <f t="shared" si="89"/>
        <v>-1.029866117404743E-3</v>
      </c>
      <c r="J503" s="3">
        <f t="shared" si="90"/>
        <v>-7.1681415929203518E-2</v>
      </c>
      <c r="K503" s="2">
        <f t="shared" si="86"/>
        <v>1.0095000000000001</v>
      </c>
      <c r="L503" s="3">
        <f t="shared" si="87"/>
        <v>3.4791252485089075E-3</v>
      </c>
      <c r="M503" t="str">
        <f>IF(L503&gt;参数!B$3+参数!B$2,"溢",IF(L503&lt;-参数!B$2-参数!B$4,"折",""))</f>
        <v>溢</v>
      </c>
      <c r="N503" s="3">
        <f>IF(M503="折",-L503-参数!B$2-参数!B$4,IF(M503="溢",L503-参数!B$2-参数!B$3,""))</f>
        <v>3.3791252485089076E-3</v>
      </c>
      <c r="O503" s="4">
        <f t="shared" si="91"/>
        <v>-3.8240917782026762E-2</v>
      </c>
      <c r="P503" s="3">
        <f t="shared" si="92"/>
        <v>-3.7737877881930205E-2</v>
      </c>
      <c r="Q503" s="5">
        <f t="shared" si="93"/>
        <v>542.81592482832843</v>
      </c>
      <c r="R503" s="5">
        <f t="shared" si="94"/>
        <v>1.5253971512728421</v>
      </c>
      <c r="S503" s="5">
        <f t="shared" si="95"/>
        <v>2.0974752344182424</v>
      </c>
      <c r="T503" s="3">
        <f t="shared" si="96"/>
        <v>-2.4199890138482689E-2</v>
      </c>
      <c r="U503" s="5">
        <f t="shared" si="97"/>
        <v>13.240894606740591</v>
      </c>
    </row>
    <row r="504" spans="1:21" x14ac:dyDescent="0.15">
      <c r="A504" s="1">
        <v>42500</v>
      </c>
      <c r="B504" s="2">
        <v>1.004</v>
      </c>
      <c r="C504" s="2">
        <v>0.96799999999999997</v>
      </c>
      <c r="D504" s="2">
        <v>1.052</v>
      </c>
      <c r="E504" s="2" t="s">
        <v>10</v>
      </c>
      <c r="F504" s="2" t="s">
        <v>10</v>
      </c>
      <c r="G504" s="2" t="s">
        <v>10</v>
      </c>
      <c r="H504" s="3">
        <f t="shared" si="88"/>
        <v>-1.9880715705765661E-3</v>
      </c>
      <c r="I504" s="3">
        <f t="shared" si="89"/>
        <v>-2.0618556701030855E-3</v>
      </c>
      <c r="J504" s="3">
        <f t="shared" si="90"/>
        <v>2.8598665395616063E-3</v>
      </c>
      <c r="K504" s="2">
        <f t="shared" si="86"/>
        <v>1.01</v>
      </c>
      <c r="L504" s="3">
        <f t="shared" si="87"/>
        <v>5.9760956175298752E-3</v>
      </c>
      <c r="M504" t="str">
        <f>IF(L504&gt;参数!B$3+参数!B$2,"溢",IF(L504&lt;-参数!B$2-参数!B$4,"折",""))</f>
        <v>溢</v>
      </c>
      <c r="N504" s="3">
        <f>IF(M504="折",-L504-参数!B$2-参数!B$4,IF(M504="溢",L504-参数!B$2-参数!B$3,""))</f>
        <v>5.8760956175298749E-3</v>
      </c>
      <c r="O504" s="4">
        <f t="shared" si="91"/>
        <v>-1.9880715705765661E-3</v>
      </c>
      <c r="P504" s="3">
        <f t="shared" si="92"/>
        <v>5.0133827275199161E-4</v>
      </c>
      <c r="Q504" s="5">
        <f t="shared" si="93"/>
        <v>546.00556310533761</v>
      </c>
      <c r="R504" s="5">
        <f t="shared" si="94"/>
        <v>1.5223645525625582</v>
      </c>
      <c r="S504" s="5">
        <f t="shared" si="95"/>
        <v>2.0985267790294055</v>
      </c>
      <c r="T504" s="3">
        <f t="shared" si="96"/>
        <v>1.4631207732351001E-3</v>
      </c>
      <c r="U504" s="5">
        <f t="shared" si="97"/>
        <v>13.26026763469593</v>
      </c>
    </row>
    <row r="505" spans="1:21" x14ac:dyDescent="0.15">
      <c r="A505" s="1">
        <v>42501</v>
      </c>
      <c r="B505" s="2">
        <v>0.99199999999999999</v>
      </c>
      <c r="C505" s="2">
        <v>0.96799999999999997</v>
      </c>
      <c r="D505" s="2">
        <v>1.038</v>
      </c>
      <c r="E505" s="2" t="s">
        <v>10</v>
      </c>
      <c r="F505" s="2" t="s">
        <v>10</v>
      </c>
      <c r="G505" s="2" t="s">
        <v>10</v>
      </c>
      <c r="H505" s="3">
        <f t="shared" si="88"/>
        <v>-1.195219123505975E-2</v>
      </c>
      <c r="I505" s="3">
        <f t="shared" si="89"/>
        <v>0</v>
      </c>
      <c r="J505" s="3">
        <f t="shared" si="90"/>
        <v>-1.3307984790874583E-2</v>
      </c>
      <c r="K505" s="2">
        <f t="shared" si="86"/>
        <v>1.0030000000000001</v>
      </c>
      <c r="L505" s="3">
        <f t="shared" si="87"/>
        <v>1.1088709677419484E-2</v>
      </c>
      <c r="M505" t="str">
        <f>IF(L505&gt;参数!B$3+参数!B$2,"溢",IF(L505&lt;-参数!B$2-参数!B$4,"折",""))</f>
        <v>溢</v>
      </c>
      <c r="N505" s="3">
        <f>IF(M505="折",-L505-参数!B$2-参数!B$4,IF(M505="溢",L505-参数!B$2-参数!B$3,""))</f>
        <v>1.0988709677419484E-2</v>
      </c>
      <c r="O505" s="4">
        <f t="shared" si="91"/>
        <v>-1.195219123505975E-2</v>
      </c>
      <c r="P505" s="3">
        <f t="shared" si="92"/>
        <v>-6.8861855498144643E-3</v>
      </c>
      <c r="Q505" s="5">
        <f t="shared" si="93"/>
        <v>552.00545972055806</v>
      </c>
      <c r="R505" s="5">
        <f t="shared" si="94"/>
        <v>1.5041689603008543</v>
      </c>
      <c r="S505" s="5">
        <f t="shared" si="95"/>
        <v>2.0840759342477546</v>
      </c>
      <c r="T505" s="3">
        <f t="shared" si="96"/>
        <v>-2.6165557024849101E-3</v>
      </c>
      <c r="U505" s="5">
        <f t="shared" si="97"/>
        <v>13.225571405799892</v>
      </c>
    </row>
    <row r="506" spans="1:21" x14ac:dyDescent="0.15">
      <c r="A506" s="1">
        <v>42502</v>
      </c>
      <c r="B506" s="2">
        <v>0.997</v>
      </c>
      <c r="C506" s="2">
        <v>0.97099999999999997</v>
      </c>
      <c r="D506" s="2">
        <v>1.024</v>
      </c>
      <c r="E506" s="2" t="s">
        <v>10</v>
      </c>
      <c r="F506" s="2" t="s">
        <v>10</v>
      </c>
      <c r="G506" s="2" t="s">
        <v>10</v>
      </c>
      <c r="H506" s="3">
        <f t="shared" si="88"/>
        <v>5.0403225806452401E-3</v>
      </c>
      <c r="I506" s="3">
        <f t="shared" si="89"/>
        <v>3.0991735537189147E-3</v>
      </c>
      <c r="J506" s="3">
        <f t="shared" si="90"/>
        <v>-1.3487475915221592E-2</v>
      </c>
      <c r="K506" s="2">
        <f t="shared" si="86"/>
        <v>0.99750000000000005</v>
      </c>
      <c r="L506" s="3">
        <f t="shared" si="87"/>
        <v>5.015045135405849E-4</v>
      </c>
      <c r="M506" t="str">
        <f>IF(L506&gt;参数!B$3+参数!B$2,"溢",IF(L506&lt;-参数!B$2-参数!B$4,"折",""))</f>
        <v>溢</v>
      </c>
      <c r="N506" s="3">
        <f>IF(M506="折",-L506-参数!B$2-参数!B$4,IF(M506="溢",L506-参数!B$2-参数!B$3,""))</f>
        <v>4.015045135405849E-4</v>
      </c>
      <c r="O506" s="4">
        <f t="shared" si="91"/>
        <v>5.0403225806452401E-3</v>
      </c>
      <c r="P506" s="3">
        <f t="shared" si="92"/>
        <v>-5.4144750960029298E-3</v>
      </c>
      <c r="Q506" s="5">
        <f t="shared" si="93"/>
        <v>552.22709240413496</v>
      </c>
      <c r="R506" s="5">
        <f t="shared" si="94"/>
        <v>1.5117504570765643</v>
      </c>
      <c r="S506" s="5">
        <f t="shared" si="95"/>
        <v>2.072791757003591</v>
      </c>
      <c r="T506" s="3">
        <f t="shared" si="96"/>
        <v>9.1173327276316534E-6</v>
      </c>
      <c r="U506" s="5">
        <f t="shared" si="97"/>
        <v>13.225691987734912</v>
      </c>
    </row>
    <row r="507" spans="1:21" x14ac:dyDescent="0.15">
      <c r="A507" s="1">
        <v>42503</v>
      </c>
      <c r="B507" s="2">
        <v>0.99399999999999999</v>
      </c>
      <c r="C507" s="2">
        <v>0.97099999999999997</v>
      </c>
      <c r="D507" s="2">
        <v>1.0209999999999999</v>
      </c>
      <c r="E507" s="2" t="s">
        <v>10</v>
      </c>
      <c r="F507" s="2" t="s">
        <v>10</v>
      </c>
      <c r="G507" s="2" t="s">
        <v>10</v>
      </c>
      <c r="H507" s="3">
        <f t="shared" si="88"/>
        <v>-3.0090270812437314E-3</v>
      </c>
      <c r="I507" s="3">
        <f t="shared" si="89"/>
        <v>0</v>
      </c>
      <c r="J507" s="3">
        <f t="shared" si="90"/>
        <v>-2.929687500000111E-3</v>
      </c>
      <c r="K507" s="2">
        <f t="shared" si="86"/>
        <v>0.996</v>
      </c>
      <c r="L507" s="3">
        <f t="shared" si="87"/>
        <v>2.012072434607548E-3</v>
      </c>
      <c r="M507" t="str">
        <f>IF(L507&gt;参数!B$3+参数!B$2,"溢",IF(L507&lt;-参数!B$2-参数!B$4,"折",""))</f>
        <v>溢</v>
      </c>
      <c r="N507" s="3">
        <f>IF(M507="折",-L507-参数!B$2-参数!B$4,IF(M507="溢",L507-参数!B$2-参数!B$3,""))</f>
        <v>1.912072434607548E-3</v>
      </c>
      <c r="O507" s="4">
        <f t="shared" si="91"/>
        <v>-3.0090270812437314E-3</v>
      </c>
      <c r="P507" s="3">
        <f t="shared" si="92"/>
        <v>-1.5016119164157193E-3</v>
      </c>
      <c r="Q507" s="5">
        <f t="shared" si="93"/>
        <v>553.2829906051644</v>
      </c>
      <c r="R507" s="5">
        <f t="shared" si="94"/>
        <v>1.5072015590111383</v>
      </c>
      <c r="S507" s="5">
        <f t="shared" si="95"/>
        <v>2.0696792282010259</v>
      </c>
      <c r="T507" s="3">
        <f t="shared" si="96"/>
        <v>-8.6618885435063434E-4</v>
      </c>
      <c r="U507" s="5">
        <f t="shared" si="97"/>
        <v>13.214236040744062</v>
      </c>
    </row>
    <row r="508" spans="1:21" x14ac:dyDescent="0.15">
      <c r="A508" s="1">
        <v>42506</v>
      </c>
      <c r="B508" s="2">
        <v>1.0049999999999999</v>
      </c>
      <c r="C508" s="2">
        <v>0.97099999999999997</v>
      </c>
      <c r="D508" s="2">
        <v>1.0389999999999999</v>
      </c>
      <c r="E508" s="2" t="s">
        <v>10</v>
      </c>
      <c r="F508" s="2" t="s">
        <v>10</v>
      </c>
      <c r="G508" s="2" t="s">
        <v>10</v>
      </c>
      <c r="H508" s="3">
        <f t="shared" si="88"/>
        <v>1.1066398390341847E-2</v>
      </c>
      <c r="I508" s="3">
        <f t="shared" si="89"/>
        <v>0</v>
      </c>
      <c r="J508" s="3">
        <f t="shared" si="90"/>
        <v>1.7629774730656189E-2</v>
      </c>
      <c r="K508" s="2">
        <f t="shared" si="86"/>
        <v>1.0049999999999999</v>
      </c>
      <c r="L508" s="3">
        <f t="shared" si="87"/>
        <v>0</v>
      </c>
      <c r="M508" t="str">
        <f>IF(L508&gt;参数!B$3+参数!B$2,"溢",IF(L508&lt;-参数!B$2-参数!B$4,"折",""))</f>
        <v/>
      </c>
      <c r="N508" s="3" t="str">
        <f>IF(M508="折",-L508-参数!B$2-参数!B$4,IF(M508="溢",L508-参数!B$2-参数!B$3,""))</f>
        <v/>
      </c>
      <c r="O508" s="4">
        <f t="shared" si="91"/>
        <v>1.1066398390341847E-2</v>
      </c>
      <c r="P508" s="3">
        <f t="shared" si="92"/>
        <v>9.1131024602745178E-3</v>
      </c>
      <c r="Q508" s="5">
        <f t="shared" si="93"/>
        <v>553.2829906051644</v>
      </c>
      <c r="R508" s="5">
        <f t="shared" si="94"/>
        <v>1.5238808519176998</v>
      </c>
      <c r="S508" s="5">
        <f t="shared" si="95"/>
        <v>2.0885404270675236</v>
      </c>
      <c r="T508" s="3">
        <f t="shared" si="96"/>
        <v>6.7265002835387886E-3</v>
      </c>
      <c r="U508" s="5">
        <f t="shared" si="97"/>
        <v>13.303121603218877</v>
      </c>
    </row>
    <row r="509" spans="1:21" x14ac:dyDescent="0.15">
      <c r="A509" s="1">
        <v>42507</v>
      </c>
      <c r="B509" s="2">
        <v>1.004</v>
      </c>
      <c r="C509" s="2">
        <v>0.97199999999999998</v>
      </c>
      <c r="D509" s="2">
        <v>1.04</v>
      </c>
      <c r="E509" s="2" t="s">
        <v>10</v>
      </c>
      <c r="F509" s="2" t="s">
        <v>10</v>
      </c>
      <c r="G509" s="2" t="s">
        <v>10</v>
      </c>
      <c r="H509" s="3">
        <f t="shared" si="88"/>
        <v>-9.9502487562175279E-4</v>
      </c>
      <c r="I509" s="3">
        <f t="shared" si="89"/>
        <v>1.029866117404632E-3</v>
      </c>
      <c r="J509" s="3">
        <f t="shared" si="90"/>
        <v>9.6246390760357237E-4</v>
      </c>
      <c r="K509" s="2">
        <f t="shared" si="86"/>
        <v>1.006</v>
      </c>
      <c r="L509" s="3">
        <f t="shared" si="87"/>
        <v>1.9920318725099584E-3</v>
      </c>
      <c r="M509" t="str">
        <f>IF(L509&gt;参数!B$3+参数!B$2,"溢",IF(L509&lt;-参数!B$2-参数!B$4,"折",""))</f>
        <v>溢</v>
      </c>
      <c r="N509" s="3">
        <f>IF(M509="折",-L509-参数!B$2-参数!B$4,IF(M509="溢",L509-参数!B$2-参数!B$3,""))</f>
        <v>1.8920318725099583E-3</v>
      </c>
      <c r="O509" s="4">
        <f t="shared" si="91"/>
        <v>-9.9502487562175279E-4</v>
      </c>
      <c r="P509" s="3">
        <f t="shared" si="92"/>
        <v>9.9502600895875646E-4</v>
      </c>
      <c r="Q509" s="5">
        <f t="shared" si="93"/>
        <v>554.32981965790702</v>
      </c>
      <c r="R509" s="5">
        <f t="shared" si="94"/>
        <v>1.522364552562558</v>
      </c>
      <c r="S509" s="5">
        <f t="shared" si="95"/>
        <v>2.0906185791132179</v>
      </c>
      <c r="T509" s="3">
        <f t="shared" si="96"/>
        <v>6.3067766861565401E-4</v>
      </c>
      <c r="U509" s="5">
        <f t="shared" si="97"/>
        <v>13.311511584936904</v>
      </c>
    </row>
    <row r="510" spans="1:21" x14ac:dyDescent="0.15">
      <c r="A510" s="1">
        <v>42508</v>
      </c>
      <c r="B510" s="2">
        <v>0.98399999999999999</v>
      </c>
      <c r="C510" s="2">
        <v>0.97099999999999997</v>
      </c>
      <c r="D510" s="2">
        <v>1.004</v>
      </c>
      <c r="E510" s="2" t="s">
        <v>10</v>
      </c>
      <c r="F510" s="2" t="s">
        <v>10</v>
      </c>
      <c r="G510" s="2" t="s">
        <v>10</v>
      </c>
      <c r="H510" s="3">
        <f t="shared" si="88"/>
        <v>-1.9920318725099584E-2</v>
      </c>
      <c r="I510" s="3">
        <f t="shared" si="89"/>
        <v>-1.0288065843621075E-3</v>
      </c>
      <c r="J510" s="3">
        <f t="shared" si="90"/>
        <v>-3.4615384615384603E-2</v>
      </c>
      <c r="K510" s="2">
        <f t="shared" si="86"/>
        <v>0.98750000000000004</v>
      </c>
      <c r="L510" s="3">
        <f t="shared" si="87"/>
        <v>3.5569105691057867E-3</v>
      </c>
      <c r="M510" t="str">
        <f>IF(L510&gt;参数!B$3+参数!B$2,"溢",IF(L510&lt;-参数!B$2-参数!B$4,"折",""))</f>
        <v>溢</v>
      </c>
      <c r="N510" s="3">
        <f>IF(M510="折",-L510-参数!B$2-参数!B$4,IF(M510="溢",L510-参数!B$2-参数!B$3,""))</f>
        <v>3.4569105691057869E-3</v>
      </c>
      <c r="O510" s="4">
        <f t="shared" si="91"/>
        <v>-1.9920318725099584E-2</v>
      </c>
      <c r="P510" s="3">
        <f t="shared" si="92"/>
        <v>-1.8102692327727467E-2</v>
      </c>
      <c r="Q510" s="5">
        <f t="shared" si="93"/>
        <v>556.24608827025293</v>
      </c>
      <c r="R510" s="5">
        <f t="shared" si="94"/>
        <v>1.4920385654597181</v>
      </c>
      <c r="S510" s="5">
        <f t="shared" si="95"/>
        <v>2.0527727542009004</v>
      </c>
      <c r="T510" s="3">
        <f t="shared" si="96"/>
        <v>-1.1522033494573753E-2</v>
      </c>
      <c r="U510" s="5">
        <f t="shared" si="97"/>
        <v>13.158135902591855</v>
      </c>
    </row>
    <row r="511" spans="1:21" x14ac:dyDescent="0.15">
      <c r="A511" s="1">
        <v>42509</v>
      </c>
      <c r="B511" s="2">
        <v>0.99</v>
      </c>
      <c r="C511" s="2">
        <v>0.97199999999999998</v>
      </c>
      <c r="D511" s="2">
        <v>1.01</v>
      </c>
      <c r="E511" s="2" t="s">
        <v>10</v>
      </c>
      <c r="F511" s="2" t="s">
        <v>10</v>
      </c>
      <c r="G511" s="2" t="s">
        <v>10</v>
      </c>
      <c r="H511" s="3">
        <f t="shared" si="88"/>
        <v>6.0975609756097615E-3</v>
      </c>
      <c r="I511" s="3">
        <f t="shared" si="89"/>
        <v>1.029866117404632E-3</v>
      </c>
      <c r="J511" s="3">
        <f t="shared" si="90"/>
        <v>5.9760956175298752E-3</v>
      </c>
      <c r="K511" s="2">
        <f t="shared" si="86"/>
        <v>0.99099999999999999</v>
      </c>
      <c r="L511" s="3">
        <f t="shared" si="87"/>
        <v>1.0101010101009056E-3</v>
      </c>
      <c r="M511" t="str">
        <f>IF(L511&gt;参数!B$3+参数!B$2,"溢",IF(L511&lt;-参数!B$2-参数!B$4,"折",""))</f>
        <v>溢</v>
      </c>
      <c r="N511" s="3">
        <f>IF(M511="折",-L511-参数!B$2-参数!B$4,IF(M511="溢",L511-参数!B$2-参数!B$3,""))</f>
        <v>9.1010101010090554E-4</v>
      </c>
      <c r="O511" s="4">
        <f t="shared" si="91"/>
        <v>6.0975609756097615E-3</v>
      </c>
      <c r="P511" s="3">
        <f t="shared" si="92"/>
        <v>3.5503967910305127E-3</v>
      </c>
      <c r="Q511" s="5">
        <f t="shared" si="93"/>
        <v>556.75232839705234</v>
      </c>
      <c r="R511" s="5">
        <f t="shared" si="94"/>
        <v>1.5011363615905702</v>
      </c>
      <c r="S511" s="5">
        <f t="shared" si="95"/>
        <v>2.0600609120001301</v>
      </c>
      <c r="T511" s="3">
        <f t="shared" si="96"/>
        <v>3.5193529255803935E-3</v>
      </c>
      <c r="U511" s="5">
        <f t="shared" si="97"/>
        <v>13.204444026675827</v>
      </c>
    </row>
    <row r="512" spans="1:21" x14ac:dyDescent="0.15">
      <c r="A512" s="1">
        <v>42510</v>
      </c>
      <c r="B512" s="2">
        <v>1.006</v>
      </c>
      <c r="C512" s="2">
        <v>0.97099999999999997</v>
      </c>
      <c r="D512" s="2">
        <v>1.04</v>
      </c>
      <c r="E512" s="2" t="s">
        <v>10</v>
      </c>
      <c r="F512" s="2" t="s">
        <v>10</v>
      </c>
      <c r="G512" s="2" t="s">
        <v>10</v>
      </c>
      <c r="H512" s="3">
        <f t="shared" si="88"/>
        <v>1.6161616161616266E-2</v>
      </c>
      <c r="I512" s="3">
        <f t="shared" si="89"/>
        <v>-1.0288065843621075E-3</v>
      </c>
      <c r="J512" s="3">
        <f t="shared" si="90"/>
        <v>2.9702970297029729E-2</v>
      </c>
      <c r="K512" s="2">
        <f t="shared" si="86"/>
        <v>1.0055000000000001</v>
      </c>
      <c r="L512" s="3">
        <f t="shared" si="87"/>
        <v>-4.9701789264411378E-4</v>
      </c>
      <c r="M512" t="str">
        <f>IF(L512&gt;参数!B$3+参数!B$2,"溢",IF(L512&lt;-参数!B$2-参数!B$4,"折",""))</f>
        <v/>
      </c>
      <c r="N512" s="3" t="str">
        <f>IF(M512="折",-L512-参数!B$2-参数!B$4,IF(M512="溢",L512-参数!B$2-参数!B$3,""))</f>
        <v/>
      </c>
      <c r="O512" s="4">
        <f t="shared" si="91"/>
        <v>1.6161616161616266E-2</v>
      </c>
      <c r="P512" s="3">
        <f t="shared" si="92"/>
        <v>1.4864305278714723E-2</v>
      </c>
      <c r="Q512" s="5">
        <f t="shared" si="93"/>
        <v>556.75232839705234</v>
      </c>
      <c r="R512" s="5">
        <f t="shared" si="94"/>
        <v>1.5253971512728421</v>
      </c>
      <c r="S512" s="5">
        <f t="shared" si="95"/>
        <v>2.0906822862888474</v>
      </c>
      <c r="T512" s="3">
        <f t="shared" si="96"/>
        <v>1.0341973813443662E-2</v>
      </c>
      <c r="U512" s="5">
        <f t="shared" si="97"/>
        <v>13.34100404102079</v>
      </c>
    </row>
    <row r="513" spans="1:21" x14ac:dyDescent="0.15">
      <c r="A513" s="1">
        <v>42513</v>
      </c>
      <c r="B513" s="2">
        <v>1.016</v>
      </c>
      <c r="C513" s="2">
        <v>0.97299999999999998</v>
      </c>
      <c r="D513" s="2">
        <v>1.044</v>
      </c>
      <c r="E513" s="2" t="s">
        <v>10</v>
      </c>
      <c r="F513" s="2" t="s">
        <v>10</v>
      </c>
      <c r="G513" s="2" t="s">
        <v>10</v>
      </c>
      <c r="H513" s="3">
        <f t="shared" si="88"/>
        <v>9.9403578528827197E-3</v>
      </c>
      <c r="I513" s="3">
        <f t="shared" si="89"/>
        <v>2.059732234809486E-3</v>
      </c>
      <c r="J513" s="3">
        <f t="shared" si="90"/>
        <v>3.8461538461538325E-3</v>
      </c>
      <c r="K513" s="2">
        <f t="shared" si="86"/>
        <v>1.0085</v>
      </c>
      <c r="L513" s="3">
        <f t="shared" si="87"/>
        <v>-7.3818897637796255E-3</v>
      </c>
      <c r="M513" t="str">
        <f>IF(L513&gt;参数!B$3+参数!B$2,"溢",IF(L513&lt;-参数!B$2-参数!B$4,"折",""))</f>
        <v>折</v>
      </c>
      <c r="N513" s="3">
        <f>IF(M513="折",-L513-参数!B$2-参数!B$4,IF(M513="溢",L513-参数!B$2-参数!B$3,""))</f>
        <v>2.2818897637796251E-3</v>
      </c>
      <c r="O513" s="4">
        <f t="shared" si="91"/>
        <v>9.9403578528827197E-3</v>
      </c>
      <c r="P513" s="3">
        <f t="shared" si="92"/>
        <v>2.9843847693873235E-3</v>
      </c>
      <c r="Q513" s="5">
        <f t="shared" si="93"/>
        <v>558.02277583618195</v>
      </c>
      <c r="R513" s="5">
        <f t="shared" si="94"/>
        <v>1.5405601448242621</v>
      </c>
      <c r="S513" s="5">
        <f t="shared" si="95"/>
        <v>2.096921686661676</v>
      </c>
      <c r="T513" s="3">
        <f t="shared" si="96"/>
        <v>5.0688774620165564E-3</v>
      </c>
      <c r="U513" s="5">
        <f t="shared" si="97"/>
        <v>13.408627955724992</v>
      </c>
    </row>
    <row r="514" spans="1:21" x14ac:dyDescent="0.15">
      <c r="A514" s="1">
        <v>42514</v>
      </c>
      <c r="B514" s="2">
        <v>1.002</v>
      </c>
      <c r="C514" s="2">
        <v>0.97399999999999998</v>
      </c>
      <c r="D514" s="2">
        <v>1.022</v>
      </c>
      <c r="E514" s="2" t="s">
        <v>10</v>
      </c>
      <c r="F514" s="2" t="s">
        <v>10</v>
      </c>
      <c r="G514" s="2" t="s">
        <v>10</v>
      </c>
      <c r="H514" s="3">
        <f t="shared" si="88"/>
        <v>-1.3779527559055094E-2</v>
      </c>
      <c r="I514" s="3">
        <f t="shared" si="89"/>
        <v>1.0277492291881352E-3</v>
      </c>
      <c r="J514" s="3">
        <f t="shared" si="90"/>
        <v>-2.1072796934865967E-2</v>
      </c>
      <c r="K514" s="2">
        <f t="shared" si="86"/>
        <v>0.998</v>
      </c>
      <c r="L514" s="3">
        <f t="shared" si="87"/>
        <v>-3.9920159680638667E-3</v>
      </c>
      <c r="M514" t="str">
        <f>IF(L514&gt;参数!B$3+参数!B$2,"溢",IF(L514&lt;-参数!B$2-参数!B$4,"折",""))</f>
        <v/>
      </c>
      <c r="N514" s="3" t="str">
        <f>IF(M514="折",-L514-参数!B$2-参数!B$4,IF(M514="溢",L514-参数!B$2-参数!B$3,""))</f>
        <v/>
      </c>
      <c r="O514" s="4">
        <f t="shared" si="91"/>
        <v>-1.3779527559055094E-2</v>
      </c>
      <c r="P514" s="3">
        <f t="shared" si="92"/>
        <v>-1.0288261882867623E-2</v>
      </c>
      <c r="Q514" s="5">
        <f t="shared" si="93"/>
        <v>558.02277583618195</v>
      </c>
      <c r="R514" s="5">
        <f t="shared" si="94"/>
        <v>1.5193319538522743</v>
      </c>
      <c r="S514" s="5">
        <f t="shared" si="95"/>
        <v>2.0753480072014363</v>
      </c>
      <c r="T514" s="3">
        <f t="shared" si="96"/>
        <v>-8.0225964806409054E-3</v>
      </c>
      <c r="U514" s="5">
        <f t="shared" si="97"/>
        <v>13.30105594427717</v>
      </c>
    </row>
    <row r="515" spans="1:21" x14ac:dyDescent="0.15">
      <c r="A515" s="1">
        <v>42515</v>
      </c>
      <c r="B515" s="2">
        <v>0.995</v>
      </c>
      <c r="C515" s="2">
        <v>0.97599999999999998</v>
      </c>
      <c r="D515" s="2">
        <v>1.018</v>
      </c>
      <c r="E515" s="2" t="s">
        <v>10</v>
      </c>
      <c r="F515" s="2" t="s">
        <v>10</v>
      </c>
      <c r="G515" s="2" t="s">
        <v>10</v>
      </c>
      <c r="H515" s="3">
        <f t="shared" si="88"/>
        <v>-6.986027944111739E-3</v>
      </c>
      <c r="I515" s="3">
        <f t="shared" si="89"/>
        <v>2.0533880903490509E-3</v>
      </c>
      <c r="J515" s="3">
        <f t="shared" si="90"/>
        <v>-3.9138943248532287E-3</v>
      </c>
      <c r="K515" s="2">
        <f t="shared" si="86"/>
        <v>0.997</v>
      </c>
      <c r="L515" s="3">
        <f t="shared" si="87"/>
        <v>2.0100502512563345E-3</v>
      </c>
      <c r="M515" t="str">
        <f>IF(L515&gt;参数!B$3+参数!B$2,"溢",IF(L515&lt;-参数!B$2-参数!B$4,"折",""))</f>
        <v>溢</v>
      </c>
      <c r="N515" s="3">
        <f>IF(M515="折",-L515-参数!B$2-参数!B$4,IF(M515="溢",L515-参数!B$2-参数!B$3,""))</f>
        <v>1.9100502512563345E-3</v>
      </c>
      <c r="O515" s="4">
        <f t="shared" si="91"/>
        <v>-6.986027944111739E-3</v>
      </c>
      <c r="P515" s="3">
        <f t="shared" si="92"/>
        <v>-9.9309811761279492E-4</v>
      </c>
      <c r="Q515" s="5">
        <f t="shared" si="93"/>
        <v>559.08862737937466</v>
      </c>
      <c r="R515" s="5">
        <f t="shared" si="94"/>
        <v>1.5087178583662804</v>
      </c>
      <c r="S515" s="5">
        <f t="shared" si="95"/>
        <v>2.073286983002093</v>
      </c>
      <c r="T515" s="3">
        <f t="shared" si="96"/>
        <v>-2.0230252701560667E-3</v>
      </c>
      <c r="U515" s="5">
        <f t="shared" si="97"/>
        <v>13.274147571982137</v>
      </c>
    </row>
    <row r="516" spans="1:21" x14ac:dyDescent="0.15">
      <c r="A516" s="1">
        <v>42516</v>
      </c>
      <c r="B516" s="2">
        <v>0.997</v>
      </c>
      <c r="C516" s="2">
        <v>0.97399999999999998</v>
      </c>
      <c r="D516" s="2">
        <v>1.0189999999999999</v>
      </c>
      <c r="E516" s="2" t="s">
        <v>10</v>
      </c>
      <c r="F516" s="2" t="s">
        <v>10</v>
      </c>
      <c r="G516" s="2" t="s">
        <v>10</v>
      </c>
      <c r="H516" s="3">
        <f t="shared" si="88"/>
        <v>2.0100502512563345E-3</v>
      </c>
      <c r="I516" s="3">
        <f t="shared" si="89"/>
        <v>-2.049180327868827E-3</v>
      </c>
      <c r="J516" s="3">
        <f t="shared" si="90"/>
        <v>9.8231827111971981E-4</v>
      </c>
      <c r="K516" s="2">
        <f t="shared" si="86"/>
        <v>0.99649999999999994</v>
      </c>
      <c r="L516" s="3">
        <f t="shared" si="87"/>
        <v>-5.0150451354069592E-4</v>
      </c>
      <c r="M516" t="str">
        <f>IF(L516&gt;参数!B$3+参数!B$2,"溢",IF(L516&lt;-参数!B$2-参数!B$4,"折",""))</f>
        <v/>
      </c>
      <c r="N516" s="3" t="str">
        <f>IF(M516="折",-L516-参数!B$2-参数!B$4,IF(M516="溢",L516-参数!B$2-参数!B$3,""))</f>
        <v/>
      </c>
      <c r="O516" s="4">
        <f t="shared" si="91"/>
        <v>2.0100502512563345E-3</v>
      </c>
      <c r="P516" s="3">
        <f t="shared" si="92"/>
        <v>-4.9920688463283636E-4</v>
      </c>
      <c r="Q516" s="5">
        <f t="shared" si="93"/>
        <v>559.08862737937466</v>
      </c>
      <c r="R516" s="5">
        <f t="shared" si="94"/>
        <v>1.5117504570765645</v>
      </c>
      <c r="S516" s="5">
        <f t="shared" si="95"/>
        <v>2.0722519838663587</v>
      </c>
      <c r="T516" s="3">
        <f t="shared" si="96"/>
        <v>5.0361445554116598E-4</v>
      </c>
      <c r="U516" s="5">
        <f t="shared" si="97"/>
        <v>13.280832624584376</v>
      </c>
    </row>
    <row r="517" spans="1:21" x14ac:dyDescent="0.15">
      <c r="A517" s="1">
        <v>42517</v>
      </c>
      <c r="B517" s="2">
        <v>1.0069999999999999</v>
      </c>
      <c r="C517" s="2">
        <v>0.97599999999999998</v>
      </c>
      <c r="D517" s="2">
        <v>1.0269999999999999</v>
      </c>
      <c r="E517" s="2" t="s">
        <v>10</v>
      </c>
      <c r="F517" s="2" t="s">
        <v>10</v>
      </c>
      <c r="G517" s="2" t="s">
        <v>10</v>
      </c>
      <c r="H517" s="3">
        <f t="shared" si="88"/>
        <v>1.0030090270812364E-2</v>
      </c>
      <c r="I517" s="3">
        <f t="shared" si="89"/>
        <v>2.0533880903490509E-3</v>
      </c>
      <c r="J517" s="3">
        <f t="shared" si="90"/>
        <v>7.8508341511285273E-3</v>
      </c>
      <c r="K517" s="2">
        <f t="shared" ref="K517:K580" si="98">(C517+D517)/2</f>
        <v>1.0015000000000001</v>
      </c>
      <c r="L517" s="3">
        <f t="shared" ref="L517:L580" si="99">K517/B517-1</f>
        <v>-5.4617676266135451E-3</v>
      </c>
      <c r="M517" t="str">
        <f>IF(L517&gt;参数!B$3+参数!B$2,"溢",IF(L517&lt;-参数!B$2-参数!B$4,"折",""))</f>
        <v>折</v>
      </c>
      <c r="N517" s="3">
        <f>IF(M517="折",-L517-参数!B$2-参数!B$4,IF(M517="溢",L517-参数!B$2-参数!B$3,""))</f>
        <v>3.6176762661354472E-4</v>
      </c>
      <c r="O517" s="4">
        <f t="shared" si="91"/>
        <v>1.0030090270812364E-2</v>
      </c>
      <c r="P517" s="3">
        <f t="shared" si="92"/>
        <v>5.025917847922951E-3</v>
      </c>
      <c r="Q517" s="5">
        <f t="shared" si="93"/>
        <v>559.29088754516829</v>
      </c>
      <c r="R517" s="5">
        <f t="shared" si="94"/>
        <v>1.5269134506279842</v>
      </c>
      <c r="S517" s="5">
        <f t="shared" si="95"/>
        <v>2.0826669520974668</v>
      </c>
      <c r="T517" s="3">
        <f t="shared" si="96"/>
        <v>5.1392585817829533E-3</v>
      </c>
      <c r="U517" s="5">
        <f t="shared" si="97"/>
        <v>13.349086257623492</v>
      </c>
    </row>
    <row r="518" spans="1:21" x14ac:dyDescent="0.15">
      <c r="A518" s="1">
        <v>42520</v>
      </c>
      <c r="B518" s="2">
        <v>1.0009999999999999</v>
      </c>
      <c r="C518" s="2">
        <v>0.97699999999999998</v>
      </c>
      <c r="D518" s="2">
        <v>1.012</v>
      </c>
      <c r="E518" s="2" t="s">
        <v>10</v>
      </c>
      <c r="F518" s="2" t="s">
        <v>10</v>
      </c>
      <c r="G518" s="2" t="s">
        <v>10</v>
      </c>
      <c r="H518" s="3">
        <f t="shared" ref="H518:H581" si="100">(B518+IFERROR(E518+0,0))/B517-1</f>
        <v>-5.9582919563058168E-3</v>
      </c>
      <c r="I518" s="3">
        <f t="shared" ref="I518:I581" si="101">(C518+IFERROR(F518+0,0))/C517-1</f>
        <v>1.0245901639345245E-3</v>
      </c>
      <c r="J518" s="3">
        <f t="shared" ref="J518:J581" si="102">(D518+IFERROR(G518+0,0))/D517-1</f>
        <v>-1.4605647517039855E-2</v>
      </c>
      <c r="K518" s="2">
        <f t="shared" si="98"/>
        <v>0.99449999999999994</v>
      </c>
      <c r="L518" s="3">
        <f t="shared" si="99"/>
        <v>-6.4935064935064402E-3</v>
      </c>
      <c r="M518" t="str">
        <f>IF(L518&gt;参数!B$3+参数!B$2,"溢",IF(L518&lt;-参数!B$2-参数!B$4,"折",""))</f>
        <v>折</v>
      </c>
      <c r="N518" s="3">
        <f>IF(M518="折",-L518-参数!B$2-参数!B$4,IF(M518="溢",L518-参数!B$2-参数!B$3,""))</f>
        <v>1.3935064935064398E-3</v>
      </c>
      <c r="O518" s="4">
        <f t="shared" ref="O518:O581" si="103">H518</f>
        <v>-5.9582919563058168E-3</v>
      </c>
      <c r="P518" s="3">
        <f t="shared" ref="P518:P581" si="104">(C518*I518+D518*J518)/(C518+D518)</f>
        <v>-6.9280496214581717E-3</v>
      </c>
      <c r="Q518" s="5">
        <f t="shared" ref="Q518:Q581" si="105">IFERROR(Q517*(1+N518),Q517)</f>
        <v>560.07026302872146</v>
      </c>
      <c r="R518" s="5">
        <f t="shared" ref="R518:R581" si="106">IFERROR(R517*(1+O518),R517)</f>
        <v>1.5178156544971324</v>
      </c>
      <c r="S518" s="5">
        <f t="shared" ref="S518:S581" si="107">IFERROR(S517*(1+P518),S517)</f>
        <v>2.0682381321083643</v>
      </c>
      <c r="T518" s="3">
        <f t="shared" ref="T518:T581" si="108">(IFERROR(N518+0,0)+IFERROR(O518+0,0)+IFERROR(P518+0,0))/3</f>
        <v>-3.8309450280858497E-3</v>
      </c>
      <c r="U518" s="5">
        <f t="shared" ref="U518:U581" si="109">IFERROR(U517*(1+T518),U517)</f>
        <v>13.29794664199536</v>
      </c>
    </row>
    <row r="519" spans="1:21" x14ac:dyDescent="0.15">
      <c r="A519" s="1">
        <v>42521</v>
      </c>
      <c r="B519" s="2">
        <v>1.044</v>
      </c>
      <c r="C519" s="2">
        <v>0.97499999999999998</v>
      </c>
      <c r="D519" s="2">
        <v>1.113</v>
      </c>
      <c r="E519" s="2" t="s">
        <v>10</v>
      </c>
      <c r="F519" s="2" t="s">
        <v>10</v>
      </c>
      <c r="G519" s="2" t="s">
        <v>10</v>
      </c>
      <c r="H519" s="3">
        <f t="shared" si="100"/>
        <v>4.2957042957043168E-2</v>
      </c>
      <c r="I519" s="3">
        <f t="shared" si="101"/>
        <v>-2.0470829068577334E-3</v>
      </c>
      <c r="J519" s="3">
        <f t="shared" si="102"/>
        <v>9.9802371541501955E-2</v>
      </c>
      <c r="K519" s="2">
        <f t="shared" si="98"/>
        <v>1.044</v>
      </c>
      <c r="L519" s="3">
        <f t="shared" si="99"/>
        <v>0</v>
      </c>
      <c r="M519" t="str">
        <f>IF(L519&gt;参数!B$3+参数!B$2,"溢",IF(L519&lt;-参数!B$2-参数!B$4,"折",""))</f>
        <v/>
      </c>
      <c r="N519" s="3" t="str">
        <f>IF(M519="折",-L519-参数!B$2-参数!B$4,IF(M519="溢",L519-参数!B$2-参数!B$3,""))</f>
        <v/>
      </c>
      <c r="O519" s="4">
        <f t="shared" si="103"/>
        <v>4.2957042957043168E-2</v>
      </c>
      <c r="P519" s="3">
        <f t="shared" si="104"/>
        <v>5.2243359047655834E-2</v>
      </c>
      <c r="Q519" s="5">
        <f t="shared" si="105"/>
        <v>560.07026302872146</v>
      </c>
      <c r="R519" s="5">
        <f t="shared" si="106"/>
        <v>1.5830165267682383</v>
      </c>
      <c r="S519" s="5">
        <f t="shared" si="107"/>
        <v>2.1762898394401549</v>
      </c>
      <c r="T519" s="3">
        <f t="shared" si="108"/>
        <v>3.1733467334899672E-2</v>
      </c>
      <c r="U519" s="5">
        <f t="shared" si="109"/>
        <v>13.719936597380357</v>
      </c>
    </row>
    <row r="520" spans="1:21" x14ac:dyDescent="0.15">
      <c r="A520" s="1">
        <v>42522</v>
      </c>
      <c r="B520" s="2">
        <v>1.054</v>
      </c>
      <c r="C520" s="2">
        <v>0.97499999999999998</v>
      </c>
      <c r="D520" s="2">
        <v>1.119</v>
      </c>
      <c r="E520" s="2" t="s">
        <v>10</v>
      </c>
      <c r="F520" s="2" t="s">
        <v>10</v>
      </c>
      <c r="G520" s="2" t="s">
        <v>10</v>
      </c>
      <c r="H520" s="3">
        <f t="shared" si="100"/>
        <v>9.5785440613027628E-3</v>
      </c>
      <c r="I520" s="3">
        <f t="shared" si="101"/>
        <v>0</v>
      </c>
      <c r="J520" s="3">
        <f t="shared" si="102"/>
        <v>5.3908355795149188E-3</v>
      </c>
      <c r="K520" s="2">
        <f t="shared" si="98"/>
        <v>1.0469999999999999</v>
      </c>
      <c r="L520" s="3">
        <f t="shared" si="99"/>
        <v>-6.6413662239089843E-3</v>
      </c>
      <c r="M520" t="str">
        <f>IF(L520&gt;参数!B$3+参数!B$2,"溢",IF(L520&lt;-参数!B$2-参数!B$4,"折",""))</f>
        <v>折</v>
      </c>
      <c r="N520" s="3">
        <f>IF(M520="折",-L520-参数!B$2-参数!B$4,IF(M520="溢",L520-参数!B$2-参数!B$3,""))</f>
        <v>1.541366223908984E-3</v>
      </c>
      <c r="O520" s="4">
        <f t="shared" si="103"/>
        <v>9.5785440613027628E-3</v>
      </c>
      <c r="P520" s="3">
        <f t="shared" si="104"/>
        <v>2.8807760331791758E-3</v>
      </c>
      <c r="Q520" s="5">
        <f t="shared" si="105"/>
        <v>560.93353641516978</v>
      </c>
      <c r="R520" s="5">
        <f t="shared" si="106"/>
        <v>1.5981795203196585</v>
      </c>
      <c r="S520" s="5">
        <f t="shared" si="107"/>
        <v>2.1825592430508656</v>
      </c>
      <c r="T520" s="3">
        <f t="shared" si="108"/>
        <v>4.6668954394636407E-3</v>
      </c>
      <c r="U520" s="5">
        <f t="shared" si="109"/>
        <v>13.783966106916404</v>
      </c>
    </row>
    <row r="521" spans="1:21" x14ac:dyDescent="0.15">
      <c r="A521" s="1">
        <v>42523</v>
      </c>
      <c r="B521" s="2">
        <v>1.0589999999999999</v>
      </c>
      <c r="C521" s="2">
        <v>0.97799999999999998</v>
      </c>
      <c r="D521" s="2">
        <v>1.1200000000000001</v>
      </c>
      <c r="E521" s="2" t="s">
        <v>10</v>
      </c>
      <c r="F521" s="2" t="s">
        <v>10</v>
      </c>
      <c r="G521" s="2" t="s">
        <v>10</v>
      </c>
      <c r="H521" s="3">
        <f t="shared" si="100"/>
        <v>4.7438330170777032E-3</v>
      </c>
      <c r="I521" s="3">
        <f t="shared" si="101"/>
        <v>3.0769230769229772E-3</v>
      </c>
      <c r="J521" s="3">
        <f t="shared" si="102"/>
        <v>8.9365504915117633E-4</v>
      </c>
      <c r="K521" s="2">
        <f t="shared" si="98"/>
        <v>1.0489999999999999</v>
      </c>
      <c r="L521" s="3">
        <f t="shared" si="99"/>
        <v>-9.4428706326723511E-3</v>
      </c>
      <c r="M521" t="str">
        <f>IF(L521&gt;参数!B$3+参数!B$2,"溢",IF(L521&lt;-参数!B$2-参数!B$4,"折",""))</f>
        <v>折</v>
      </c>
      <c r="N521" s="3">
        <f>IF(M521="折",-L521-参数!B$2-参数!B$4,IF(M521="溢",L521-参数!B$2-参数!B$3,""))</f>
        <v>4.3428706326723516E-3</v>
      </c>
      <c r="O521" s="4">
        <f t="shared" si="103"/>
        <v>4.7438330170777032E-3</v>
      </c>
      <c r="P521" s="3">
        <f t="shared" si="104"/>
        <v>1.9114034434127691E-3</v>
      </c>
      <c r="Q521" s="5">
        <f t="shared" si="105"/>
        <v>563.36959819734818</v>
      </c>
      <c r="R521" s="5">
        <f t="shared" si="106"/>
        <v>1.6057610170953682</v>
      </c>
      <c r="S521" s="5">
        <f t="shared" si="107"/>
        <v>2.1867309943034852</v>
      </c>
      <c r="T521" s="3">
        <f t="shared" si="108"/>
        <v>3.6660356977209411E-3</v>
      </c>
      <c r="U521" s="5">
        <f t="shared" si="109"/>
        <v>13.834498618720536</v>
      </c>
    </row>
    <row r="522" spans="1:21" x14ac:dyDescent="0.15">
      <c r="A522" s="1">
        <v>42524</v>
      </c>
      <c r="B522" s="2">
        <v>1.0569999999999999</v>
      </c>
      <c r="C522" s="2">
        <v>0.98</v>
      </c>
      <c r="D522" s="2">
        <v>1.1220000000000001</v>
      </c>
      <c r="E522" s="2" t="s">
        <v>10</v>
      </c>
      <c r="F522" s="2" t="s">
        <v>10</v>
      </c>
      <c r="G522" s="2" t="s">
        <v>10</v>
      </c>
      <c r="H522" s="3">
        <f t="shared" si="100"/>
        <v>-1.8885741265344258E-3</v>
      </c>
      <c r="I522" s="3">
        <f t="shared" si="101"/>
        <v>2.044989775051187E-3</v>
      </c>
      <c r="J522" s="3">
        <f t="shared" si="102"/>
        <v>1.7857142857142794E-3</v>
      </c>
      <c r="K522" s="2">
        <f t="shared" si="98"/>
        <v>1.0510000000000002</v>
      </c>
      <c r="L522" s="3">
        <f t="shared" si="99"/>
        <v>-5.6764427625353164E-3</v>
      </c>
      <c r="M522" t="str">
        <f>IF(L522&gt;参数!B$3+参数!B$2,"溢",IF(L522&lt;-参数!B$2-参数!B$4,"折",""))</f>
        <v>折</v>
      </c>
      <c r="N522" s="3">
        <f>IF(M522="折",-L522-参数!B$2-参数!B$4,IF(M522="溢",L522-参数!B$2-参数!B$3,""))</f>
        <v>5.7644276253531607E-4</v>
      </c>
      <c r="O522" s="4">
        <f t="shared" si="103"/>
        <v>-1.8885741265344258E-3</v>
      </c>
      <c r="P522" s="3">
        <f t="shared" si="104"/>
        <v>1.9065943901625045E-3</v>
      </c>
      <c r="Q522" s="5">
        <f t="shared" si="105"/>
        <v>563.69434852486143</v>
      </c>
      <c r="R522" s="5">
        <f t="shared" si="106"/>
        <v>1.6027284183850843</v>
      </c>
      <c r="S522" s="5">
        <f t="shared" si="107"/>
        <v>2.1909002033500187</v>
      </c>
      <c r="T522" s="3">
        <f t="shared" si="108"/>
        <v>1.9815434205446491E-4</v>
      </c>
      <c r="U522" s="5">
        <f t="shared" si="109"/>
        <v>13.837239984691982</v>
      </c>
    </row>
    <row r="523" spans="1:21" x14ac:dyDescent="0.15">
      <c r="A523" s="1">
        <v>42527</v>
      </c>
      <c r="B523" s="2">
        <v>1.0569999999999999</v>
      </c>
      <c r="C523" s="2">
        <v>0.98099999999999998</v>
      </c>
      <c r="D523" s="2">
        <v>1.1140000000000001</v>
      </c>
      <c r="E523" s="2" t="s">
        <v>10</v>
      </c>
      <c r="F523" s="2" t="s">
        <v>10</v>
      </c>
      <c r="G523" s="2" t="s">
        <v>10</v>
      </c>
      <c r="H523" s="3">
        <f t="shared" si="100"/>
        <v>0</v>
      </c>
      <c r="I523" s="3">
        <f t="shared" si="101"/>
        <v>1.0204081632652073E-3</v>
      </c>
      <c r="J523" s="3">
        <f t="shared" si="102"/>
        <v>-7.1301247771835552E-3</v>
      </c>
      <c r="K523" s="2">
        <f t="shared" si="98"/>
        <v>1.0475000000000001</v>
      </c>
      <c r="L523" s="3">
        <f t="shared" si="99"/>
        <v>-8.9877010406810287E-3</v>
      </c>
      <c r="M523" t="str">
        <f>IF(L523&gt;参数!B$3+参数!B$2,"溢",IF(L523&lt;-参数!B$2-参数!B$4,"折",""))</f>
        <v>折</v>
      </c>
      <c r="N523" s="3">
        <f>IF(M523="折",-L523-参数!B$2-参数!B$4,IF(M523="溢",L523-参数!B$2-参数!B$3,""))</f>
        <v>3.8877010406810292E-3</v>
      </c>
      <c r="O523" s="4">
        <f t="shared" si="103"/>
        <v>0</v>
      </c>
      <c r="P523" s="3">
        <f t="shared" si="104"/>
        <v>-3.3135745076941828E-3</v>
      </c>
      <c r="Q523" s="5">
        <f t="shared" si="105"/>
        <v>565.8858236302475</v>
      </c>
      <c r="R523" s="5">
        <f t="shared" si="106"/>
        <v>1.6027284183850843</v>
      </c>
      <c r="S523" s="5">
        <f t="shared" si="107"/>
        <v>2.1836404922872958</v>
      </c>
      <c r="T523" s="3">
        <f t="shared" si="108"/>
        <v>1.9137551099561545E-4</v>
      </c>
      <c r="U523" s="5">
        <f t="shared" si="109"/>
        <v>13.839888093564822</v>
      </c>
    </row>
    <row r="524" spans="1:21" x14ac:dyDescent="0.15">
      <c r="A524" s="1">
        <v>42528</v>
      </c>
      <c r="B524" s="2">
        <v>1.0580000000000001</v>
      </c>
      <c r="C524" s="2">
        <v>0.98299999999999998</v>
      </c>
      <c r="D524" s="2">
        <v>1.1180000000000001</v>
      </c>
      <c r="E524" s="2" t="s">
        <v>10</v>
      </c>
      <c r="F524" s="2" t="s">
        <v>10</v>
      </c>
      <c r="G524" s="2" t="s">
        <v>10</v>
      </c>
      <c r="H524" s="3">
        <f t="shared" si="100"/>
        <v>9.4607379375610812E-4</v>
      </c>
      <c r="I524" s="3">
        <f t="shared" si="101"/>
        <v>2.0387359836901986E-3</v>
      </c>
      <c r="J524" s="3">
        <f t="shared" si="102"/>
        <v>3.5906642728904536E-3</v>
      </c>
      <c r="K524" s="2">
        <f t="shared" si="98"/>
        <v>1.0505</v>
      </c>
      <c r="L524" s="3">
        <f t="shared" si="99"/>
        <v>-7.0888468809073846E-3</v>
      </c>
      <c r="M524" t="str">
        <f>IF(L524&gt;参数!B$3+参数!B$2,"溢",IF(L524&lt;-参数!B$2-参数!B$4,"折",""))</f>
        <v>折</v>
      </c>
      <c r="N524" s="3">
        <f>IF(M524="折",-L524-参数!B$2-参数!B$4,IF(M524="溢",L524-参数!B$2-参数!B$3,""))</f>
        <v>1.9888468809073842E-3</v>
      </c>
      <c r="O524" s="4">
        <f t="shared" si="103"/>
        <v>9.4607379375610812E-4</v>
      </c>
      <c r="P524" s="3">
        <f t="shared" si="104"/>
        <v>2.8645597948876692E-3</v>
      </c>
      <c r="Q524" s="5">
        <f t="shared" si="105"/>
        <v>567.01128388552422</v>
      </c>
      <c r="R524" s="5">
        <f t="shared" si="106"/>
        <v>1.6042447177402266</v>
      </c>
      <c r="S524" s="5">
        <f t="shared" si="107"/>
        <v>2.1898956610479909</v>
      </c>
      <c r="T524" s="3">
        <f t="shared" si="108"/>
        <v>1.9331601565170536E-3</v>
      </c>
      <c r="U524" s="5">
        <f t="shared" si="109"/>
        <v>13.866642813797958</v>
      </c>
    </row>
    <row r="525" spans="1:21" x14ac:dyDescent="0.15">
      <c r="A525" s="1">
        <v>42529</v>
      </c>
      <c r="B525" s="2">
        <v>1.0669999999999999</v>
      </c>
      <c r="C525" s="2">
        <v>0.98399999999999999</v>
      </c>
      <c r="D525" s="2">
        <v>1.139</v>
      </c>
      <c r="E525" s="2" t="s">
        <v>10</v>
      </c>
      <c r="F525" s="2" t="s">
        <v>10</v>
      </c>
      <c r="G525" s="2" t="s">
        <v>10</v>
      </c>
      <c r="H525" s="3">
        <f t="shared" si="100"/>
        <v>8.5066162570888171E-3</v>
      </c>
      <c r="I525" s="3">
        <f t="shared" si="101"/>
        <v>1.0172939979653517E-3</v>
      </c>
      <c r="J525" s="3">
        <f t="shared" si="102"/>
        <v>1.8783542039355838E-2</v>
      </c>
      <c r="K525" s="2">
        <f t="shared" si="98"/>
        <v>1.0615000000000001</v>
      </c>
      <c r="L525" s="3">
        <f t="shared" si="99"/>
        <v>-5.1546391752576026E-3</v>
      </c>
      <c r="M525" t="str">
        <f>IF(L525&gt;参数!B$3+参数!B$2,"溢",IF(L525&lt;-参数!B$2-参数!B$4,"折",""))</f>
        <v>折</v>
      </c>
      <c r="N525" s="3">
        <f>IF(M525="折",-L525-参数!B$2-参数!B$4,IF(M525="溢",L525-参数!B$2-参数!B$3,""))</f>
        <v>5.4639175257602257E-5</v>
      </c>
      <c r="O525" s="4">
        <f t="shared" si="103"/>
        <v>8.5066162570888171E-3</v>
      </c>
      <c r="P525" s="3">
        <f t="shared" si="104"/>
        <v>1.0548973941038249E-2</v>
      </c>
      <c r="Q525" s="5">
        <f t="shared" si="105"/>
        <v>567.04226491443751</v>
      </c>
      <c r="R525" s="5">
        <f t="shared" si="106"/>
        <v>1.6178914119365044</v>
      </c>
      <c r="S525" s="5">
        <f t="shared" si="107"/>
        <v>2.2129968133099789</v>
      </c>
      <c r="T525" s="3">
        <f t="shared" si="108"/>
        <v>6.3700764577948902E-3</v>
      </c>
      <c r="U525" s="5">
        <f t="shared" si="109"/>
        <v>13.954974388734783</v>
      </c>
    </row>
    <row r="526" spans="1:21" x14ac:dyDescent="0.15">
      <c r="A526" s="1">
        <v>42534</v>
      </c>
      <c r="B526" s="2">
        <v>1.0269999999999999</v>
      </c>
      <c r="C526" s="2">
        <v>0.98299999999999998</v>
      </c>
      <c r="D526" s="2">
        <v>1.08</v>
      </c>
      <c r="E526" s="2" t="s">
        <v>10</v>
      </c>
      <c r="F526" s="2" t="s">
        <v>10</v>
      </c>
      <c r="G526" s="2" t="s">
        <v>10</v>
      </c>
      <c r="H526" s="3">
        <f t="shared" si="100"/>
        <v>-3.7488284910965342E-2</v>
      </c>
      <c r="I526" s="3">
        <f t="shared" si="101"/>
        <v>-1.0162601626015899E-3</v>
      </c>
      <c r="J526" s="3">
        <f t="shared" si="102"/>
        <v>-5.179982440737485E-2</v>
      </c>
      <c r="K526" s="2">
        <f t="shared" si="98"/>
        <v>1.0315000000000001</v>
      </c>
      <c r="L526" s="3">
        <f t="shared" si="99"/>
        <v>4.3816942551120341E-3</v>
      </c>
      <c r="M526" t="str">
        <f>IF(L526&gt;参数!B$3+参数!B$2,"溢",IF(L526&lt;-参数!B$2-参数!B$4,"折",""))</f>
        <v>溢</v>
      </c>
      <c r="N526" s="3">
        <f>IF(M526="折",-L526-参数!B$2-参数!B$4,IF(M526="溢",L526-参数!B$2-参数!B$3,""))</f>
        <v>4.2816942551120339E-3</v>
      </c>
      <c r="O526" s="4">
        <f t="shared" si="103"/>
        <v>-3.7488284910965342E-2</v>
      </c>
      <c r="P526" s="3">
        <f t="shared" si="104"/>
        <v>-2.7601936063888607E-2</v>
      </c>
      <c r="Q526" s="5">
        <f t="shared" si="105"/>
        <v>569.47016652252739</v>
      </c>
      <c r="R526" s="5">
        <f t="shared" si="106"/>
        <v>1.5572394377308247</v>
      </c>
      <c r="S526" s="5">
        <f t="shared" si="107"/>
        <v>2.1519138167594076</v>
      </c>
      <c r="T526" s="3">
        <f t="shared" si="108"/>
        <v>-2.0269508906580639E-2</v>
      </c>
      <c r="U526" s="5">
        <f t="shared" si="109"/>
        <v>13.672113911071218</v>
      </c>
    </row>
    <row r="527" spans="1:21" x14ac:dyDescent="0.15">
      <c r="A527" s="1">
        <v>42535</v>
      </c>
      <c r="B527" s="2">
        <v>1.024</v>
      </c>
      <c r="C527" s="2">
        <v>0.98199999999999998</v>
      </c>
      <c r="D527" s="2">
        <v>1.0669999999999999</v>
      </c>
      <c r="E527" s="2" t="s">
        <v>10</v>
      </c>
      <c r="F527" s="2" t="s">
        <v>10</v>
      </c>
      <c r="G527" s="2" t="s">
        <v>10</v>
      </c>
      <c r="H527" s="3">
        <f t="shared" si="100"/>
        <v>-2.9211295034078377E-3</v>
      </c>
      <c r="I527" s="3">
        <f t="shared" si="101"/>
        <v>-1.0172939979654627E-3</v>
      </c>
      <c r="J527" s="3">
        <f t="shared" si="102"/>
        <v>-1.2037037037037179E-2</v>
      </c>
      <c r="K527" s="2">
        <f t="shared" si="98"/>
        <v>1.0245</v>
      </c>
      <c r="L527" s="3">
        <f t="shared" si="99"/>
        <v>4.8828125E-4</v>
      </c>
      <c r="M527" t="str">
        <f>IF(L527&gt;参数!B$3+参数!B$2,"溢",IF(L527&lt;-参数!B$2-参数!B$4,"折",""))</f>
        <v>溢</v>
      </c>
      <c r="N527" s="3">
        <f>IF(M527="折",-L527-参数!B$2-参数!B$4,IF(M527="溢",L527-参数!B$2-参数!B$3,""))</f>
        <v>3.8828125000000001E-4</v>
      </c>
      <c r="O527" s="4">
        <f t="shared" si="103"/>
        <v>-2.9211295034078377E-3</v>
      </c>
      <c r="P527" s="3">
        <f t="shared" si="104"/>
        <v>-6.7557351022551259E-3</v>
      </c>
      <c r="Q527" s="5">
        <f t="shared" si="105"/>
        <v>569.69128111062253</v>
      </c>
      <c r="R527" s="5">
        <f t="shared" si="106"/>
        <v>1.5526905396653989</v>
      </c>
      <c r="S527" s="5">
        <f t="shared" si="107"/>
        <v>2.1373760570504983</v>
      </c>
      <c r="T527" s="3">
        <f t="shared" si="108"/>
        <v>-3.0961944518876545E-3</v>
      </c>
      <c r="U527" s="5">
        <f t="shared" si="109"/>
        <v>13.629782387834183</v>
      </c>
    </row>
    <row r="528" spans="1:21" x14ac:dyDescent="0.15">
      <c r="A528" s="1">
        <v>42536</v>
      </c>
      <c r="B528" s="2">
        <v>1.0580000000000001</v>
      </c>
      <c r="C528" s="2">
        <v>0.98199999999999998</v>
      </c>
      <c r="D528" s="2">
        <v>1.117</v>
      </c>
      <c r="E528" s="2" t="s">
        <v>10</v>
      </c>
      <c r="F528" s="2" t="s">
        <v>10</v>
      </c>
      <c r="G528" s="2" t="s">
        <v>10</v>
      </c>
      <c r="H528" s="3">
        <f t="shared" si="100"/>
        <v>3.3203125E-2</v>
      </c>
      <c r="I528" s="3">
        <f t="shared" si="101"/>
        <v>0</v>
      </c>
      <c r="J528" s="3">
        <f t="shared" si="102"/>
        <v>4.6860356138706649E-2</v>
      </c>
      <c r="K528" s="2">
        <f t="shared" si="98"/>
        <v>1.0495000000000001</v>
      </c>
      <c r="L528" s="3">
        <f t="shared" si="99"/>
        <v>-8.0340264650282656E-3</v>
      </c>
      <c r="M528" t="str">
        <f>IF(L528&gt;参数!B$3+参数!B$2,"溢",IF(L528&lt;-参数!B$2-参数!B$4,"折",""))</f>
        <v>折</v>
      </c>
      <c r="N528" s="3">
        <f>IF(M528="折",-L528-参数!B$2-参数!B$4,IF(M528="溢",L528-参数!B$2-参数!B$3,""))</f>
        <v>2.9340264650282661E-3</v>
      </c>
      <c r="O528" s="4">
        <f t="shared" si="103"/>
        <v>3.3203125E-2</v>
      </c>
      <c r="P528" s="3">
        <f t="shared" si="104"/>
        <v>2.4937121394442745E-2</v>
      </c>
      <c r="Q528" s="5">
        <f t="shared" si="105"/>
        <v>571.36277040629693</v>
      </c>
      <c r="R528" s="5">
        <f t="shared" si="106"/>
        <v>1.6042447177402266</v>
      </c>
      <c r="S528" s="5">
        <f t="shared" si="107"/>
        <v>2.1906760632507418</v>
      </c>
      <c r="T528" s="3">
        <f t="shared" si="108"/>
        <v>2.0358090953157004E-2</v>
      </c>
      <c r="U528" s="5">
        <f t="shared" si="109"/>
        <v>13.90725873735745</v>
      </c>
    </row>
    <row r="529" spans="1:21" x14ac:dyDescent="0.15">
      <c r="A529" s="1">
        <v>42537</v>
      </c>
      <c r="B529" s="2">
        <v>1.052</v>
      </c>
      <c r="C529" s="2">
        <v>0.98499999999999999</v>
      </c>
      <c r="D529" s="2">
        <v>1.103</v>
      </c>
      <c r="E529" s="2" t="s">
        <v>10</v>
      </c>
      <c r="F529" s="2" t="s">
        <v>10</v>
      </c>
      <c r="G529" s="2" t="s">
        <v>10</v>
      </c>
      <c r="H529" s="3">
        <f t="shared" si="100"/>
        <v>-5.6710775047259521E-3</v>
      </c>
      <c r="I529" s="3">
        <f t="shared" si="101"/>
        <v>3.054989816700715E-3</v>
      </c>
      <c r="J529" s="3">
        <f t="shared" si="102"/>
        <v>-1.25335720680394E-2</v>
      </c>
      <c r="K529" s="2">
        <f t="shared" si="98"/>
        <v>1.044</v>
      </c>
      <c r="L529" s="3">
        <f t="shared" si="99"/>
        <v>-7.6045627376425395E-3</v>
      </c>
      <c r="M529" t="str">
        <f>IF(L529&gt;参数!B$3+参数!B$2,"溢",IF(L529&lt;-参数!B$2-参数!B$4,"折",""))</f>
        <v>折</v>
      </c>
      <c r="N529" s="3">
        <f>IF(M529="折",-L529-参数!B$2-参数!B$4,IF(M529="溢",L529-参数!B$2-参数!B$3,""))</f>
        <v>2.5045627376425392E-3</v>
      </c>
      <c r="O529" s="4">
        <f t="shared" si="103"/>
        <v>-5.6710775047259521E-3</v>
      </c>
      <c r="P529" s="3">
        <f t="shared" si="104"/>
        <v>-5.179772519922056E-3</v>
      </c>
      <c r="Q529" s="5">
        <f t="shared" si="105"/>
        <v>572.7937843107328</v>
      </c>
      <c r="R529" s="5">
        <f t="shared" si="106"/>
        <v>1.5951469216093745</v>
      </c>
      <c r="S529" s="5">
        <f t="shared" si="107"/>
        <v>2.1793288595782645</v>
      </c>
      <c r="T529" s="3">
        <f t="shared" si="108"/>
        <v>-2.7820957623351564E-3</v>
      </c>
      <c r="U529" s="5">
        <f t="shared" si="109"/>
        <v>13.86856741175855</v>
      </c>
    </row>
    <row r="530" spans="1:21" x14ac:dyDescent="0.15">
      <c r="A530" s="1">
        <v>42538</v>
      </c>
      <c r="B530" s="2">
        <v>1.056</v>
      </c>
      <c r="C530" s="2">
        <v>0.98499999999999999</v>
      </c>
      <c r="D530" s="2">
        <v>1.1140000000000001</v>
      </c>
      <c r="E530" s="2" t="s">
        <v>10</v>
      </c>
      <c r="F530" s="2" t="s">
        <v>10</v>
      </c>
      <c r="G530" s="2" t="s">
        <v>10</v>
      </c>
      <c r="H530" s="3">
        <f t="shared" si="100"/>
        <v>3.8022813688212143E-3</v>
      </c>
      <c r="I530" s="3">
        <f t="shared" si="101"/>
        <v>0</v>
      </c>
      <c r="J530" s="3">
        <f t="shared" si="102"/>
        <v>9.9728014505893192E-3</v>
      </c>
      <c r="K530" s="2">
        <f t="shared" si="98"/>
        <v>1.0495000000000001</v>
      </c>
      <c r="L530" s="3">
        <f t="shared" si="99"/>
        <v>-6.1553030303029832E-3</v>
      </c>
      <c r="M530" t="str">
        <f>IF(L530&gt;参数!B$3+参数!B$2,"溢",IF(L530&lt;-参数!B$2-参数!B$4,"折",""))</f>
        <v>折</v>
      </c>
      <c r="N530" s="3">
        <f>IF(M530="折",-L530-参数!B$2-参数!B$4,IF(M530="溢",L530-参数!B$2-参数!B$3,""))</f>
        <v>1.0553030303029828E-3</v>
      </c>
      <c r="O530" s="4">
        <f t="shared" si="103"/>
        <v>3.8022813688212143E-3</v>
      </c>
      <c r="P530" s="3">
        <f t="shared" si="104"/>
        <v>5.2928541286119584E-3</v>
      </c>
      <c r="Q530" s="5">
        <f t="shared" si="105"/>
        <v>573.39825532705458</v>
      </c>
      <c r="R530" s="5">
        <f t="shared" si="106"/>
        <v>1.6012121190299424</v>
      </c>
      <c r="S530" s="5">
        <f t="shared" si="107"/>
        <v>2.1908637293302866</v>
      </c>
      <c r="T530" s="3">
        <f t="shared" si="108"/>
        <v>3.383479509245385E-3</v>
      </c>
      <c r="U530" s="5">
        <f t="shared" si="109"/>
        <v>13.915491425418823</v>
      </c>
    </row>
    <row r="531" spans="1:21" x14ac:dyDescent="0.15">
      <c r="A531" s="1">
        <v>42541</v>
      </c>
      <c r="B531" s="2">
        <v>1.0640000000000001</v>
      </c>
      <c r="C531" s="2">
        <v>0.99</v>
      </c>
      <c r="D531" s="2">
        <v>1.1240000000000001</v>
      </c>
      <c r="E531" s="2" t="s">
        <v>10</v>
      </c>
      <c r="F531" s="2" t="s">
        <v>10</v>
      </c>
      <c r="G531" s="2" t="s">
        <v>10</v>
      </c>
      <c r="H531" s="3">
        <f t="shared" si="100"/>
        <v>7.575757575757569E-3</v>
      </c>
      <c r="I531" s="3">
        <f t="shared" si="101"/>
        <v>5.0761421319795996E-3</v>
      </c>
      <c r="J531" s="3">
        <f t="shared" si="102"/>
        <v>8.9766606822261341E-3</v>
      </c>
      <c r="K531" s="2">
        <f t="shared" si="98"/>
        <v>1.0569999999999999</v>
      </c>
      <c r="L531" s="3">
        <f t="shared" si="99"/>
        <v>-6.5789473684211286E-3</v>
      </c>
      <c r="M531" t="str">
        <f>IF(L531&gt;参数!B$3+参数!B$2,"溢",IF(L531&lt;-参数!B$2-参数!B$4,"折",""))</f>
        <v>折</v>
      </c>
      <c r="N531" s="3">
        <f>IF(M531="折",-L531-参数!B$2-参数!B$4,IF(M531="溢",L531-参数!B$2-参数!B$3,""))</f>
        <v>1.4789473684211282E-3</v>
      </c>
      <c r="O531" s="4">
        <f t="shared" si="103"/>
        <v>7.575757575757569E-3</v>
      </c>
      <c r="P531" s="3">
        <f t="shared" si="104"/>
        <v>7.1500223829148446E-3</v>
      </c>
      <c r="Q531" s="5">
        <f t="shared" si="105"/>
        <v>574.24628116782776</v>
      </c>
      <c r="R531" s="5">
        <f t="shared" si="106"/>
        <v>1.6133425138710784</v>
      </c>
      <c r="S531" s="5">
        <f t="shared" si="107"/>
        <v>2.2065284540329144</v>
      </c>
      <c r="T531" s="3">
        <f t="shared" si="108"/>
        <v>5.4015757756978476E-3</v>
      </c>
      <c r="U531" s="5">
        <f t="shared" si="109"/>
        <v>13.990657006809295</v>
      </c>
    </row>
    <row r="532" spans="1:21" x14ac:dyDescent="0.15">
      <c r="A532" s="1">
        <v>42542</v>
      </c>
      <c r="B532" s="2">
        <v>1.056</v>
      </c>
      <c r="C532" s="2">
        <v>0.98899999999999999</v>
      </c>
      <c r="D532" s="2">
        <v>1.1200000000000001</v>
      </c>
      <c r="E532" s="2" t="s">
        <v>10</v>
      </c>
      <c r="F532" s="2" t="s">
        <v>10</v>
      </c>
      <c r="G532" s="2" t="s">
        <v>10</v>
      </c>
      <c r="H532" s="3">
        <f t="shared" si="100"/>
        <v>-7.5187969924812581E-3</v>
      </c>
      <c r="I532" s="3">
        <f t="shared" si="101"/>
        <v>-1.0101010101010166E-3</v>
      </c>
      <c r="J532" s="3">
        <f t="shared" si="102"/>
        <v>-3.558718861209953E-3</v>
      </c>
      <c r="K532" s="2">
        <f t="shared" si="98"/>
        <v>1.0545</v>
      </c>
      <c r="L532" s="3">
        <f t="shared" si="99"/>
        <v>-1.4204545454545858E-3</v>
      </c>
      <c r="M532" t="str">
        <f>IF(L532&gt;参数!B$3+参数!B$2,"溢",IF(L532&lt;-参数!B$2-参数!B$4,"折",""))</f>
        <v/>
      </c>
      <c r="N532" s="3" t="str">
        <f>IF(M532="折",-L532-参数!B$2-参数!B$4,IF(M532="溢",L532-参数!B$2-参数!B$3,""))</f>
        <v/>
      </c>
      <c r="O532" s="4">
        <f t="shared" si="103"/>
        <v>-7.5187969924812581E-3</v>
      </c>
      <c r="P532" s="3">
        <f t="shared" si="104"/>
        <v>-2.3635633113063318E-3</v>
      </c>
      <c r="Q532" s="5">
        <f t="shared" si="105"/>
        <v>574.24628116782776</v>
      </c>
      <c r="R532" s="5">
        <f t="shared" si="106"/>
        <v>1.6012121190299424</v>
      </c>
      <c r="S532" s="5">
        <f t="shared" si="107"/>
        <v>2.2013131843336087</v>
      </c>
      <c r="T532" s="3">
        <f t="shared" si="108"/>
        <v>-3.2941201012625303E-3</v>
      </c>
      <c r="U532" s="5">
        <f t="shared" si="109"/>
        <v>13.944570102333296</v>
      </c>
    </row>
    <row r="533" spans="1:21" x14ac:dyDescent="0.15">
      <c r="A533" s="1">
        <v>42543</v>
      </c>
      <c r="B533" s="2">
        <v>1.071</v>
      </c>
      <c r="C533" s="2">
        <v>0.99299999999999999</v>
      </c>
      <c r="D533" s="2">
        <v>1.133</v>
      </c>
      <c r="E533" s="2" t="s">
        <v>10</v>
      </c>
      <c r="F533" s="2" t="s">
        <v>10</v>
      </c>
      <c r="G533" s="2" t="s">
        <v>10</v>
      </c>
      <c r="H533" s="3">
        <f t="shared" si="100"/>
        <v>1.4204545454545414E-2</v>
      </c>
      <c r="I533" s="3">
        <f t="shared" si="101"/>
        <v>4.0444893832154438E-3</v>
      </c>
      <c r="J533" s="3">
        <f t="shared" si="102"/>
        <v>1.1607142857142705E-2</v>
      </c>
      <c r="K533" s="2">
        <f t="shared" si="98"/>
        <v>1.0629999999999999</v>
      </c>
      <c r="L533" s="3">
        <f t="shared" si="99"/>
        <v>-7.4696545284780314E-3</v>
      </c>
      <c r="M533" t="str">
        <f>IF(L533&gt;参数!B$3+参数!B$2,"溢",IF(L533&lt;-参数!B$2-参数!B$4,"折",""))</f>
        <v>折</v>
      </c>
      <c r="N533" s="3">
        <f>IF(M533="折",-L533-参数!B$2-参数!B$4,IF(M533="溢",L533-参数!B$2-参数!B$3,""))</f>
        <v>2.369654528478031E-3</v>
      </c>
      <c r="O533" s="4">
        <f t="shared" si="103"/>
        <v>1.4204545454545414E-2</v>
      </c>
      <c r="P533" s="3">
        <f t="shared" si="104"/>
        <v>8.0748216437796887E-3</v>
      </c>
      <c r="Q533" s="5">
        <f t="shared" si="105"/>
        <v>575.60704646845875</v>
      </c>
      <c r="R533" s="5">
        <f t="shared" si="106"/>
        <v>1.6239566093570723</v>
      </c>
      <c r="S533" s="5">
        <f t="shared" si="107"/>
        <v>2.2190883956792029</v>
      </c>
      <c r="T533" s="3">
        <f t="shared" si="108"/>
        <v>8.2163405422677107E-3</v>
      </c>
      <c r="U533" s="5">
        <f t="shared" si="109"/>
        <v>14.059143439009592</v>
      </c>
    </row>
    <row r="534" spans="1:21" x14ac:dyDescent="0.15">
      <c r="A534" s="1">
        <v>42544</v>
      </c>
      <c r="B534" s="2">
        <v>1.0820000000000001</v>
      </c>
      <c r="C534" s="2">
        <v>0.998</v>
      </c>
      <c r="D534" s="2">
        <v>1.155</v>
      </c>
      <c r="E534" s="2" t="s">
        <v>10</v>
      </c>
      <c r="F534" s="2" t="s">
        <v>10</v>
      </c>
      <c r="G534" s="2" t="s">
        <v>10</v>
      </c>
      <c r="H534" s="3">
        <f t="shared" si="100"/>
        <v>1.0270774976657515E-2</v>
      </c>
      <c r="I534" s="3">
        <f t="shared" si="101"/>
        <v>5.0352467270895485E-3</v>
      </c>
      <c r="J534" s="3">
        <f t="shared" si="102"/>
        <v>1.9417475728155331E-2</v>
      </c>
      <c r="K534" s="2">
        <f t="shared" si="98"/>
        <v>1.0765</v>
      </c>
      <c r="L534" s="3">
        <f t="shared" si="99"/>
        <v>-5.0831792975970513E-3</v>
      </c>
      <c r="M534" t="str">
        <f>IF(L534&gt;参数!B$3+参数!B$2,"溢",IF(L534&lt;-参数!B$2-参数!B$4,"折",""))</f>
        <v/>
      </c>
      <c r="N534" s="3" t="str">
        <f>IF(M534="折",-L534-参数!B$2-参数!B$4,IF(M534="溢",L534-参数!B$2-参数!B$3,""))</f>
        <v/>
      </c>
      <c r="O534" s="4">
        <f t="shared" si="103"/>
        <v>1.0270774976657515E-2</v>
      </c>
      <c r="P534" s="3">
        <f t="shared" si="104"/>
        <v>1.2750748118743509E-2</v>
      </c>
      <c r="Q534" s="5">
        <f t="shared" si="105"/>
        <v>575.60704646845875</v>
      </c>
      <c r="R534" s="5">
        <f t="shared" si="106"/>
        <v>1.6406359022636345</v>
      </c>
      <c r="S534" s="5">
        <f t="shared" si="107"/>
        <v>2.2473834328657349</v>
      </c>
      <c r="T534" s="3">
        <f t="shared" si="108"/>
        <v>7.6738410318003408E-3</v>
      </c>
      <c r="U534" s="5">
        <f t="shared" si="109"/>
        <v>14.167031070803828</v>
      </c>
    </row>
    <row r="535" spans="1:21" x14ac:dyDescent="0.15">
      <c r="A535" s="1">
        <v>42545</v>
      </c>
      <c r="B535" s="2">
        <v>1.0649999999999999</v>
      </c>
      <c r="C535" s="2">
        <v>0.995</v>
      </c>
      <c r="D535" s="2">
        <v>1.1379999999999999</v>
      </c>
      <c r="E535" s="2" t="s">
        <v>10</v>
      </c>
      <c r="F535" s="2" t="s">
        <v>10</v>
      </c>
      <c r="G535" s="2" t="s">
        <v>10</v>
      </c>
      <c r="H535" s="3">
        <f t="shared" si="100"/>
        <v>-1.5711645101663674E-2</v>
      </c>
      <c r="I535" s="3">
        <f t="shared" si="101"/>
        <v>-3.0060120240480437E-3</v>
      </c>
      <c r="J535" s="3">
        <f t="shared" si="102"/>
        <v>-1.4718614718614798E-2</v>
      </c>
      <c r="K535" s="2">
        <f t="shared" si="98"/>
        <v>1.0665</v>
      </c>
      <c r="L535" s="3">
        <f t="shared" si="99"/>
        <v>1.4084507042253502E-3</v>
      </c>
      <c r="M535" t="str">
        <f>IF(L535&gt;参数!B$3+参数!B$2,"溢",IF(L535&lt;-参数!B$2-参数!B$4,"折",""))</f>
        <v>溢</v>
      </c>
      <c r="N535" s="3">
        <f>IF(M535="折",-L535-参数!B$2-参数!B$4,IF(M535="溢",L535-参数!B$2-参数!B$3,""))</f>
        <v>1.3084507042253502E-3</v>
      </c>
      <c r="O535" s="4">
        <f t="shared" si="103"/>
        <v>-1.5711645101663674E-2</v>
      </c>
      <c r="P535" s="3">
        <f t="shared" si="104"/>
        <v>-9.254929917351825E-3</v>
      </c>
      <c r="Q535" s="5">
        <f t="shared" si="105"/>
        <v>576.36019991376747</v>
      </c>
      <c r="R535" s="5">
        <f t="shared" si="106"/>
        <v>1.6148588132262205</v>
      </c>
      <c r="S535" s="5">
        <f t="shared" si="107"/>
        <v>2.2265840566971451</v>
      </c>
      <c r="T535" s="3">
        <f t="shared" si="108"/>
        <v>-7.8860414382633821E-3</v>
      </c>
      <c r="U535" s="5">
        <f t="shared" si="109"/>
        <v>14.055309276722303</v>
      </c>
    </row>
    <row r="536" spans="1:21" x14ac:dyDescent="0.15">
      <c r="A536" s="1">
        <v>42548</v>
      </c>
      <c r="B536" s="2">
        <v>1.107</v>
      </c>
      <c r="C536" s="2">
        <v>0.995</v>
      </c>
      <c r="D536" s="2">
        <v>1.218</v>
      </c>
      <c r="E536" s="2" t="s">
        <v>10</v>
      </c>
      <c r="F536" s="2" t="s">
        <v>10</v>
      </c>
      <c r="G536" s="2" t="s">
        <v>10</v>
      </c>
      <c r="H536" s="3">
        <f t="shared" si="100"/>
        <v>3.9436619718309807E-2</v>
      </c>
      <c r="I536" s="3">
        <f t="shared" si="101"/>
        <v>0</v>
      </c>
      <c r="J536" s="3">
        <f t="shared" si="102"/>
        <v>7.0298769771529157E-2</v>
      </c>
      <c r="K536" s="2">
        <f t="shared" si="98"/>
        <v>1.1065</v>
      </c>
      <c r="L536" s="3">
        <f t="shared" si="99"/>
        <v>-4.5167118337841039E-4</v>
      </c>
      <c r="M536" t="str">
        <f>IF(L536&gt;参数!B$3+参数!B$2,"溢",IF(L536&lt;-参数!B$2-参数!B$4,"折",""))</f>
        <v/>
      </c>
      <c r="N536" s="3" t="str">
        <f>IF(M536="折",-L536-参数!B$2-参数!B$4,IF(M536="溢",L536-参数!B$2-参数!B$3,""))</f>
        <v/>
      </c>
      <c r="O536" s="4">
        <f t="shared" si="103"/>
        <v>3.9436619718309807E-2</v>
      </c>
      <c r="P536" s="3">
        <f t="shared" si="104"/>
        <v>3.8691324709318797E-2</v>
      </c>
      <c r="Q536" s="5">
        <f t="shared" si="105"/>
        <v>576.36019991376747</v>
      </c>
      <c r="R536" s="5">
        <f t="shared" si="106"/>
        <v>1.6785433861421841</v>
      </c>
      <c r="S536" s="5">
        <f t="shared" si="107"/>
        <v>2.3127335434274068</v>
      </c>
      <c r="T536" s="3">
        <f t="shared" si="108"/>
        <v>2.6042648142542868E-2</v>
      </c>
      <c r="U536" s="5">
        <f t="shared" si="109"/>
        <v>14.421346750750601</v>
      </c>
    </row>
    <row r="537" spans="1:21" x14ac:dyDescent="0.15">
      <c r="A537" s="1">
        <v>42549</v>
      </c>
      <c r="B537" s="2">
        <v>1.1160000000000001</v>
      </c>
      <c r="C537" s="2">
        <v>0.995</v>
      </c>
      <c r="D537" s="2">
        <v>1.2310000000000001</v>
      </c>
      <c r="E537" s="2" t="s">
        <v>10</v>
      </c>
      <c r="F537" s="2" t="s">
        <v>10</v>
      </c>
      <c r="G537" s="2" t="s">
        <v>10</v>
      </c>
      <c r="H537" s="3">
        <f t="shared" si="100"/>
        <v>8.1300813008131634E-3</v>
      </c>
      <c r="I537" s="3">
        <f t="shared" si="101"/>
        <v>0</v>
      </c>
      <c r="J537" s="3">
        <f t="shared" si="102"/>
        <v>1.0673234811165999E-2</v>
      </c>
      <c r="K537" s="2">
        <f t="shared" si="98"/>
        <v>1.113</v>
      </c>
      <c r="L537" s="3">
        <f t="shared" si="99"/>
        <v>-2.6881720430108613E-3</v>
      </c>
      <c r="M537" t="str">
        <f>IF(L537&gt;参数!B$3+参数!B$2,"溢",IF(L537&lt;-参数!B$2-参数!B$4,"折",""))</f>
        <v/>
      </c>
      <c r="N537" s="3" t="str">
        <f>IF(M537="折",-L537-参数!B$2-参数!B$4,IF(M537="溢",L537-参数!B$2-参数!B$3,""))</f>
        <v/>
      </c>
      <c r="O537" s="4">
        <f t="shared" si="103"/>
        <v>8.1300813008131634E-3</v>
      </c>
      <c r="P537" s="3">
        <f t="shared" si="104"/>
        <v>5.9024043362737406E-3</v>
      </c>
      <c r="Q537" s="5">
        <f t="shared" si="105"/>
        <v>576.36019991376747</v>
      </c>
      <c r="R537" s="5">
        <f t="shared" si="106"/>
        <v>1.6921900803384624</v>
      </c>
      <c r="S537" s="5">
        <f t="shared" si="107"/>
        <v>2.3263842319227783</v>
      </c>
      <c r="T537" s="3">
        <f t="shared" si="108"/>
        <v>4.6774952123623016E-3</v>
      </c>
      <c r="U537" s="5">
        <f t="shared" si="109"/>
        <v>14.488802531133054</v>
      </c>
    </row>
    <row r="538" spans="1:21" x14ac:dyDescent="0.15">
      <c r="A538" s="1">
        <v>42550</v>
      </c>
      <c r="B538" s="2">
        <v>1.117</v>
      </c>
      <c r="C538" s="2">
        <v>0.998</v>
      </c>
      <c r="D538" s="2">
        <v>1.224</v>
      </c>
      <c r="E538" s="2" t="s">
        <v>10</v>
      </c>
      <c r="F538" s="2" t="s">
        <v>10</v>
      </c>
      <c r="G538" s="2" t="s">
        <v>10</v>
      </c>
      <c r="H538" s="3">
        <f t="shared" si="100"/>
        <v>8.9605734767017609E-4</v>
      </c>
      <c r="I538" s="3">
        <f t="shared" si="101"/>
        <v>3.0150753768845018E-3</v>
      </c>
      <c r="J538" s="3">
        <f t="shared" si="102"/>
        <v>-5.6864337936637366E-3</v>
      </c>
      <c r="K538" s="2">
        <f t="shared" si="98"/>
        <v>1.111</v>
      </c>
      <c r="L538" s="3">
        <f t="shared" si="99"/>
        <v>-5.3715308863026001E-3</v>
      </c>
      <c r="M538" t="str">
        <f>IF(L538&gt;参数!B$3+参数!B$2,"溢",IF(L538&lt;-参数!B$2-参数!B$4,"折",""))</f>
        <v>折</v>
      </c>
      <c r="N538" s="3">
        <f>IF(M538="折",-L538-参数!B$2-参数!B$4,IF(M538="溢",L538-参数!B$2-参数!B$3,""))</f>
        <v>2.7153088630259975E-4</v>
      </c>
      <c r="O538" s="4">
        <f t="shared" si="103"/>
        <v>8.9605734767017609E-4</v>
      </c>
      <c r="P538" s="3">
        <f t="shared" si="104"/>
        <v>-1.7781952013112871E-3</v>
      </c>
      <c r="Q538" s="5">
        <f t="shared" si="105"/>
        <v>576.5166995096796</v>
      </c>
      <c r="R538" s="5">
        <f t="shared" si="106"/>
        <v>1.6937063796936043</v>
      </c>
      <c r="S538" s="5">
        <f t="shared" si="107"/>
        <v>2.3222474666451669</v>
      </c>
      <c r="T538" s="3">
        <f t="shared" si="108"/>
        <v>-2.0353565577950375E-4</v>
      </c>
      <c r="U538" s="5">
        <f t="shared" si="109"/>
        <v>14.485853543208421</v>
      </c>
    </row>
    <row r="539" spans="1:21" x14ac:dyDescent="0.15">
      <c r="A539" s="1">
        <v>42551</v>
      </c>
      <c r="B539" s="2">
        <v>1.1160000000000001</v>
      </c>
      <c r="C539" s="2">
        <v>1.0009999999999999</v>
      </c>
      <c r="D539" s="2">
        <v>1.2190000000000001</v>
      </c>
      <c r="E539" s="2" t="s">
        <v>10</v>
      </c>
      <c r="F539" s="2" t="s">
        <v>10</v>
      </c>
      <c r="G539" s="2" t="s">
        <v>10</v>
      </c>
      <c r="H539" s="3">
        <f t="shared" si="100"/>
        <v>-8.9525514771704451E-4</v>
      </c>
      <c r="I539" s="3">
        <f t="shared" si="101"/>
        <v>3.0060120240480437E-3</v>
      </c>
      <c r="J539" s="3">
        <f t="shared" si="102"/>
        <v>-4.0849673202613124E-3</v>
      </c>
      <c r="K539" s="2">
        <f t="shared" si="98"/>
        <v>1.1099999999999999</v>
      </c>
      <c r="L539" s="3">
        <f t="shared" si="99"/>
        <v>-5.3763440860217226E-3</v>
      </c>
      <c r="M539" t="str">
        <f>IF(L539&gt;参数!B$3+参数!B$2,"溢",IF(L539&lt;-参数!B$2-参数!B$4,"折",""))</f>
        <v>折</v>
      </c>
      <c r="N539" s="3">
        <f>IF(M539="折",-L539-参数!B$2-参数!B$4,IF(M539="溢",L539-参数!B$2-参数!B$3,""))</f>
        <v>2.7634408602172228E-4</v>
      </c>
      <c r="O539" s="4">
        <f t="shared" si="103"/>
        <v>-8.9525514771704451E-4</v>
      </c>
      <c r="P539" s="3">
        <f t="shared" si="104"/>
        <v>-8.8763834564254459E-4</v>
      </c>
      <c r="Q539" s="5">
        <f t="shared" si="105"/>
        <v>576.67601649008179</v>
      </c>
      <c r="R539" s="5">
        <f t="shared" si="106"/>
        <v>1.6921900803384624</v>
      </c>
      <c r="S539" s="5">
        <f t="shared" si="107"/>
        <v>2.3201861507457013</v>
      </c>
      <c r="T539" s="3">
        <f t="shared" si="108"/>
        <v>-5.0218313577928898E-4</v>
      </c>
      <c r="U539" s="5">
        <f t="shared" si="109"/>
        <v>14.478578991851652</v>
      </c>
    </row>
    <row r="540" spans="1:21" x14ac:dyDescent="0.15">
      <c r="A540" s="1">
        <v>42552</v>
      </c>
      <c r="B540" s="2">
        <v>1.1279999999999999</v>
      </c>
      <c r="C540" s="2">
        <v>1.0069999999999999</v>
      </c>
      <c r="D540" s="2">
        <v>1.2410000000000001</v>
      </c>
      <c r="E540" s="2" t="s">
        <v>10</v>
      </c>
      <c r="F540" s="2" t="s">
        <v>10</v>
      </c>
      <c r="G540" s="2" t="s">
        <v>10</v>
      </c>
      <c r="H540" s="3">
        <f t="shared" si="100"/>
        <v>1.0752688172042779E-2</v>
      </c>
      <c r="I540" s="3">
        <f t="shared" si="101"/>
        <v>5.9940059940060131E-3</v>
      </c>
      <c r="J540" s="3">
        <f t="shared" si="102"/>
        <v>1.8047579983593076E-2</v>
      </c>
      <c r="K540" s="2">
        <f t="shared" si="98"/>
        <v>1.1240000000000001</v>
      </c>
      <c r="L540" s="3">
        <f t="shared" si="99"/>
        <v>-3.5460992907799804E-3</v>
      </c>
      <c r="M540" t="str">
        <f>IF(L540&gt;参数!B$3+参数!B$2,"溢",IF(L540&lt;-参数!B$2-参数!B$4,"折",""))</f>
        <v/>
      </c>
      <c r="N540" s="3" t="str">
        <f>IF(M540="折",-L540-参数!B$2-参数!B$4,IF(M540="溢",L540-参数!B$2-参数!B$3,""))</f>
        <v/>
      </c>
      <c r="O540" s="4">
        <f t="shared" si="103"/>
        <v>1.0752688172042779E-2</v>
      </c>
      <c r="P540" s="3">
        <f t="shared" si="104"/>
        <v>1.2648136474912393E-2</v>
      </c>
      <c r="Q540" s="5">
        <f t="shared" si="105"/>
        <v>576.67601649008179</v>
      </c>
      <c r="R540" s="5">
        <f t="shared" si="106"/>
        <v>1.7103856726001658</v>
      </c>
      <c r="S540" s="5">
        <f t="shared" si="107"/>
        <v>2.3495321818275348</v>
      </c>
      <c r="T540" s="3">
        <f t="shared" si="108"/>
        <v>7.8002748823183905E-3</v>
      </c>
      <c r="U540" s="5">
        <f t="shared" si="109"/>
        <v>14.591515887893456</v>
      </c>
    </row>
    <row r="541" spans="1:21" x14ac:dyDescent="0.15">
      <c r="A541" s="1">
        <v>42555</v>
      </c>
      <c r="B541" s="2">
        <v>1.181</v>
      </c>
      <c r="C541" s="2">
        <v>1.002</v>
      </c>
      <c r="D541" s="2">
        <v>1.365</v>
      </c>
      <c r="E541" s="2" t="s">
        <v>10</v>
      </c>
      <c r="F541" s="2" t="s">
        <v>10</v>
      </c>
      <c r="G541" s="2" t="s">
        <v>10</v>
      </c>
      <c r="H541" s="3">
        <f t="shared" si="100"/>
        <v>4.69858156028371E-2</v>
      </c>
      <c r="I541" s="3">
        <f t="shared" si="101"/>
        <v>-4.9652432969214955E-3</v>
      </c>
      <c r="J541" s="3">
        <f t="shared" si="102"/>
        <v>9.9919419822723565E-2</v>
      </c>
      <c r="K541" s="2">
        <f t="shared" si="98"/>
        <v>1.1835</v>
      </c>
      <c r="L541" s="3">
        <f t="shared" si="99"/>
        <v>2.1168501270110163E-3</v>
      </c>
      <c r="M541" t="str">
        <f>IF(L541&gt;参数!B$3+参数!B$2,"溢",IF(L541&lt;-参数!B$2-参数!B$4,"折",""))</f>
        <v>溢</v>
      </c>
      <c r="N541" s="3">
        <f>IF(M541="折",-L541-参数!B$2-参数!B$4,IF(M541="溢",L541-参数!B$2-参数!B$3,""))</f>
        <v>2.0168501270110164E-3</v>
      </c>
      <c r="O541" s="4">
        <f t="shared" si="103"/>
        <v>4.69858156028371E-2</v>
      </c>
      <c r="P541" s="3">
        <f t="shared" si="104"/>
        <v>5.5519575105408669E-2</v>
      </c>
      <c r="Q541" s="5">
        <f t="shared" si="105"/>
        <v>577.83908558718406</v>
      </c>
      <c r="R541" s="5">
        <f t="shared" si="106"/>
        <v>1.7907495384226917</v>
      </c>
      <c r="S541" s="5">
        <f t="shared" si="107"/>
        <v>2.4799772102590834</v>
      </c>
      <c r="T541" s="3">
        <f t="shared" si="108"/>
        <v>3.4840746945085592E-2</v>
      </c>
      <c r="U541" s="5">
        <f t="shared" si="109"/>
        <v>15.099895200488747</v>
      </c>
    </row>
    <row r="542" spans="1:21" x14ac:dyDescent="0.15">
      <c r="A542" s="1">
        <v>42556</v>
      </c>
      <c r="B542" s="2">
        <v>1.1890000000000001</v>
      </c>
      <c r="C542" s="2">
        <v>0.995</v>
      </c>
      <c r="D542" s="2">
        <v>1.4039999999999999</v>
      </c>
      <c r="E542" s="2" t="s">
        <v>10</v>
      </c>
      <c r="F542" s="2" t="s">
        <v>10</v>
      </c>
      <c r="G542" s="2" t="s">
        <v>10</v>
      </c>
      <c r="H542" s="3">
        <f t="shared" si="100"/>
        <v>6.7739204064352077E-3</v>
      </c>
      <c r="I542" s="3">
        <f t="shared" si="101"/>
        <v>-6.986027944111739E-3</v>
      </c>
      <c r="J542" s="3">
        <f t="shared" si="102"/>
        <v>2.857142857142847E-2</v>
      </c>
      <c r="K542" s="2">
        <f t="shared" si="98"/>
        <v>1.1995</v>
      </c>
      <c r="L542" s="3">
        <f t="shared" si="99"/>
        <v>8.830950378469371E-3</v>
      </c>
      <c r="M542" t="str">
        <f>IF(L542&gt;参数!B$3+参数!B$2,"溢",IF(L542&lt;-参数!B$2-参数!B$4,"折",""))</f>
        <v>溢</v>
      </c>
      <c r="N542" s="3">
        <f>IF(M542="折",-L542-参数!B$2-参数!B$4,IF(M542="溢",L542-参数!B$2-参数!B$3,""))</f>
        <v>8.7309503784693716E-3</v>
      </c>
      <c r="O542" s="4">
        <f t="shared" si="103"/>
        <v>6.7739204064352077E-3</v>
      </c>
      <c r="P542" s="3">
        <f t="shared" si="104"/>
        <v>1.3823754860314459E-2</v>
      </c>
      <c r="Q542" s="5">
        <f t="shared" si="105"/>
        <v>582.88416997018589</v>
      </c>
      <c r="R542" s="5">
        <f t="shared" si="106"/>
        <v>1.8028799332638277</v>
      </c>
      <c r="S542" s="5">
        <f t="shared" si="107"/>
        <v>2.5142598072728712</v>
      </c>
      <c r="T542" s="3">
        <f t="shared" si="108"/>
        <v>9.7762085484063461E-3</v>
      </c>
      <c r="U542" s="5">
        <f t="shared" si="109"/>
        <v>15.247514925027804</v>
      </c>
    </row>
    <row r="543" spans="1:21" x14ac:dyDescent="0.15">
      <c r="A543" s="1">
        <v>42557</v>
      </c>
      <c r="B543" s="2">
        <v>1.1910000000000001</v>
      </c>
      <c r="C543" s="2">
        <v>0.998</v>
      </c>
      <c r="D543" s="2">
        <v>1.3959999999999999</v>
      </c>
      <c r="E543" s="2" t="s">
        <v>10</v>
      </c>
      <c r="F543" s="2" t="s">
        <v>10</v>
      </c>
      <c r="G543" s="2" t="s">
        <v>10</v>
      </c>
      <c r="H543" s="3">
        <f t="shared" si="100"/>
        <v>1.682085786375076E-3</v>
      </c>
      <c r="I543" s="3">
        <f t="shared" si="101"/>
        <v>3.0150753768845018E-3</v>
      </c>
      <c r="J543" s="3">
        <f t="shared" si="102"/>
        <v>-5.6980056980057148E-3</v>
      </c>
      <c r="K543" s="2">
        <f t="shared" si="98"/>
        <v>1.1970000000000001</v>
      </c>
      <c r="L543" s="3">
        <f t="shared" si="99"/>
        <v>5.0377833753147971E-3</v>
      </c>
      <c r="M543" t="str">
        <f>IF(L543&gt;参数!B$3+参数!B$2,"溢",IF(L543&lt;-参数!B$2-参数!B$4,"折",""))</f>
        <v>溢</v>
      </c>
      <c r="N543" s="3">
        <f>IF(M543="折",-L543-参数!B$2-参数!B$4,IF(M543="溢",L543-参数!B$2-参数!B$3,""))</f>
        <v>4.9377833753147969E-3</v>
      </c>
      <c r="O543" s="4">
        <f t="shared" si="103"/>
        <v>1.682085786375076E-3</v>
      </c>
      <c r="P543" s="3">
        <f t="shared" si="104"/>
        <v>-2.0657354754742042E-3</v>
      </c>
      <c r="Q543" s="5">
        <f t="shared" si="105"/>
        <v>585.76232573439881</v>
      </c>
      <c r="R543" s="5">
        <f t="shared" si="106"/>
        <v>1.8059125319741116</v>
      </c>
      <c r="S543" s="5">
        <f t="shared" si="107"/>
        <v>2.5090660115944288</v>
      </c>
      <c r="T543" s="3">
        <f t="shared" si="108"/>
        <v>1.5180445620718895E-3</v>
      </c>
      <c r="U543" s="5">
        <f t="shared" si="109"/>
        <v>15.270661332144854</v>
      </c>
    </row>
    <row r="544" spans="1:21" x14ac:dyDescent="0.15">
      <c r="A544" s="1">
        <v>42558</v>
      </c>
      <c r="B544" s="2">
        <v>1.1739999999999999</v>
      </c>
      <c r="C544" s="2">
        <v>0.997</v>
      </c>
      <c r="D544" s="2">
        <v>1.359</v>
      </c>
      <c r="E544" s="2" t="s">
        <v>10</v>
      </c>
      <c r="F544" s="2" t="s">
        <v>10</v>
      </c>
      <c r="G544" s="2" t="s">
        <v>10</v>
      </c>
      <c r="H544" s="3">
        <f t="shared" si="100"/>
        <v>-1.4273719563392184E-2</v>
      </c>
      <c r="I544" s="3">
        <f t="shared" si="101"/>
        <v>-1.0020040080159776E-3</v>
      </c>
      <c r="J544" s="3">
        <f t="shared" si="102"/>
        <v>-2.6504297994269232E-2</v>
      </c>
      <c r="K544" s="2">
        <f t="shared" si="98"/>
        <v>1.1779999999999999</v>
      </c>
      <c r="L544" s="3">
        <f t="shared" si="99"/>
        <v>3.4071550255536653E-3</v>
      </c>
      <c r="M544" t="str">
        <f>IF(L544&gt;参数!B$3+参数!B$2,"溢",IF(L544&lt;-参数!B$2-参数!B$4,"折",""))</f>
        <v>溢</v>
      </c>
      <c r="N544" s="3">
        <f>IF(M544="折",-L544-参数!B$2-参数!B$4,IF(M544="溢",L544-参数!B$2-参数!B$3,""))</f>
        <v>3.3071550255536655E-3</v>
      </c>
      <c r="O544" s="4">
        <f t="shared" si="103"/>
        <v>-1.4273719563392184E-2</v>
      </c>
      <c r="P544" s="3">
        <f t="shared" si="104"/>
        <v>-1.5712367983957479E-2</v>
      </c>
      <c r="Q544" s="5">
        <f t="shared" si="105"/>
        <v>587.69953255373139</v>
      </c>
      <c r="R544" s="5">
        <f t="shared" si="106"/>
        <v>1.7801354429366976</v>
      </c>
      <c r="S544" s="5">
        <f t="shared" si="107"/>
        <v>2.4696426431242164</v>
      </c>
      <c r="T544" s="3">
        <f t="shared" si="108"/>
        <v>-8.892977507265332E-3</v>
      </c>
      <c r="U544" s="5">
        <f t="shared" si="109"/>
        <v>15.134859684397023</v>
      </c>
    </row>
    <row r="545" spans="1:21" x14ac:dyDescent="0.15">
      <c r="A545" s="1">
        <v>42559</v>
      </c>
      <c r="B545" s="2">
        <v>1.1850000000000001</v>
      </c>
      <c r="C545" s="2">
        <v>0.999</v>
      </c>
      <c r="D545" s="2">
        <v>1.395</v>
      </c>
      <c r="E545" s="2" t="s">
        <v>10</v>
      </c>
      <c r="F545" s="2" t="s">
        <v>10</v>
      </c>
      <c r="G545" s="2" t="s">
        <v>10</v>
      </c>
      <c r="H545" s="3">
        <f t="shared" si="100"/>
        <v>9.3696763202726352E-3</v>
      </c>
      <c r="I545" s="3">
        <f t="shared" si="101"/>
        <v>2.0060180541625616E-3</v>
      </c>
      <c r="J545" s="3">
        <f t="shared" si="102"/>
        <v>2.6490066225165476E-2</v>
      </c>
      <c r="K545" s="2">
        <f t="shared" si="98"/>
        <v>1.1970000000000001</v>
      </c>
      <c r="L545" s="3">
        <f t="shared" si="99"/>
        <v>1.0126582278481067E-2</v>
      </c>
      <c r="M545" t="str">
        <f>IF(L545&gt;参数!B$3+参数!B$2,"溢",IF(L545&lt;-参数!B$2-参数!B$4,"折",""))</f>
        <v>溢</v>
      </c>
      <c r="N545" s="3">
        <f>IF(M545="折",-L545-参数!B$2-参数!B$4,IF(M545="溢",L545-参数!B$2-参数!B$3,""))</f>
        <v>1.0026582278481067E-2</v>
      </c>
      <c r="O545" s="4">
        <f t="shared" si="103"/>
        <v>9.3696763202726352E-3</v>
      </c>
      <c r="P545" s="3">
        <f t="shared" si="104"/>
        <v>1.6273038604934936E-2</v>
      </c>
      <c r="Q545" s="5">
        <f t="shared" si="105"/>
        <v>593.59215027190623</v>
      </c>
      <c r="R545" s="5">
        <f t="shared" si="106"/>
        <v>1.7968147358432596</v>
      </c>
      <c r="S545" s="5">
        <f t="shared" si="107"/>
        <v>2.5098312331961705</v>
      </c>
      <c r="T545" s="3">
        <f t="shared" si="108"/>
        <v>1.1889765734562879E-2</v>
      </c>
      <c r="U545" s="5">
        <f t="shared" si="109"/>
        <v>15.314809620469985</v>
      </c>
    </row>
    <row r="546" spans="1:21" x14ac:dyDescent="0.15">
      <c r="A546" s="1">
        <v>42562</v>
      </c>
      <c r="B546" s="2">
        <v>1.1970000000000001</v>
      </c>
      <c r="C546" s="2">
        <v>0.999</v>
      </c>
      <c r="D546" s="2">
        <v>1.4370000000000001</v>
      </c>
      <c r="E546" s="2" t="s">
        <v>10</v>
      </c>
      <c r="F546" s="2" t="s">
        <v>10</v>
      </c>
      <c r="G546" s="2" t="s">
        <v>10</v>
      </c>
      <c r="H546" s="3">
        <f t="shared" si="100"/>
        <v>1.0126582278481067E-2</v>
      </c>
      <c r="I546" s="3">
        <f t="shared" si="101"/>
        <v>0</v>
      </c>
      <c r="J546" s="3">
        <f t="shared" si="102"/>
        <v>3.0107526881720359E-2</v>
      </c>
      <c r="K546" s="2">
        <f t="shared" si="98"/>
        <v>1.218</v>
      </c>
      <c r="L546" s="3">
        <f t="shared" si="99"/>
        <v>1.754385964912264E-2</v>
      </c>
      <c r="M546" t="str">
        <f>IF(L546&gt;参数!B$3+参数!B$2,"溢",IF(L546&lt;-参数!B$2-参数!B$4,"折",""))</f>
        <v>溢</v>
      </c>
      <c r="N546" s="3">
        <f>IF(M546="折",-L546-参数!B$2-参数!B$4,IF(M546="溢",L546-参数!B$2-参数!B$3,""))</f>
        <v>1.744385964912264E-2</v>
      </c>
      <c r="O546" s="4">
        <f t="shared" si="103"/>
        <v>1.0126582278481067E-2</v>
      </c>
      <c r="P546" s="3">
        <f t="shared" si="104"/>
        <v>1.7760474601408931E-2</v>
      </c>
      <c r="Q546" s="5">
        <f t="shared" si="105"/>
        <v>603.94668843007025</v>
      </c>
      <c r="R546" s="5">
        <f t="shared" si="106"/>
        <v>1.8150103281049637</v>
      </c>
      <c r="S546" s="5">
        <f t="shared" si="107"/>
        <v>2.5544070270671737</v>
      </c>
      <c r="T546" s="3">
        <f t="shared" si="108"/>
        <v>1.5110305509670879E-2</v>
      </c>
      <c r="U546" s="5">
        <f t="shared" si="109"/>
        <v>15.546221072657733</v>
      </c>
    </row>
    <row r="547" spans="1:21" x14ac:dyDescent="0.15">
      <c r="A547" s="1">
        <v>42563</v>
      </c>
      <c r="B547" s="2">
        <v>1.2</v>
      </c>
      <c r="C547" s="2">
        <v>0.996</v>
      </c>
      <c r="D547" s="2">
        <v>1.444</v>
      </c>
      <c r="E547" s="2" t="s">
        <v>10</v>
      </c>
      <c r="F547" s="2" t="s">
        <v>10</v>
      </c>
      <c r="G547" s="2" t="s">
        <v>10</v>
      </c>
      <c r="H547" s="3">
        <f t="shared" si="100"/>
        <v>2.5062656641603454E-3</v>
      </c>
      <c r="I547" s="3">
        <f t="shared" si="101"/>
        <v>-3.0030030030030463E-3</v>
      </c>
      <c r="J547" s="3">
        <f t="shared" si="102"/>
        <v>4.8712595685456161E-3</v>
      </c>
      <c r="K547" s="2">
        <f t="shared" si="98"/>
        <v>1.22</v>
      </c>
      <c r="L547" s="3">
        <f t="shared" si="99"/>
        <v>1.6666666666666607E-2</v>
      </c>
      <c r="M547" t="str">
        <f>IF(L547&gt;参数!B$3+参数!B$2,"溢",IF(L547&lt;-参数!B$2-参数!B$4,"折",""))</f>
        <v>溢</v>
      </c>
      <c r="N547" s="3">
        <f>IF(M547="折",-L547-参数!B$2-参数!B$4,IF(M547="溢",L547-参数!B$2-参数!B$3,""))</f>
        <v>1.6566666666666608E-2</v>
      </c>
      <c r="O547" s="4">
        <f t="shared" si="103"/>
        <v>2.5062656641603454E-3</v>
      </c>
      <c r="P547" s="3">
        <f t="shared" si="104"/>
        <v>1.657011404093785E-3</v>
      </c>
      <c r="Q547" s="5">
        <f t="shared" si="105"/>
        <v>613.95207190172835</v>
      </c>
      <c r="R547" s="5">
        <f t="shared" si="106"/>
        <v>1.8195592261703895</v>
      </c>
      <c r="S547" s="5">
        <f t="shared" si="107"/>
        <v>2.5586397086417212</v>
      </c>
      <c r="T547" s="3">
        <f t="shared" si="108"/>
        <v>6.9099812449735796E-3</v>
      </c>
      <c r="U547" s="5">
        <f t="shared" si="109"/>
        <v>15.653645168700011</v>
      </c>
    </row>
    <row r="548" spans="1:21" x14ac:dyDescent="0.15">
      <c r="A548" s="1">
        <v>42564</v>
      </c>
      <c r="B548" s="2">
        <v>1.2030000000000001</v>
      </c>
      <c r="C548" s="2">
        <v>0.996</v>
      </c>
      <c r="D548" s="2">
        <v>1.4139999999999999</v>
      </c>
      <c r="E548" s="2" t="s">
        <v>10</v>
      </c>
      <c r="F548" s="2" t="s">
        <v>10</v>
      </c>
      <c r="G548" s="2" t="s">
        <v>10</v>
      </c>
      <c r="H548" s="3">
        <f t="shared" si="100"/>
        <v>2.5000000000001688E-3</v>
      </c>
      <c r="I548" s="3">
        <f t="shared" si="101"/>
        <v>0</v>
      </c>
      <c r="J548" s="3">
        <f t="shared" si="102"/>
        <v>-2.0775623268698085E-2</v>
      </c>
      <c r="K548" s="2">
        <f t="shared" si="98"/>
        <v>1.2050000000000001</v>
      </c>
      <c r="L548" s="3">
        <f t="shared" si="99"/>
        <v>1.6625103906899863E-3</v>
      </c>
      <c r="M548" t="str">
        <f>IF(L548&gt;参数!B$3+参数!B$2,"溢",IF(L548&lt;-参数!B$2-参数!B$4,"折",""))</f>
        <v>溢</v>
      </c>
      <c r="N548" s="3">
        <f>IF(M548="折",-L548-参数!B$2-参数!B$4,IF(M548="溢",L548-参数!B$2-参数!B$3,""))</f>
        <v>1.5625103906899862E-3</v>
      </c>
      <c r="O548" s="4">
        <f t="shared" si="103"/>
        <v>2.5000000000001688E-3</v>
      </c>
      <c r="P548" s="3">
        <f t="shared" si="104"/>
        <v>-1.2189515063045265E-2</v>
      </c>
      <c r="Q548" s="5">
        <f t="shared" si="105"/>
        <v>614.9113783934605</v>
      </c>
      <c r="R548" s="5">
        <f t="shared" si="106"/>
        <v>1.8241081242358157</v>
      </c>
      <c r="S548" s="5">
        <f t="shared" si="107"/>
        <v>2.5274511313723274</v>
      </c>
      <c r="T548" s="3">
        <f t="shared" si="108"/>
        <v>-2.7090015574517032E-3</v>
      </c>
      <c r="U548" s="5">
        <f t="shared" si="109"/>
        <v>15.611239419558206</v>
      </c>
    </row>
    <row r="549" spans="1:21" x14ac:dyDescent="0.15">
      <c r="A549" s="1">
        <v>42565</v>
      </c>
      <c r="B549" s="2">
        <v>1.206</v>
      </c>
      <c r="C549" s="2">
        <v>0.997</v>
      </c>
      <c r="D549" s="2">
        <v>1.397</v>
      </c>
      <c r="E549" s="2" t="s">
        <v>10</v>
      </c>
      <c r="F549" s="2" t="s">
        <v>10</v>
      </c>
      <c r="G549" s="2" t="s">
        <v>10</v>
      </c>
      <c r="H549" s="3">
        <f t="shared" si="100"/>
        <v>2.4937655860348684E-3</v>
      </c>
      <c r="I549" s="3">
        <f t="shared" si="101"/>
        <v>1.0040160642570406E-3</v>
      </c>
      <c r="J549" s="3">
        <f t="shared" si="102"/>
        <v>-1.2022630834511938E-2</v>
      </c>
      <c r="K549" s="2">
        <f t="shared" si="98"/>
        <v>1.1970000000000001</v>
      </c>
      <c r="L549" s="3">
        <f t="shared" si="99"/>
        <v>-7.4626865671640896E-3</v>
      </c>
      <c r="M549" t="str">
        <f>IF(L549&gt;参数!B$3+参数!B$2,"溢",IF(L549&lt;-参数!B$2-参数!B$4,"折",""))</f>
        <v>折</v>
      </c>
      <c r="N549" s="3">
        <f>IF(M549="折",-L549-参数!B$2-参数!B$4,IF(M549="溢",L549-参数!B$2-参数!B$3,""))</f>
        <v>2.3626865671640893E-3</v>
      </c>
      <c r="O549" s="4">
        <f t="shared" si="103"/>
        <v>2.4937655860348684E-3</v>
      </c>
      <c r="P549" s="3">
        <f t="shared" si="104"/>
        <v>-6.5975819798449915E-3</v>
      </c>
      <c r="Q549" s="5">
        <f t="shared" si="105"/>
        <v>616.36422124718706</v>
      </c>
      <c r="R549" s="5">
        <f t="shared" si="106"/>
        <v>1.8286570223012415</v>
      </c>
      <c r="S549" s="5">
        <f t="shared" si="107"/>
        <v>2.5107760653330464</v>
      </c>
      <c r="T549" s="3">
        <f t="shared" si="108"/>
        <v>-5.8037660888201129E-4</v>
      </c>
      <c r="U549" s="5">
        <f t="shared" si="109"/>
        <v>15.602179021363439</v>
      </c>
    </row>
    <row r="550" spans="1:21" x14ac:dyDescent="0.15">
      <c r="A550" s="1">
        <v>42566</v>
      </c>
      <c r="B550" s="2">
        <v>1.1879999999999999</v>
      </c>
      <c r="C550" s="2">
        <v>0.997</v>
      </c>
      <c r="D550" s="2">
        <v>1.363</v>
      </c>
      <c r="E550" s="2" t="s">
        <v>10</v>
      </c>
      <c r="F550" s="2" t="s">
        <v>10</v>
      </c>
      <c r="G550" s="2" t="s">
        <v>10</v>
      </c>
      <c r="H550" s="3">
        <f t="shared" si="100"/>
        <v>-1.4925373134328401E-2</v>
      </c>
      <c r="I550" s="3">
        <f t="shared" si="101"/>
        <v>0</v>
      </c>
      <c r="J550" s="3">
        <f t="shared" si="102"/>
        <v>-2.4337866857551904E-2</v>
      </c>
      <c r="K550" s="2">
        <f t="shared" si="98"/>
        <v>1.18</v>
      </c>
      <c r="L550" s="3">
        <f t="shared" si="99"/>
        <v>-6.7340067340067034E-3</v>
      </c>
      <c r="M550" t="str">
        <f>IF(L550&gt;参数!B$3+参数!B$2,"溢",IF(L550&lt;-参数!B$2-参数!B$4,"折",""))</f>
        <v>折</v>
      </c>
      <c r="N550" s="3">
        <f>IF(M550="折",-L550-参数!B$2-参数!B$4,IF(M550="溢",L550-参数!B$2-参数!B$3,""))</f>
        <v>1.634006734006703E-3</v>
      </c>
      <c r="O550" s="4">
        <f t="shared" si="103"/>
        <v>-1.4925373134328401E-2</v>
      </c>
      <c r="P550" s="3">
        <f t="shared" si="104"/>
        <v>-1.4056149375781037E-2</v>
      </c>
      <c r="Q550" s="5">
        <f t="shared" si="105"/>
        <v>617.3713645353057</v>
      </c>
      <c r="R550" s="5">
        <f t="shared" si="106"/>
        <v>1.8013636339086856</v>
      </c>
      <c r="S550" s="5">
        <f t="shared" si="107"/>
        <v>2.4754842219095892</v>
      </c>
      <c r="T550" s="3">
        <f t="shared" si="108"/>
        <v>-9.1158385920342439E-3</v>
      </c>
      <c r="U550" s="5">
        <f t="shared" si="109"/>
        <v>15.459952075720667</v>
      </c>
    </row>
    <row r="551" spans="1:21" x14ac:dyDescent="0.15">
      <c r="A551" s="1">
        <v>42569</v>
      </c>
      <c r="B551" s="2">
        <v>1.173</v>
      </c>
      <c r="C551" s="2">
        <v>1</v>
      </c>
      <c r="D551" s="2">
        <v>1.331</v>
      </c>
      <c r="E551" s="2" t="s">
        <v>10</v>
      </c>
      <c r="F551" s="2" t="s">
        <v>10</v>
      </c>
      <c r="G551" s="2" t="s">
        <v>10</v>
      </c>
      <c r="H551" s="3">
        <f t="shared" si="100"/>
        <v>-1.2626262626262541E-2</v>
      </c>
      <c r="I551" s="3">
        <f t="shared" si="101"/>
        <v>3.0090270812437314E-3</v>
      </c>
      <c r="J551" s="3">
        <f t="shared" si="102"/>
        <v>-2.3477622890682337E-2</v>
      </c>
      <c r="K551" s="2">
        <f t="shared" si="98"/>
        <v>1.1655</v>
      </c>
      <c r="L551" s="3">
        <f t="shared" si="99"/>
        <v>-6.3938618925831747E-3</v>
      </c>
      <c r="M551" t="str">
        <f>IF(L551&gt;参数!B$3+参数!B$2,"溢",IF(L551&lt;-参数!B$2-参数!B$4,"折",""))</f>
        <v>折</v>
      </c>
      <c r="N551" s="3">
        <f>IF(M551="折",-L551-参数!B$2-参数!B$4,IF(M551="溢",L551-参数!B$2-参数!B$3,""))</f>
        <v>1.2938618925831744E-3</v>
      </c>
      <c r="O551" s="4">
        <f t="shared" si="103"/>
        <v>-1.2626262626262541E-2</v>
      </c>
      <c r="P551" s="3">
        <f t="shared" si="104"/>
        <v>-1.2114838689941853E-2</v>
      </c>
      <c r="Q551" s="5">
        <f t="shared" si="105"/>
        <v>618.17015781744999</v>
      </c>
      <c r="R551" s="5">
        <f t="shared" si="106"/>
        <v>1.7786191435815559</v>
      </c>
      <c r="S551" s="5">
        <f t="shared" si="107"/>
        <v>2.4454941298816584</v>
      </c>
      <c r="T551" s="3">
        <f t="shared" si="108"/>
        <v>-7.8157464745404071E-3</v>
      </c>
      <c r="U551" s="5">
        <f t="shared" si="109"/>
        <v>15.33912100978829</v>
      </c>
    </row>
    <row r="552" spans="1:21" x14ac:dyDescent="0.15">
      <c r="A552" s="1">
        <v>42570</v>
      </c>
      <c r="B552" s="2">
        <v>1.1779999999999999</v>
      </c>
      <c r="C552" s="2">
        <v>1.0009999999999999</v>
      </c>
      <c r="D552" s="2">
        <v>1.349</v>
      </c>
      <c r="E552" s="2" t="s">
        <v>10</v>
      </c>
      <c r="F552" s="2" t="s">
        <v>10</v>
      </c>
      <c r="G552" s="2" t="s">
        <v>10</v>
      </c>
      <c r="H552" s="3">
        <f t="shared" si="100"/>
        <v>4.2625745950553018E-3</v>
      </c>
      <c r="I552" s="3">
        <f t="shared" si="101"/>
        <v>9.9999999999988987E-4</v>
      </c>
      <c r="J552" s="3">
        <f t="shared" si="102"/>
        <v>1.3523666416228375E-2</v>
      </c>
      <c r="K552" s="2">
        <f t="shared" si="98"/>
        <v>1.1749999999999998</v>
      </c>
      <c r="L552" s="3">
        <f t="shared" si="99"/>
        <v>-2.5466893039050031E-3</v>
      </c>
      <c r="M552" t="str">
        <f>IF(L552&gt;参数!B$3+参数!B$2,"溢",IF(L552&lt;-参数!B$2-参数!B$4,"折",""))</f>
        <v/>
      </c>
      <c r="N552" s="3" t="str">
        <f>IF(M552="折",-L552-参数!B$2-参数!B$4,IF(M552="溢",L552-参数!B$2-参数!B$3,""))</f>
        <v/>
      </c>
      <c r="O552" s="4">
        <f t="shared" si="103"/>
        <v>4.2625745950553018E-3</v>
      </c>
      <c r="P552" s="3">
        <f t="shared" si="104"/>
        <v>8.1891174448902003E-3</v>
      </c>
      <c r="Q552" s="5">
        <f t="shared" si="105"/>
        <v>618.17015781744999</v>
      </c>
      <c r="R552" s="5">
        <f t="shared" si="106"/>
        <v>1.7862006403572657</v>
      </c>
      <c r="S552" s="5">
        <f t="shared" si="107"/>
        <v>2.4655205685220491</v>
      </c>
      <c r="T552" s="3">
        <f t="shared" si="108"/>
        <v>4.1505640133151674E-3</v>
      </c>
      <c r="U552" s="5">
        <f t="shared" si="109"/>
        <v>15.402787013447405</v>
      </c>
    </row>
    <row r="553" spans="1:21" x14ac:dyDescent="0.15">
      <c r="A553" s="1">
        <v>42571</v>
      </c>
      <c r="B553" s="2">
        <v>1.1719999999999999</v>
      </c>
      <c r="C553" s="2">
        <v>1.0009999999999999</v>
      </c>
      <c r="D553" s="2">
        <v>1.335</v>
      </c>
      <c r="E553" s="2" t="s">
        <v>10</v>
      </c>
      <c r="F553" s="2" t="s">
        <v>10</v>
      </c>
      <c r="G553" s="2" t="s">
        <v>10</v>
      </c>
      <c r="H553" s="3">
        <f t="shared" si="100"/>
        <v>-5.0933786078098953E-3</v>
      </c>
      <c r="I553" s="3">
        <f t="shared" si="101"/>
        <v>0</v>
      </c>
      <c r="J553" s="3">
        <f t="shared" si="102"/>
        <v>-1.0378057820607856E-2</v>
      </c>
      <c r="K553" s="2">
        <f t="shared" si="98"/>
        <v>1.1679999999999999</v>
      </c>
      <c r="L553" s="3">
        <f t="shared" si="99"/>
        <v>-3.4129692832765013E-3</v>
      </c>
      <c r="M553" t="str">
        <f>IF(L553&gt;参数!B$3+参数!B$2,"溢",IF(L553&lt;-参数!B$2-参数!B$4,"折",""))</f>
        <v/>
      </c>
      <c r="N553" s="3" t="str">
        <f>IF(M553="折",-L553-参数!B$2-参数!B$4,IF(M553="溢",L553-参数!B$2-参数!B$3,""))</f>
        <v/>
      </c>
      <c r="O553" s="4">
        <f t="shared" si="103"/>
        <v>-5.0933786078098953E-3</v>
      </c>
      <c r="P553" s="3">
        <f t="shared" si="104"/>
        <v>-5.9309534205956712E-3</v>
      </c>
      <c r="Q553" s="5">
        <f t="shared" si="105"/>
        <v>618.17015781744999</v>
      </c>
      <c r="R553" s="5">
        <f t="shared" si="106"/>
        <v>1.7771028442264136</v>
      </c>
      <c r="S553" s="5">
        <f t="shared" si="107"/>
        <v>2.4508976808726244</v>
      </c>
      <c r="T553" s="3">
        <f t="shared" si="108"/>
        <v>-3.6747773428018556E-3</v>
      </c>
      <c r="U553" s="5">
        <f t="shared" si="109"/>
        <v>15.346185200714386</v>
      </c>
    </row>
    <row r="554" spans="1:21" x14ac:dyDescent="0.15">
      <c r="A554" s="1">
        <v>42572</v>
      </c>
      <c r="B554" s="2">
        <v>1.173</v>
      </c>
      <c r="C554" s="2">
        <v>1.002</v>
      </c>
      <c r="D554" s="2">
        <v>1.3420000000000001</v>
      </c>
      <c r="E554" s="2" t="s">
        <v>10</v>
      </c>
      <c r="F554" s="2" t="s">
        <v>10</v>
      </c>
      <c r="G554" s="2" t="s">
        <v>10</v>
      </c>
      <c r="H554" s="3">
        <f t="shared" si="100"/>
        <v>8.5324232081918083E-4</v>
      </c>
      <c r="I554" s="3">
        <f t="shared" si="101"/>
        <v>9.990009990010762E-4</v>
      </c>
      <c r="J554" s="3">
        <f t="shared" si="102"/>
        <v>5.2434456928840412E-3</v>
      </c>
      <c r="K554" s="2">
        <f t="shared" si="98"/>
        <v>1.1720000000000002</v>
      </c>
      <c r="L554" s="3">
        <f t="shared" si="99"/>
        <v>-8.5251491901094933E-4</v>
      </c>
      <c r="M554" t="str">
        <f>IF(L554&gt;参数!B$3+参数!B$2,"溢",IF(L554&lt;-参数!B$2-参数!B$4,"折",""))</f>
        <v/>
      </c>
      <c r="N554" s="3" t="str">
        <f>IF(M554="折",-L554-参数!B$2-参数!B$4,IF(M554="溢",L554-参数!B$2-参数!B$3,""))</f>
        <v/>
      </c>
      <c r="O554" s="4">
        <f t="shared" si="103"/>
        <v>8.5324232081918083E-4</v>
      </c>
      <c r="P554" s="3">
        <f t="shared" si="104"/>
        <v>3.4290542324443094E-3</v>
      </c>
      <c r="Q554" s="5">
        <f t="shared" si="105"/>
        <v>618.17015781744999</v>
      </c>
      <c r="R554" s="5">
        <f t="shared" si="106"/>
        <v>1.7786191435815557</v>
      </c>
      <c r="S554" s="5">
        <f t="shared" si="107"/>
        <v>2.4593019419385085</v>
      </c>
      <c r="T554" s="3">
        <f t="shared" si="108"/>
        <v>1.4274321844211634E-3</v>
      </c>
      <c r="U554" s="5">
        <f t="shared" si="109"/>
        <v>15.368090839377974</v>
      </c>
    </row>
    <row r="555" spans="1:21" x14ac:dyDescent="0.15">
      <c r="A555" s="1">
        <v>42573</v>
      </c>
      <c r="B555" s="2">
        <v>1.1719999999999999</v>
      </c>
      <c r="C555" s="2">
        <v>0.998</v>
      </c>
      <c r="D555" s="2">
        <v>1.357</v>
      </c>
      <c r="E555" s="2" t="s">
        <v>10</v>
      </c>
      <c r="F555" s="2" t="s">
        <v>10</v>
      </c>
      <c r="G555" s="2" t="s">
        <v>10</v>
      </c>
      <c r="H555" s="3">
        <f t="shared" si="100"/>
        <v>-8.5251491901117138E-4</v>
      </c>
      <c r="I555" s="3">
        <f t="shared" si="101"/>
        <v>-3.9920159680638667E-3</v>
      </c>
      <c r="J555" s="3">
        <f t="shared" si="102"/>
        <v>1.1177347242920854E-2</v>
      </c>
      <c r="K555" s="2">
        <f t="shared" si="98"/>
        <v>1.1775</v>
      </c>
      <c r="L555" s="3">
        <f t="shared" si="99"/>
        <v>4.6928327645052725E-3</v>
      </c>
      <c r="M555" t="str">
        <f>IF(L555&gt;参数!B$3+参数!B$2,"溢",IF(L555&lt;-参数!B$2-参数!B$4,"折",""))</f>
        <v>溢</v>
      </c>
      <c r="N555" s="3">
        <f>IF(M555="折",-L555-参数!B$2-参数!B$4,IF(M555="溢",L555-参数!B$2-参数!B$3,""))</f>
        <v>4.5928327645052723E-3</v>
      </c>
      <c r="O555" s="4">
        <f t="shared" si="103"/>
        <v>-8.5251491901117138E-4</v>
      </c>
      <c r="P555" s="3">
        <f t="shared" si="104"/>
        <v>4.7488867399218086E-3</v>
      </c>
      <c r="Q555" s="5">
        <f t="shared" si="105"/>
        <v>621.00930997231342</v>
      </c>
      <c r="R555" s="5">
        <f t="shared" si="106"/>
        <v>1.7771028442264136</v>
      </c>
      <c r="S555" s="5">
        <f t="shared" si="107"/>
        <v>2.4709808883200446</v>
      </c>
      <c r="T555" s="3">
        <f t="shared" si="108"/>
        <v>2.8297348618053033E-3</v>
      </c>
      <c r="U555" s="5">
        <f t="shared" si="109"/>
        <v>15.411578461785554</v>
      </c>
    </row>
    <row r="556" spans="1:21" x14ac:dyDescent="0.15">
      <c r="A556" s="1">
        <v>42576</v>
      </c>
      <c r="B556" s="2">
        <v>1.163</v>
      </c>
      <c r="C556" s="2">
        <v>1</v>
      </c>
      <c r="D556" s="2">
        <v>1.3520000000000001</v>
      </c>
      <c r="E556" s="2" t="s">
        <v>10</v>
      </c>
      <c r="F556" s="2" t="s">
        <v>10</v>
      </c>
      <c r="G556" s="2" t="s">
        <v>10</v>
      </c>
      <c r="H556" s="3">
        <f t="shared" si="100"/>
        <v>-7.6791808873719614E-3</v>
      </c>
      <c r="I556" s="3">
        <f t="shared" si="101"/>
        <v>2.0040080160319551E-3</v>
      </c>
      <c r="J556" s="3">
        <f t="shared" si="102"/>
        <v>-3.6845983787766601E-3</v>
      </c>
      <c r="K556" s="2">
        <f t="shared" si="98"/>
        <v>1.1760000000000002</v>
      </c>
      <c r="L556" s="3">
        <f t="shared" si="99"/>
        <v>1.1177987962166958E-2</v>
      </c>
      <c r="M556" t="str">
        <f>IF(L556&gt;参数!B$3+参数!B$2,"溢",IF(L556&lt;-参数!B$2-参数!B$4,"折",""))</f>
        <v>溢</v>
      </c>
      <c r="N556" s="3">
        <f>IF(M556="折",-L556-参数!B$2-参数!B$4,IF(M556="溢",L556-参数!B$2-参数!B$3,""))</f>
        <v>1.1077987962166958E-2</v>
      </c>
      <c r="O556" s="4">
        <f t="shared" si="103"/>
        <v>-7.6791808873719614E-3</v>
      </c>
      <c r="P556" s="3">
        <f t="shared" si="104"/>
        <v>-1.2659732109158541E-3</v>
      </c>
      <c r="Q556" s="5">
        <f t="shared" si="105"/>
        <v>627.88884363258035</v>
      </c>
      <c r="R556" s="5">
        <f t="shared" si="106"/>
        <v>1.7634561500301358</v>
      </c>
      <c r="S556" s="5">
        <f t="shared" si="107"/>
        <v>2.4678526927107463</v>
      </c>
      <c r="T556" s="3">
        <f t="shared" si="108"/>
        <v>7.1094462129304753E-4</v>
      </c>
      <c r="U556" s="5">
        <f t="shared" si="109"/>
        <v>15.422535240598595</v>
      </c>
    </row>
    <row r="557" spans="1:21" x14ac:dyDescent="0.15">
      <c r="A557" s="1">
        <v>42577</v>
      </c>
      <c r="B557" s="2">
        <v>1.1739999999999999</v>
      </c>
      <c r="C557" s="2">
        <v>1.0029999999999999</v>
      </c>
      <c r="D557" s="2">
        <v>1.38</v>
      </c>
      <c r="E557" s="2" t="s">
        <v>10</v>
      </c>
      <c r="F557" s="2" t="s">
        <v>10</v>
      </c>
      <c r="G557" s="2" t="s">
        <v>10</v>
      </c>
      <c r="H557" s="3">
        <f t="shared" si="100"/>
        <v>9.4582975064487762E-3</v>
      </c>
      <c r="I557" s="3">
        <f t="shared" si="101"/>
        <v>2.9999999999998916E-3</v>
      </c>
      <c r="J557" s="3">
        <f t="shared" si="102"/>
        <v>2.0710059171597406E-2</v>
      </c>
      <c r="K557" s="2">
        <f t="shared" si="98"/>
        <v>1.1915</v>
      </c>
      <c r="L557" s="3">
        <f t="shared" si="99"/>
        <v>1.4906303236797314E-2</v>
      </c>
      <c r="M557" t="str">
        <f>IF(L557&gt;参数!B$3+参数!B$2,"溢",IF(L557&lt;-参数!B$2-参数!B$4,"折",""))</f>
        <v>溢</v>
      </c>
      <c r="N557" s="3">
        <f>IF(M557="折",-L557-参数!B$2-参数!B$4,IF(M557="溢",L557-参数!B$2-参数!B$3,""))</f>
        <v>1.4806303236797314E-2</v>
      </c>
      <c r="O557" s="4">
        <f t="shared" si="103"/>
        <v>9.4582975064487762E-3</v>
      </c>
      <c r="P557" s="3">
        <f t="shared" si="104"/>
        <v>1.3255930195889346E-2</v>
      </c>
      <c r="Q557" s="5">
        <f t="shared" si="105"/>
        <v>637.18555625040631</v>
      </c>
      <c r="R557" s="5">
        <f t="shared" si="106"/>
        <v>1.7801354429366976</v>
      </c>
      <c r="S557" s="5">
        <f t="shared" si="107"/>
        <v>2.5005663757390577</v>
      </c>
      <c r="T557" s="3">
        <f t="shared" si="108"/>
        <v>1.2506843646378477E-2</v>
      </c>
      <c r="U557" s="5">
        <f t="shared" si="109"/>
        <v>15.615422477483524</v>
      </c>
    </row>
    <row r="558" spans="1:21" x14ac:dyDescent="0.15">
      <c r="A558" s="1">
        <v>42578</v>
      </c>
      <c r="B558" s="2">
        <v>1.129</v>
      </c>
      <c r="C558" s="2">
        <v>1.004</v>
      </c>
      <c r="D558" s="2">
        <v>1.2889999999999999</v>
      </c>
      <c r="E558" s="2" t="s">
        <v>10</v>
      </c>
      <c r="F558" s="2" t="s">
        <v>10</v>
      </c>
      <c r="G558" s="2" t="s">
        <v>10</v>
      </c>
      <c r="H558" s="3">
        <f t="shared" si="100"/>
        <v>-3.833049403747868E-2</v>
      </c>
      <c r="I558" s="3">
        <f t="shared" si="101"/>
        <v>9.9700897308085956E-4</v>
      </c>
      <c r="J558" s="3">
        <f t="shared" si="102"/>
        <v>-6.5942028985507273E-2</v>
      </c>
      <c r="K558" s="2">
        <f t="shared" si="98"/>
        <v>1.1465000000000001</v>
      </c>
      <c r="L558" s="3">
        <f t="shared" si="99"/>
        <v>1.5500442869796238E-2</v>
      </c>
      <c r="M558" t="str">
        <f>IF(L558&gt;参数!B$3+参数!B$2,"溢",IF(L558&lt;-参数!B$2-参数!B$4,"折",""))</f>
        <v>溢</v>
      </c>
      <c r="N558" s="3">
        <f>IF(M558="折",-L558-参数!B$2-参数!B$4,IF(M558="溢",L558-参数!B$2-参数!B$3,""))</f>
        <v>1.5400442869796239E-2</v>
      </c>
      <c r="O558" s="4">
        <f t="shared" si="103"/>
        <v>-3.833049403747868E-2</v>
      </c>
      <c r="P558" s="3">
        <f t="shared" si="104"/>
        <v>-3.6632480747207014E-2</v>
      </c>
      <c r="Q558" s="5">
        <f t="shared" si="105"/>
        <v>646.99849600690004</v>
      </c>
      <c r="R558" s="5">
        <f t="shared" si="106"/>
        <v>1.7119019719553079</v>
      </c>
      <c r="S558" s="5">
        <f t="shared" si="107"/>
        <v>2.4089644261226835</v>
      </c>
      <c r="T558" s="3">
        <f t="shared" si="108"/>
        <v>-1.9854177304963153E-2</v>
      </c>
      <c r="U558" s="5">
        <f t="shared" si="109"/>
        <v>15.305391110923658</v>
      </c>
    </row>
    <row r="559" spans="1:21" x14ac:dyDescent="0.15">
      <c r="A559" s="1">
        <v>42579</v>
      </c>
      <c r="B559" s="2">
        <v>1.1279999999999999</v>
      </c>
      <c r="C559" s="2">
        <v>1.01</v>
      </c>
      <c r="D559" s="2">
        <v>1.25</v>
      </c>
      <c r="E559" s="2" t="s">
        <v>10</v>
      </c>
      <c r="F559" s="2" t="s">
        <v>10</v>
      </c>
      <c r="G559" s="2" t="s">
        <v>10</v>
      </c>
      <c r="H559" s="3">
        <f t="shared" si="100"/>
        <v>-8.8573959255988655E-4</v>
      </c>
      <c r="I559" s="3">
        <f t="shared" si="101"/>
        <v>5.9760956175298752E-3</v>
      </c>
      <c r="J559" s="3">
        <f t="shared" si="102"/>
        <v>-3.0256012412723021E-2</v>
      </c>
      <c r="K559" s="2">
        <f t="shared" si="98"/>
        <v>1.1299999999999999</v>
      </c>
      <c r="L559" s="3">
        <f t="shared" si="99"/>
        <v>1.7730496453900457E-3</v>
      </c>
      <c r="M559" t="str">
        <f>IF(L559&gt;参数!B$3+参数!B$2,"溢",IF(L559&lt;-参数!B$2-参数!B$4,"折",""))</f>
        <v>溢</v>
      </c>
      <c r="N559" s="3">
        <f>IF(M559="折",-L559-参数!B$2-参数!B$4,IF(M559="溢",L559-参数!B$2-参数!B$3,""))</f>
        <v>1.6730496453900457E-3</v>
      </c>
      <c r="O559" s="4">
        <f t="shared" si="103"/>
        <v>-8.8573959255988655E-4</v>
      </c>
      <c r="P559" s="3">
        <f t="shared" si="104"/>
        <v>-1.4063787142565756E-2</v>
      </c>
      <c r="Q559" s="5">
        <f t="shared" si="105"/>
        <v>648.08095661121229</v>
      </c>
      <c r="R559" s="5">
        <f t="shared" si="106"/>
        <v>1.7103856726001658</v>
      </c>
      <c r="S559" s="5">
        <f t="shared" si="107"/>
        <v>2.3750852631996811</v>
      </c>
      <c r="T559" s="3">
        <f t="shared" si="108"/>
        <v>-4.4254923632451983E-3</v>
      </c>
      <c r="U559" s="5">
        <f t="shared" si="109"/>
        <v>15.237657219445785</v>
      </c>
    </row>
    <row r="560" spans="1:21" x14ac:dyDescent="0.15">
      <c r="A560" s="1">
        <v>42580</v>
      </c>
      <c r="B560" s="2">
        <v>1.109</v>
      </c>
      <c r="C560" s="2">
        <v>1.0149999999999999</v>
      </c>
      <c r="D560" s="2">
        <v>1.194</v>
      </c>
      <c r="E560" s="2" t="s">
        <v>10</v>
      </c>
      <c r="F560" s="2" t="s">
        <v>10</v>
      </c>
      <c r="G560" s="2" t="s">
        <v>10</v>
      </c>
      <c r="H560" s="3">
        <f t="shared" si="100"/>
        <v>-1.6843971631205545E-2</v>
      </c>
      <c r="I560" s="3">
        <f t="shared" si="101"/>
        <v>4.9504950495049549E-3</v>
      </c>
      <c r="J560" s="3">
        <f t="shared" si="102"/>
        <v>-4.4800000000000062E-2</v>
      </c>
      <c r="K560" s="2">
        <f t="shared" si="98"/>
        <v>1.1044999999999998</v>
      </c>
      <c r="L560" s="3">
        <f t="shared" si="99"/>
        <v>-4.0577096483319641E-3</v>
      </c>
      <c r="M560" t="str">
        <f>IF(L560&gt;参数!B$3+参数!B$2,"溢",IF(L560&lt;-参数!B$2-参数!B$4,"折",""))</f>
        <v/>
      </c>
      <c r="N560" s="3" t="str">
        <f>IF(M560="折",-L560-参数!B$2-参数!B$4,IF(M560="溢",L560-参数!B$2-参数!B$3,""))</f>
        <v/>
      </c>
      <c r="O560" s="4">
        <f t="shared" si="103"/>
        <v>-1.6843971631205545E-2</v>
      </c>
      <c r="P560" s="3">
        <f t="shared" si="104"/>
        <v>-2.1940447046062721E-2</v>
      </c>
      <c r="Q560" s="5">
        <f t="shared" si="105"/>
        <v>648.08095661121229</v>
      </c>
      <c r="R560" s="5">
        <f t="shared" si="106"/>
        <v>1.6815759848524683</v>
      </c>
      <c r="S560" s="5">
        <f t="shared" si="107"/>
        <v>2.3229748307525644</v>
      </c>
      <c r="T560" s="3">
        <f t="shared" si="108"/>
        <v>-1.2928139559089424E-2</v>
      </c>
      <c r="U560" s="5">
        <f t="shared" si="109"/>
        <v>15.040662660359223</v>
      </c>
    </row>
    <row r="561" spans="1:21" x14ac:dyDescent="0.15">
      <c r="A561" s="1">
        <v>42583</v>
      </c>
      <c r="B561" s="2">
        <v>1.0860000000000001</v>
      </c>
      <c r="C561" s="2">
        <v>1.0169999999999999</v>
      </c>
      <c r="D561" s="2">
        <v>1.149</v>
      </c>
      <c r="E561" s="2" t="s">
        <v>10</v>
      </c>
      <c r="F561" s="2" t="s">
        <v>10</v>
      </c>
      <c r="G561" s="2" t="s">
        <v>10</v>
      </c>
      <c r="H561" s="3">
        <f t="shared" si="100"/>
        <v>-2.0739404869251521E-2</v>
      </c>
      <c r="I561" s="3">
        <f t="shared" si="101"/>
        <v>1.9704433497536034E-3</v>
      </c>
      <c r="J561" s="3">
        <f t="shared" si="102"/>
        <v>-3.7688442211055273E-2</v>
      </c>
      <c r="K561" s="2">
        <f t="shared" si="98"/>
        <v>1.083</v>
      </c>
      <c r="L561" s="3">
        <f t="shared" si="99"/>
        <v>-2.7624309392266788E-3</v>
      </c>
      <c r="M561" t="str">
        <f>IF(L561&gt;参数!B$3+参数!B$2,"溢",IF(L561&lt;-参数!B$2-参数!B$4,"折",""))</f>
        <v/>
      </c>
      <c r="N561" s="3" t="str">
        <f>IF(M561="折",-L561-参数!B$2-参数!B$4,IF(M561="溢",L561-参数!B$2-参数!B$3,""))</f>
        <v/>
      </c>
      <c r="O561" s="4">
        <f t="shared" si="103"/>
        <v>-2.0739404869251521E-2</v>
      </c>
      <c r="P561" s="3">
        <f t="shared" si="104"/>
        <v>-1.9067441926963569E-2</v>
      </c>
      <c r="Q561" s="5">
        <f t="shared" si="105"/>
        <v>648.08095661121229</v>
      </c>
      <c r="R561" s="5">
        <f t="shared" si="106"/>
        <v>1.6467010996842026</v>
      </c>
      <c r="S561" s="5">
        <f t="shared" si="107"/>
        <v>2.2786816430693921</v>
      </c>
      <c r="T561" s="3">
        <f t="shared" si="108"/>
        <v>-1.3268948932071695E-2</v>
      </c>
      <c r="U561" s="5">
        <f t="shared" si="109"/>
        <v>14.8410888756144</v>
      </c>
    </row>
    <row r="562" spans="1:21" x14ac:dyDescent="0.15">
      <c r="A562" s="1">
        <v>42584</v>
      </c>
      <c r="B562" s="2">
        <v>1.0940000000000001</v>
      </c>
      <c r="C562" s="2">
        <v>1.016</v>
      </c>
      <c r="D562" s="2">
        <v>1.1619999999999999</v>
      </c>
      <c r="E562" s="2" t="s">
        <v>10</v>
      </c>
      <c r="F562" s="2" t="s">
        <v>10</v>
      </c>
      <c r="G562" s="2" t="s">
        <v>10</v>
      </c>
      <c r="H562" s="3">
        <f t="shared" si="100"/>
        <v>7.3664825046040328E-3</v>
      </c>
      <c r="I562" s="3">
        <f t="shared" si="101"/>
        <v>-9.8328416912474292E-4</v>
      </c>
      <c r="J562" s="3">
        <f t="shared" si="102"/>
        <v>1.1314186248912117E-2</v>
      </c>
      <c r="K562" s="2">
        <f t="shared" si="98"/>
        <v>1.089</v>
      </c>
      <c r="L562" s="3">
        <f t="shared" si="99"/>
        <v>-4.5703839122487322E-3</v>
      </c>
      <c r="M562" t="str">
        <f>IF(L562&gt;参数!B$3+参数!B$2,"溢",IF(L562&lt;-参数!B$2-参数!B$4,"折",""))</f>
        <v/>
      </c>
      <c r="N562" s="3" t="str">
        <f>IF(M562="折",-L562-参数!B$2-参数!B$4,IF(M562="溢",L562-参数!B$2-参数!B$3,""))</f>
        <v/>
      </c>
      <c r="O562" s="4">
        <f t="shared" si="103"/>
        <v>7.3664825046040328E-3</v>
      </c>
      <c r="P562" s="3">
        <f t="shared" si="104"/>
        <v>5.5776252090932697E-3</v>
      </c>
      <c r="Q562" s="5">
        <f t="shared" si="105"/>
        <v>648.08095661121229</v>
      </c>
      <c r="R562" s="5">
        <f t="shared" si="106"/>
        <v>1.6588314945253386</v>
      </c>
      <c r="S562" s="5">
        <f t="shared" si="107"/>
        <v>2.2913912752452741</v>
      </c>
      <c r="T562" s="3">
        <f t="shared" si="108"/>
        <v>4.3147025712324339E-3</v>
      </c>
      <c r="U562" s="5">
        <f t="shared" si="109"/>
        <v>14.905123759945903</v>
      </c>
    </row>
    <row r="563" spans="1:21" x14ac:dyDescent="0.15">
      <c r="A563" s="1">
        <v>42585</v>
      </c>
      <c r="B563" s="2">
        <v>1.0980000000000001</v>
      </c>
      <c r="C563" s="2">
        <v>1.018</v>
      </c>
      <c r="D563" s="2">
        <v>1.161</v>
      </c>
      <c r="E563" s="2" t="s">
        <v>10</v>
      </c>
      <c r="F563" s="2" t="s">
        <v>10</v>
      </c>
      <c r="G563" s="2" t="s">
        <v>10</v>
      </c>
      <c r="H563" s="3">
        <f t="shared" si="100"/>
        <v>3.6563071297988081E-3</v>
      </c>
      <c r="I563" s="3">
        <f t="shared" si="101"/>
        <v>1.9685039370078705E-3</v>
      </c>
      <c r="J563" s="3">
        <f t="shared" si="102"/>
        <v>-8.6058519793452692E-4</v>
      </c>
      <c r="K563" s="2">
        <f t="shared" si="98"/>
        <v>1.0895000000000001</v>
      </c>
      <c r="L563" s="3">
        <f t="shared" si="99"/>
        <v>-7.7413479052822476E-3</v>
      </c>
      <c r="M563" t="str">
        <f>IF(L563&gt;参数!B$3+参数!B$2,"溢",IF(L563&lt;-参数!B$2-参数!B$4,"折",""))</f>
        <v>折</v>
      </c>
      <c r="N563" s="3">
        <f>IF(M563="折",-L563-参数!B$2-参数!B$4,IF(M563="溢",L563-参数!B$2-参数!B$3,""))</f>
        <v>2.6413479052822472E-3</v>
      </c>
      <c r="O563" s="4">
        <f t="shared" si="103"/>
        <v>3.6563071297988081E-3</v>
      </c>
      <c r="P563" s="3">
        <f t="shared" si="104"/>
        <v>4.6112785363562473E-4</v>
      </c>
      <c r="Q563" s="5">
        <f t="shared" si="105"/>
        <v>649.7927638884106</v>
      </c>
      <c r="R563" s="5">
        <f t="shared" si="106"/>
        <v>1.6648966919459065</v>
      </c>
      <c r="S563" s="5">
        <f t="shared" si="107"/>
        <v>2.2924478995858677</v>
      </c>
      <c r="T563" s="3">
        <f t="shared" si="108"/>
        <v>2.2529276295722264E-3</v>
      </c>
      <c r="U563" s="5">
        <f t="shared" si="109"/>
        <v>14.938703925086878</v>
      </c>
    </row>
    <row r="564" spans="1:21" x14ac:dyDescent="0.15">
      <c r="A564" s="1">
        <v>42586</v>
      </c>
      <c r="B564" s="2">
        <v>1.105</v>
      </c>
      <c r="C564" s="2">
        <v>1.024</v>
      </c>
      <c r="D564" s="2">
        <v>1.1719999999999999</v>
      </c>
      <c r="E564" s="2" t="s">
        <v>10</v>
      </c>
      <c r="F564" s="2" t="s">
        <v>10</v>
      </c>
      <c r="G564" s="2" t="s">
        <v>10</v>
      </c>
      <c r="H564" s="3">
        <f t="shared" si="100"/>
        <v>6.3752276867030666E-3</v>
      </c>
      <c r="I564" s="3">
        <f t="shared" si="101"/>
        <v>5.893909626718985E-3</v>
      </c>
      <c r="J564" s="3">
        <f t="shared" si="102"/>
        <v>9.4745908699396253E-3</v>
      </c>
      <c r="K564" s="2">
        <f t="shared" si="98"/>
        <v>1.0979999999999999</v>
      </c>
      <c r="L564" s="3">
        <f t="shared" si="99"/>
        <v>-6.3348416289593645E-3</v>
      </c>
      <c r="M564" t="str">
        <f>IF(L564&gt;参数!B$3+参数!B$2,"溢",IF(L564&lt;-参数!B$2-参数!B$4,"折",""))</f>
        <v>折</v>
      </c>
      <c r="N564" s="3">
        <f>IF(M564="折",-L564-参数!B$2-参数!B$4,IF(M564="溢",L564-参数!B$2-参数!B$3,""))</f>
        <v>1.2348416289593642E-3</v>
      </c>
      <c r="O564" s="4">
        <f t="shared" si="103"/>
        <v>6.3752276867030666E-3</v>
      </c>
      <c r="P564" s="3">
        <f t="shared" si="104"/>
        <v>7.8049107273813669E-3</v>
      </c>
      <c r="Q564" s="5">
        <f t="shared" si="105"/>
        <v>650.59515504345654</v>
      </c>
      <c r="R564" s="5">
        <f t="shared" si="106"/>
        <v>1.6755107874319004</v>
      </c>
      <c r="S564" s="5">
        <f t="shared" si="107"/>
        <v>2.3103402507893085</v>
      </c>
      <c r="T564" s="3">
        <f t="shared" si="108"/>
        <v>5.1383266810145992E-3</v>
      </c>
      <c r="U564" s="5">
        <f t="shared" si="109"/>
        <v>15.015463866044929</v>
      </c>
    </row>
    <row r="565" spans="1:21" x14ac:dyDescent="0.15">
      <c r="A565" s="1">
        <v>42587</v>
      </c>
      <c r="B565" s="2">
        <v>1.095</v>
      </c>
      <c r="C565" s="2">
        <v>1.028</v>
      </c>
      <c r="D565" s="2">
        <v>1.1539999999999999</v>
      </c>
      <c r="E565" s="2" t="s">
        <v>10</v>
      </c>
      <c r="F565" s="2" t="s">
        <v>10</v>
      </c>
      <c r="G565" s="2" t="s">
        <v>10</v>
      </c>
      <c r="H565" s="3">
        <f t="shared" si="100"/>
        <v>-9.0497737556560764E-3</v>
      </c>
      <c r="I565" s="3">
        <f t="shared" si="101"/>
        <v>3.90625E-3</v>
      </c>
      <c r="J565" s="3">
        <f t="shared" si="102"/>
        <v>-1.5358361774744034E-2</v>
      </c>
      <c r="K565" s="2">
        <f t="shared" si="98"/>
        <v>1.091</v>
      </c>
      <c r="L565" s="3">
        <f t="shared" si="99"/>
        <v>-3.6529680365297024E-3</v>
      </c>
      <c r="M565" t="str">
        <f>IF(L565&gt;参数!B$3+参数!B$2,"溢",IF(L565&lt;-参数!B$2-参数!B$4,"折",""))</f>
        <v/>
      </c>
      <c r="N565" s="3" t="str">
        <f>IF(M565="折",-L565-参数!B$2-参数!B$4,IF(M565="溢",L565-参数!B$2-参数!B$3,""))</f>
        <v/>
      </c>
      <c r="O565" s="4">
        <f t="shared" si="103"/>
        <v>-9.0497737556560764E-3</v>
      </c>
      <c r="P565" s="3">
        <f t="shared" si="104"/>
        <v>-6.282275200758301E-3</v>
      </c>
      <c r="Q565" s="5">
        <f t="shared" si="105"/>
        <v>650.59515504345654</v>
      </c>
      <c r="R565" s="5">
        <f t="shared" si="106"/>
        <v>1.6603477938804805</v>
      </c>
      <c r="S565" s="5">
        <f t="shared" si="107"/>
        <v>2.2958260575264613</v>
      </c>
      <c r="T565" s="3">
        <f t="shared" si="108"/>
        <v>-5.1106829854714588E-3</v>
      </c>
      <c r="U565" s="5">
        <f t="shared" si="109"/>
        <v>14.938724590345771</v>
      </c>
    </row>
    <row r="566" spans="1:21" x14ac:dyDescent="0.15">
      <c r="A566" s="1">
        <v>42590</v>
      </c>
      <c r="B566" s="2">
        <v>1.129</v>
      </c>
      <c r="C566" s="2">
        <v>1.032</v>
      </c>
      <c r="D566" s="2">
        <v>1.2290000000000001</v>
      </c>
      <c r="E566" s="2" t="s">
        <v>10</v>
      </c>
      <c r="F566" s="2" t="s">
        <v>10</v>
      </c>
      <c r="G566" s="2" t="s">
        <v>10</v>
      </c>
      <c r="H566" s="3">
        <f t="shared" si="100"/>
        <v>3.1050228310502304E-2</v>
      </c>
      <c r="I566" s="3">
        <f t="shared" si="101"/>
        <v>3.8910505836575737E-3</v>
      </c>
      <c r="J566" s="3">
        <f t="shared" si="102"/>
        <v>6.4991334488734953E-2</v>
      </c>
      <c r="K566" s="2">
        <f t="shared" si="98"/>
        <v>1.1305000000000001</v>
      </c>
      <c r="L566" s="3">
        <f t="shared" si="99"/>
        <v>1.3286093888398298E-3</v>
      </c>
      <c r="M566" t="str">
        <f>IF(L566&gt;参数!B$3+参数!B$2,"溢",IF(L566&lt;-参数!B$2-参数!B$4,"折",""))</f>
        <v>溢</v>
      </c>
      <c r="N566" s="3">
        <f>IF(M566="折",-L566-参数!B$2-参数!B$4,IF(M566="溢",L566-参数!B$2-参数!B$3,""))</f>
        <v>1.2286093888398298E-3</v>
      </c>
      <c r="O566" s="4">
        <f t="shared" si="103"/>
        <v>3.1050228310502304E-2</v>
      </c>
      <c r="P566" s="3">
        <f t="shared" si="104"/>
        <v>3.7103013838562529E-2</v>
      </c>
      <c r="Q566" s="5">
        <f t="shared" si="105"/>
        <v>651.39448235927659</v>
      </c>
      <c r="R566" s="5">
        <f t="shared" si="106"/>
        <v>1.7119019719553081</v>
      </c>
      <c r="S566" s="5">
        <f t="shared" si="107"/>
        <v>2.3810081235097984</v>
      </c>
      <c r="T566" s="3">
        <f t="shared" si="108"/>
        <v>2.3127283845968221E-2</v>
      </c>
      <c r="U566" s="5">
        <f t="shared" si="109"/>
        <v>15.284216714243442</v>
      </c>
    </row>
    <row r="567" spans="1:21" x14ac:dyDescent="0.15">
      <c r="A567" s="1">
        <v>42591</v>
      </c>
      <c r="B567" s="2">
        <v>1.127</v>
      </c>
      <c r="C567" s="2">
        <v>1.032</v>
      </c>
      <c r="D567" s="2">
        <v>1.2070000000000001</v>
      </c>
      <c r="E567" s="2" t="s">
        <v>10</v>
      </c>
      <c r="F567" s="2" t="s">
        <v>10</v>
      </c>
      <c r="G567" s="2" t="s">
        <v>10</v>
      </c>
      <c r="H567" s="3">
        <f t="shared" si="100"/>
        <v>-1.771479185119551E-3</v>
      </c>
      <c r="I567" s="3">
        <f t="shared" si="101"/>
        <v>0</v>
      </c>
      <c r="J567" s="3">
        <f t="shared" si="102"/>
        <v>-1.7900732302685074E-2</v>
      </c>
      <c r="K567" s="2">
        <f t="shared" si="98"/>
        <v>1.1194999999999999</v>
      </c>
      <c r="L567" s="3">
        <f t="shared" si="99"/>
        <v>-6.6548358473824676E-3</v>
      </c>
      <c r="M567" t="str">
        <f>IF(L567&gt;参数!B$3+参数!B$2,"溢",IF(L567&lt;-参数!B$2-参数!B$4,"折",""))</f>
        <v>折</v>
      </c>
      <c r="N567" s="3">
        <f>IF(M567="折",-L567-参数!B$2-参数!B$4,IF(M567="溢",L567-参数!B$2-参数!B$3,""))</f>
        <v>1.5548358473824672E-3</v>
      </c>
      <c r="O567" s="4">
        <f t="shared" si="103"/>
        <v>-1.771479185119551E-3</v>
      </c>
      <c r="P567" s="3">
        <f t="shared" si="104"/>
        <v>-9.6499258103353667E-3</v>
      </c>
      <c r="Q567" s="5">
        <f t="shared" si="105"/>
        <v>652.40729385123598</v>
      </c>
      <c r="R567" s="5">
        <f t="shared" si="106"/>
        <v>1.7088693732450242</v>
      </c>
      <c r="S567" s="5">
        <f t="shared" si="107"/>
        <v>2.3580315717641227</v>
      </c>
      <c r="T567" s="3">
        <f t="shared" si="108"/>
        <v>-3.2888563826908167E-3</v>
      </c>
      <c r="U567" s="5">
        <f t="shared" si="109"/>
        <v>15.233949120548372</v>
      </c>
    </row>
    <row r="568" spans="1:21" x14ac:dyDescent="0.15">
      <c r="A568" s="1">
        <v>42592</v>
      </c>
      <c r="B568" s="2">
        <v>1.121</v>
      </c>
      <c r="C568" s="2">
        <v>1.0389999999999999</v>
      </c>
      <c r="D568" s="2">
        <v>1.1990000000000001</v>
      </c>
      <c r="E568" s="2" t="s">
        <v>10</v>
      </c>
      <c r="F568" s="2" t="s">
        <v>10</v>
      </c>
      <c r="G568" s="2" t="s">
        <v>10</v>
      </c>
      <c r="H568" s="3">
        <f t="shared" si="100"/>
        <v>-5.3238686779059075E-3</v>
      </c>
      <c r="I568" s="3">
        <f t="shared" si="101"/>
        <v>6.7829457364338985E-3</v>
      </c>
      <c r="J568" s="3">
        <f t="shared" si="102"/>
        <v>-6.6280033140017069E-3</v>
      </c>
      <c r="K568" s="2">
        <f t="shared" si="98"/>
        <v>1.119</v>
      </c>
      <c r="L568" s="3">
        <f t="shared" si="99"/>
        <v>-1.784121320249743E-3</v>
      </c>
      <c r="M568" t="str">
        <f>IF(L568&gt;参数!B$3+参数!B$2,"溢",IF(L568&lt;-参数!B$2-参数!B$4,"折",""))</f>
        <v/>
      </c>
      <c r="N568" s="3" t="str">
        <f>IF(M568="折",-L568-参数!B$2-参数!B$4,IF(M568="溢",L568-参数!B$2-参数!B$3,""))</f>
        <v/>
      </c>
      <c r="O568" s="4">
        <f t="shared" si="103"/>
        <v>-5.3238686779059075E-3</v>
      </c>
      <c r="P568" s="3">
        <f t="shared" si="104"/>
        <v>-4.019192820970632E-4</v>
      </c>
      <c r="Q568" s="5">
        <f t="shared" si="105"/>
        <v>652.40729385123598</v>
      </c>
      <c r="R568" s="5">
        <f t="shared" si="106"/>
        <v>1.6997715771141724</v>
      </c>
      <c r="S568" s="5">
        <f t="shared" si="107"/>
        <v>2.3570838334076369</v>
      </c>
      <c r="T568" s="3">
        <f t="shared" si="108"/>
        <v>-1.908595986667657E-3</v>
      </c>
      <c r="U568" s="5">
        <f t="shared" si="109"/>
        <v>15.204873666395793</v>
      </c>
    </row>
    <row r="569" spans="1:21" x14ac:dyDescent="0.15">
      <c r="A569" s="1">
        <v>42593</v>
      </c>
      <c r="B569" s="2">
        <v>1.101</v>
      </c>
      <c r="C569" s="2">
        <v>1.0409999999999999</v>
      </c>
      <c r="D569" s="2">
        <v>1.1599999999999999</v>
      </c>
      <c r="E569" s="2" t="s">
        <v>10</v>
      </c>
      <c r="F569" s="2" t="s">
        <v>10</v>
      </c>
      <c r="G569" s="2" t="s">
        <v>10</v>
      </c>
      <c r="H569" s="3">
        <f t="shared" si="100"/>
        <v>-1.7841213202497763E-2</v>
      </c>
      <c r="I569" s="3">
        <f t="shared" si="101"/>
        <v>1.9249278152069227E-3</v>
      </c>
      <c r="J569" s="3">
        <f t="shared" si="102"/>
        <v>-3.2527105921601462E-2</v>
      </c>
      <c r="K569" s="2">
        <f t="shared" si="98"/>
        <v>1.1004999999999998</v>
      </c>
      <c r="L569" s="3">
        <f t="shared" si="99"/>
        <v>-4.5413260672133582E-4</v>
      </c>
      <c r="M569" t="str">
        <f>IF(L569&gt;参数!B$3+参数!B$2,"溢",IF(L569&lt;-参数!B$2-参数!B$4,"折",""))</f>
        <v/>
      </c>
      <c r="N569" s="3" t="str">
        <f>IF(M569="折",-L569-参数!B$2-参数!B$4,IF(M569="溢",L569-参数!B$2-参数!B$3,""))</f>
        <v/>
      </c>
      <c r="O569" s="4">
        <f t="shared" si="103"/>
        <v>-1.7841213202497763E-2</v>
      </c>
      <c r="P569" s="3">
        <f t="shared" si="104"/>
        <v>-1.6232436625818851E-2</v>
      </c>
      <c r="Q569" s="5">
        <f t="shared" si="105"/>
        <v>652.40729385123598</v>
      </c>
      <c r="R569" s="5">
        <f t="shared" si="106"/>
        <v>1.6694455900113325</v>
      </c>
      <c r="S569" s="5">
        <f t="shared" si="107"/>
        <v>2.3188226194601054</v>
      </c>
      <c r="T569" s="3">
        <f t="shared" si="108"/>
        <v>-1.1357883276105539E-2</v>
      </c>
      <c r="U569" s="5">
        <f t="shared" si="109"/>
        <v>15.032178486064938</v>
      </c>
    </row>
    <row r="570" spans="1:21" x14ac:dyDescent="0.15">
      <c r="A570" s="1">
        <v>42594</v>
      </c>
      <c r="B570" s="2">
        <v>1.111</v>
      </c>
      <c r="C570" s="2">
        <v>1.046</v>
      </c>
      <c r="D570" s="2">
        <v>1.1779999999999999</v>
      </c>
      <c r="E570" s="2" t="s">
        <v>10</v>
      </c>
      <c r="F570" s="2" t="s">
        <v>10</v>
      </c>
      <c r="G570" s="2" t="s">
        <v>10</v>
      </c>
      <c r="H570" s="3">
        <f t="shared" si="100"/>
        <v>9.0826521344231637E-3</v>
      </c>
      <c r="I570" s="3">
        <f t="shared" si="101"/>
        <v>4.8030739673392553E-3</v>
      </c>
      <c r="J570" s="3">
        <f t="shared" si="102"/>
        <v>1.551724137931032E-2</v>
      </c>
      <c r="K570" s="2">
        <f t="shared" si="98"/>
        <v>1.1120000000000001</v>
      </c>
      <c r="L570" s="3">
        <f t="shared" si="99"/>
        <v>9.0009000900104219E-4</v>
      </c>
      <c r="M570" t="str">
        <f>IF(L570&gt;参数!B$3+参数!B$2,"溢",IF(L570&lt;-参数!B$2-参数!B$4,"折",""))</f>
        <v>溢</v>
      </c>
      <c r="N570" s="3">
        <f>IF(M570="折",-L570-参数!B$2-参数!B$4,IF(M570="溢",L570-参数!B$2-参数!B$3,""))</f>
        <v>8.0009000900104215E-4</v>
      </c>
      <c r="O570" s="4">
        <f t="shared" si="103"/>
        <v>9.0826521344231637E-3</v>
      </c>
      <c r="P570" s="3">
        <f t="shared" si="104"/>
        <v>1.047811408033472E-2</v>
      </c>
      <c r="Q570" s="5">
        <f t="shared" si="105"/>
        <v>652.92927840884579</v>
      </c>
      <c r="R570" s="5">
        <f t="shared" si="106"/>
        <v>1.6846085835627522</v>
      </c>
      <c r="S570" s="5">
        <f t="shared" si="107"/>
        <v>2.3431195073988689</v>
      </c>
      <c r="T570" s="3">
        <f t="shared" si="108"/>
        <v>6.7869520745863082E-3</v>
      </c>
      <c r="U570" s="5">
        <f t="shared" si="109"/>
        <v>15.134201161026487</v>
      </c>
    </row>
    <row r="571" spans="1:21" x14ac:dyDescent="0.15">
      <c r="A571" s="1">
        <v>42597</v>
      </c>
      <c r="B571" s="2">
        <v>1.1359999999999999</v>
      </c>
      <c r="C571" s="2">
        <v>1.038</v>
      </c>
      <c r="D571" s="2">
        <v>1.236</v>
      </c>
      <c r="E571" s="2" t="s">
        <v>10</v>
      </c>
      <c r="F571" s="2" t="s">
        <v>10</v>
      </c>
      <c r="G571" s="2" t="s">
        <v>10</v>
      </c>
      <c r="H571" s="3">
        <f t="shared" si="100"/>
        <v>2.2502250225022502E-2</v>
      </c>
      <c r="I571" s="3">
        <f t="shared" si="101"/>
        <v>-7.6481835564053968E-3</v>
      </c>
      <c r="J571" s="3">
        <f t="shared" si="102"/>
        <v>4.9235993208828654E-2</v>
      </c>
      <c r="K571" s="2">
        <f t="shared" si="98"/>
        <v>1.137</v>
      </c>
      <c r="L571" s="3">
        <f t="shared" si="99"/>
        <v>8.8028169014098268E-4</v>
      </c>
      <c r="M571" t="str">
        <f>IF(L571&gt;参数!B$3+参数!B$2,"溢",IF(L571&lt;-参数!B$2-参数!B$4,"折",""))</f>
        <v>溢</v>
      </c>
      <c r="N571" s="3">
        <f>IF(M571="折",-L571-参数!B$2-参数!B$4,IF(M571="溢",L571-参数!B$2-参数!B$3,""))</f>
        <v>7.8028169014098263E-4</v>
      </c>
      <c r="O571" s="4">
        <f t="shared" si="103"/>
        <v>2.2502250225022502E-2</v>
      </c>
      <c r="P571" s="3">
        <f t="shared" si="104"/>
        <v>2.3270392732877492E-2</v>
      </c>
      <c r="Q571" s="5">
        <f t="shared" si="105"/>
        <v>653.43874716974517</v>
      </c>
      <c r="R571" s="5">
        <f t="shared" si="106"/>
        <v>1.722516067441302</v>
      </c>
      <c r="S571" s="5">
        <f t="shared" si="107"/>
        <v>2.397644818556107</v>
      </c>
      <c r="T571" s="3">
        <f t="shared" si="108"/>
        <v>1.5517641549346992E-2</v>
      </c>
      <c r="U571" s="5">
        <f t="shared" si="109"/>
        <v>15.369048269779007</v>
      </c>
    </row>
    <row r="572" spans="1:21" x14ac:dyDescent="0.15">
      <c r="A572" s="1">
        <v>42598</v>
      </c>
      <c r="B572" s="2">
        <v>1.139</v>
      </c>
      <c r="C572" s="2">
        <v>1.0369999999999999</v>
      </c>
      <c r="D572" s="2">
        <v>1.232</v>
      </c>
      <c r="E572" s="2" t="s">
        <v>10</v>
      </c>
      <c r="F572" s="2" t="s">
        <v>10</v>
      </c>
      <c r="G572" s="2" t="s">
        <v>10</v>
      </c>
      <c r="H572" s="3">
        <f t="shared" si="100"/>
        <v>2.640845070422726E-3</v>
      </c>
      <c r="I572" s="3">
        <f t="shared" si="101"/>
        <v>-9.6339113680166122E-4</v>
      </c>
      <c r="J572" s="3">
        <f t="shared" si="102"/>
        <v>-3.2362459546925182E-3</v>
      </c>
      <c r="K572" s="2">
        <f t="shared" si="98"/>
        <v>1.1345000000000001</v>
      </c>
      <c r="L572" s="3">
        <f t="shared" si="99"/>
        <v>-3.9508340649692109E-3</v>
      </c>
      <c r="M572" t="str">
        <f>IF(L572&gt;参数!B$3+参数!B$2,"溢",IF(L572&lt;-参数!B$2-参数!B$4,"折",""))</f>
        <v/>
      </c>
      <c r="N572" s="3" t="str">
        <f>IF(M572="折",-L572-参数!B$2-参数!B$4,IF(M572="溢",L572-参数!B$2-参数!B$3,""))</f>
        <v/>
      </c>
      <c r="O572" s="4">
        <f t="shared" si="103"/>
        <v>2.640845070422726E-3</v>
      </c>
      <c r="P572" s="3">
        <f t="shared" si="104"/>
        <v>-2.1974841890896892E-3</v>
      </c>
      <c r="Q572" s="5">
        <f t="shared" si="105"/>
        <v>653.43874716974517</v>
      </c>
      <c r="R572" s="5">
        <f t="shared" si="106"/>
        <v>1.7270649655067283</v>
      </c>
      <c r="S572" s="5">
        <f t="shared" si="107"/>
        <v>2.3923760319762772</v>
      </c>
      <c r="T572" s="3">
        <f t="shared" si="108"/>
        <v>1.4778696044434559E-4</v>
      </c>
      <c r="U572" s="5">
        <f t="shared" si="109"/>
        <v>15.371319614707719</v>
      </c>
    </row>
    <row r="573" spans="1:21" x14ac:dyDescent="0.15">
      <c r="A573" s="1">
        <v>42599</v>
      </c>
      <c r="B573" s="2">
        <v>1.1479999999999999</v>
      </c>
      <c r="C573" s="2">
        <v>1.0449999999999999</v>
      </c>
      <c r="D573" s="2">
        <v>1.244</v>
      </c>
      <c r="E573" s="2" t="s">
        <v>10</v>
      </c>
      <c r="F573" s="2" t="s">
        <v>10</v>
      </c>
      <c r="G573" s="2" t="s">
        <v>10</v>
      </c>
      <c r="H573" s="3">
        <f t="shared" si="100"/>
        <v>7.9016681299384217E-3</v>
      </c>
      <c r="I573" s="3">
        <f t="shared" si="101"/>
        <v>7.7145612343298975E-3</v>
      </c>
      <c r="J573" s="3">
        <f t="shared" si="102"/>
        <v>9.7402597402598268E-3</v>
      </c>
      <c r="K573" s="2">
        <f t="shared" si="98"/>
        <v>1.1444999999999999</v>
      </c>
      <c r="L573" s="3">
        <f t="shared" si="99"/>
        <v>-3.0487804878048808E-3</v>
      </c>
      <c r="M573" t="str">
        <f>IF(L573&gt;参数!B$3+参数!B$2,"溢",IF(L573&lt;-参数!B$2-参数!B$4,"折",""))</f>
        <v/>
      </c>
      <c r="N573" s="3" t="str">
        <f>IF(M573="折",-L573-参数!B$2-参数!B$4,IF(M573="溢",L573-参数!B$2-参数!B$3,""))</f>
        <v/>
      </c>
      <c r="O573" s="4">
        <f t="shared" si="103"/>
        <v>7.9016681299384217E-3</v>
      </c>
      <c r="P573" s="3">
        <f t="shared" si="104"/>
        <v>8.8154650968798459E-3</v>
      </c>
      <c r="Q573" s="5">
        <f t="shared" si="105"/>
        <v>653.43874716974517</v>
      </c>
      <c r="R573" s="5">
        <f t="shared" si="106"/>
        <v>1.7407116597030059</v>
      </c>
      <c r="S573" s="5">
        <f t="shared" si="107"/>
        <v>2.4134659393847762</v>
      </c>
      <c r="T573" s="3">
        <f t="shared" si="108"/>
        <v>5.5723777422727562E-3</v>
      </c>
      <c r="U573" s="5">
        <f t="shared" si="109"/>
        <v>15.456974413998076</v>
      </c>
    </row>
    <row r="574" spans="1:21" x14ac:dyDescent="0.15">
      <c r="A574" s="1">
        <v>42600</v>
      </c>
      <c r="B574" s="2">
        <v>1.1419999999999999</v>
      </c>
      <c r="C574" s="2">
        <v>1.05</v>
      </c>
      <c r="D574" s="2">
        <v>1.2350000000000001</v>
      </c>
      <c r="E574" s="2" t="s">
        <v>10</v>
      </c>
      <c r="F574" s="2" t="s">
        <v>10</v>
      </c>
      <c r="G574" s="2" t="s">
        <v>10</v>
      </c>
      <c r="H574" s="3">
        <f t="shared" si="100"/>
        <v>-5.2264808362368909E-3</v>
      </c>
      <c r="I574" s="3">
        <f t="shared" si="101"/>
        <v>4.784688995215447E-3</v>
      </c>
      <c r="J574" s="3">
        <f t="shared" si="102"/>
        <v>-7.2347266881027661E-3</v>
      </c>
      <c r="K574" s="2">
        <f t="shared" si="98"/>
        <v>1.1425000000000001</v>
      </c>
      <c r="L574" s="3">
        <f t="shared" si="99"/>
        <v>4.3782837127870344E-4</v>
      </c>
      <c r="M574" t="str">
        <f>IF(L574&gt;参数!B$3+参数!B$2,"溢",IF(L574&lt;-参数!B$2-参数!B$4,"折",""))</f>
        <v>溢</v>
      </c>
      <c r="N574" s="3">
        <f>IF(M574="折",-L574-参数!B$2-参数!B$4,IF(M574="溢",L574-参数!B$2-参数!B$3,""))</f>
        <v>3.3782837127870345E-4</v>
      </c>
      <c r="O574" s="4">
        <f t="shared" si="103"/>
        <v>-5.2264808362368909E-3</v>
      </c>
      <c r="P574" s="3">
        <f t="shared" si="104"/>
        <v>-1.7115816257464759E-3</v>
      </c>
      <c r="Q574" s="5">
        <f t="shared" si="105"/>
        <v>653.65949731743194</v>
      </c>
      <c r="R574" s="5">
        <f t="shared" si="106"/>
        <v>1.7316138635721541</v>
      </c>
      <c r="S574" s="5">
        <f t="shared" si="107"/>
        <v>2.4093350954285602</v>
      </c>
      <c r="T574" s="3">
        <f t="shared" si="108"/>
        <v>-2.2000780302348878E-3</v>
      </c>
      <c r="U574" s="5">
        <f t="shared" si="109"/>
        <v>15.422967864175936</v>
      </c>
    </row>
    <row r="575" spans="1:21" x14ac:dyDescent="0.15">
      <c r="A575" s="1">
        <v>42601</v>
      </c>
      <c r="B575" s="2">
        <v>1.1419999999999999</v>
      </c>
      <c r="C575" s="2">
        <v>1.054</v>
      </c>
      <c r="D575" s="2">
        <v>1.2310000000000001</v>
      </c>
      <c r="E575" s="2" t="s">
        <v>10</v>
      </c>
      <c r="F575" s="2" t="s">
        <v>10</v>
      </c>
      <c r="G575" s="2" t="s">
        <v>10</v>
      </c>
      <c r="H575" s="3">
        <f t="shared" si="100"/>
        <v>0</v>
      </c>
      <c r="I575" s="3">
        <f t="shared" si="101"/>
        <v>3.8095238095237072E-3</v>
      </c>
      <c r="J575" s="3">
        <f t="shared" si="102"/>
        <v>-3.2388663967611864E-3</v>
      </c>
      <c r="K575" s="2">
        <f t="shared" si="98"/>
        <v>1.1425000000000001</v>
      </c>
      <c r="L575" s="3">
        <f t="shared" si="99"/>
        <v>4.3782837127870344E-4</v>
      </c>
      <c r="M575" t="str">
        <f>IF(L575&gt;参数!B$3+参数!B$2,"溢",IF(L575&lt;-参数!B$2-参数!B$4,"折",""))</f>
        <v>溢</v>
      </c>
      <c r="N575" s="3">
        <f>IF(M575="折",-L575-参数!B$2-参数!B$4,IF(M575="溢",L575-参数!B$2-参数!B$3,""))</f>
        <v>3.3782837127870345E-4</v>
      </c>
      <c r="O575" s="4">
        <f t="shared" si="103"/>
        <v>0</v>
      </c>
      <c r="P575" s="3">
        <f t="shared" si="104"/>
        <v>1.2338538654252283E-5</v>
      </c>
      <c r="Q575" s="5">
        <f t="shared" si="105"/>
        <v>653.88032204078161</v>
      </c>
      <c r="R575" s="5">
        <f t="shared" si="106"/>
        <v>1.7316138635721541</v>
      </c>
      <c r="S575" s="5">
        <f t="shared" si="107"/>
        <v>2.4093648231027665</v>
      </c>
      <c r="T575" s="3">
        <f t="shared" si="108"/>
        <v>1.1672230331098525E-4</v>
      </c>
      <c r="U575" s="5">
        <f t="shared" si="109"/>
        <v>15.424768068508934</v>
      </c>
    </row>
    <row r="576" spans="1:21" x14ac:dyDescent="0.15">
      <c r="A576" s="1">
        <v>42604</v>
      </c>
      <c r="B576" s="2">
        <v>1.121</v>
      </c>
      <c r="C576" s="2">
        <v>1.048</v>
      </c>
      <c r="D576" s="2">
        <v>1.1919999999999999</v>
      </c>
      <c r="E576" s="2" t="s">
        <v>10</v>
      </c>
      <c r="F576" s="2" t="s">
        <v>10</v>
      </c>
      <c r="G576" s="2" t="s">
        <v>10</v>
      </c>
      <c r="H576" s="3">
        <f t="shared" si="100"/>
        <v>-1.838879159369522E-2</v>
      </c>
      <c r="I576" s="3">
        <f t="shared" si="101"/>
        <v>-5.6925996204933993E-3</v>
      </c>
      <c r="J576" s="3">
        <f t="shared" si="102"/>
        <v>-3.1681559707554929E-2</v>
      </c>
      <c r="K576" s="2">
        <f t="shared" si="98"/>
        <v>1.1200000000000001</v>
      </c>
      <c r="L576" s="3">
        <f t="shared" si="99"/>
        <v>-8.92060660124816E-4</v>
      </c>
      <c r="M576" t="str">
        <f>IF(L576&gt;参数!B$3+参数!B$2,"溢",IF(L576&lt;-参数!B$2-参数!B$4,"折",""))</f>
        <v/>
      </c>
      <c r="N576" s="3" t="str">
        <f>IF(M576="折",-L576-参数!B$2-参数!B$4,IF(M576="溢",L576-参数!B$2-参数!B$3,""))</f>
        <v/>
      </c>
      <c r="O576" s="4">
        <f t="shared" si="103"/>
        <v>-1.838879159369522E-2</v>
      </c>
      <c r="P576" s="3">
        <f t="shared" si="104"/>
        <v>-1.9522439095393997E-2</v>
      </c>
      <c r="Q576" s="5">
        <f t="shared" si="105"/>
        <v>653.88032204078161</v>
      </c>
      <c r="R576" s="5">
        <f t="shared" si="106"/>
        <v>1.6997715771141724</v>
      </c>
      <c r="S576" s="5">
        <f t="shared" si="107"/>
        <v>2.3623281450851579</v>
      </c>
      <c r="T576" s="3">
        <f t="shared" si="108"/>
        <v>-1.2637076896363073E-2</v>
      </c>
      <c r="U576" s="5">
        <f t="shared" si="109"/>
        <v>15.229844088318622</v>
      </c>
    </row>
    <row r="577" spans="1:21" x14ac:dyDescent="0.15">
      <c r="A577" s="1">
        <v>42605</v>
      </c>
      <c r="B577" s="2">
        <v>1.121</v>
      </c>
      <c r="C577" s="2">
        <v>1.0429999999999999</v>
      </c>
      <c r="D577" s="2">
        <v>1.196</v>
      </c>
      <c r="E577" s="2" t="s">
        <v>10</v>
      </c>
      <c r="F577" s="2" t="s">
        <v>10</v>
      </c>
      <c r="G577" s="2" t="s">
        <v>10</v>
      </c>
      <c r="H577" s="3">
        <f t="shared" si="100"/>
        <v>0</v>
      </c>
      <c r="I577" s="3">
        <f t="shared" si="101"/>
        <v>-4.7709923664123188E-3</v>
      </c>
      <c r="J577" s="3">
        <f t="shared" si="102"/>
        <v>3.3557046979866278E-3</v>
      </c>
      <c r="K577" s="2">
        <f t="shared" si="98"/>
        <v>1.1194999999999999</v>
      </c>
      <c r="L577" s="3">
        <f t="shared" si="99"/>
        <v>-1.338090990187335E-3</v>
      </c>
      <c r="M577" t="str">
        <f>IF(L577&gt;参数!B$3+参数!B$2,"溢",IF(L577&lt;-参数!B$2-参数!B$4,"折",""))</f>
        <v/>
      </c>
      <c r="N577" s="3" t="str">
        <f>IF(M577="折",-L577-参数!B$2-参数!B$4,IF(M577="溢",L577-参数!B$2-参数!B$3,""))</f>
        <v/>
      </c>
      <c r="O577" s="4">
        <f t="shared" si="103"/>
        <v>0</v>
      </c>
      <c r="P577" s="3">
        <f t="shared" si="104"/>
        <v>-4.2997865983744604E-4</v>
      </c>
      <c r="Q577" s="5">
        <f t="shared" si="105"/>
        <v>653.88032204078161</v>
      </c>
      <c r="R577" s="5">
        <f t="shared" si="106"/>
        <v>1.6997715771141724</v>
      </c>
      <c r="S577" s="5">
        <f t="shared" si="107"/>
        <v>2.3613123943952381</v>
      </c>
      <c r="T577" s="3">
        <f t="shared" si="108"/>
        <v>-1.4332621994581535E-4</v>
      </c>
      <c r="U577" s="5">
        <f t="shared" si="109"/>
        <v>15.227661252335079</v>
      </c>
    </row>
    <row r="578" spans="1:21" x14ac:dyDescent="0.15">
      <c r="A578" s="1">
        <v>42606</v>
      </c>
      <c r="B578" s="2">
        <v>1.1279999999999999</v>
      </c>
      <c r="C578" s="2">
        <v>1.034</v>
      </c>
      <c r="D578" s="2">
        <v>1.2090000000000001</v>
      </c>
      <c r="E578" s="2" t="s">
        <v>10</v>
      </c>
      <c r="F578" s="2" t="s">
        <v>10</v>
      </c>
      <c r="G578" s="2" t="s">
        <v>10</v>
      </c>
      <c r="H578" s="3">
        <f t="shared" si="100"/>
        <v>6.2444246208741561E-3</v>
      </c>
      <c r="I578" s="3">
        <f t="shared" si="101"/>
        <v>-8.6289549376796781E-3</v>
      </c>
      <c r="J578" s="3">
        <f t="shared" si="102"/>
        <v>1.0869565217391353E-2</v>
      </c>
      <c r="K578" s="2">
        <f t="shared" si="98"/>
        <v>1.1215000000000002</v>
      </c>
      <c r="L578" s="3">
        <f t="shared" si="99"/>
        <v>-5.7624113475175376E-3</v>
      </c>
      <c r="M578" t="str">
        <f>IF(L578&gt;参数!B$3+参数!B$2,"溢",IF(L578&lt;-参数!B$2-参数!B$4,"折",""))</f>
        <v>折</v>
      </c>
      <c r="N578" s="3">
        <f>IF(M578="折",-L578-参数!B$2-参数!B$4,IF(M578="溢",L578-参数!B$2-参数!B$3,""))</f>
        <v>6.6241134751753722E-4</v>
      </c>
      <c r="O578" s="4">
        <f t="shared" si="103"/>
        <v>6.2444246208741561E-3</v>
      </c>
      <c r="P578" s="3">
        <f t="shared" si="104"/>
        <v>1.8809473661459462E-3</v>
      </c>
      <c r="Q578" s="5">
        <f t="shared" si="105"/>
        <v>654.31345978601985</v>
      </c>
      <c r="R578" s="5">
        <f t="shared" si="106"/>
        <v>1.7103856726001663</v>
      </c>
      <c r="S578" s="5">
        <f t="shared" si="107"/>
        <v>2.3657538987241233</v>
      </c>
      <c r="T578" s="3">
        <f t="shared" si="108"/>
        <v>2.9292611115125464E-3</v>
      </c>
      <c r="U578" s="5">
        <f t="shared" si="109"/>
        <v>15.272267048260831</v>
      </c>
    </row>
    <row r="579" spans="1:21" x14ac:dyDescent="0.15">
      <c r="A579" s="1">
        <v>42607</v>
      </c>
      <c r="B579" s="2">
        <v>1.1180000000000001</v>
      </c>
      <c r="C579" s="2">
        <v>1.036</v>
      </c>
      <c r="D579" s="2">
        <v>1.19</v>
      </c>
      <c r="E579" s="2" t="s">
        <v>10</v>
      </c>
      <c r="F579" s="2" t="s">
        <v>10</v>
      </c>
      <c r="G579" s="2" t="s">
        <v>10</v>
      </c>
      <c r="H579" s="3">
        <f t="shared" si="100"/>
        <v>-8.8652482269501176E-3</v>
      </c>
      <c r="I579" s="3">
        <f t="shared" si="101"/>
        <v>1.9342359767891004E-3</v>
      </c>
      <c r="J579" s="3">
        <f t="shared" si="102"/>
        <v>-1.5715467328370702E-2</v>
      </c>
      <c r="K579" s="2">
        <f t="shared" si="98"/>
        <v>1.113</v>
      </c>
      <c r="L579" s="3">
        <f t="shared" si="99"/>
        <v>-4.4722719141324641E-3</v>
      </c>
      <c r="M579" t="str">
        <f>IF(L579&gt;参数!B$3+参数!B$2,"溢",IF(L579&lt;-参数!B$2-参数!B$4,"折",""))</f>
        <v/>
      </c>
      <c r="N579" s="3" t="str">
        <f>IF(M579="折",-L579-参数!B$2-参数!B$4,IF(M579="溢",L579-参数!B$2-参数!B$3,""))</f>
        <v/>
      </c>
      <c r="O579" s="4">
        <f t="shared" si="103"/>
        <v>-8.8652482269501176E-3</v>
      </c>
      <c r="P579" s="3">
        <f t="shared" si="104"/>
        <v>-7.5011400039567046E-3</v>
      </c>
      <c r="Q579" s="5">
        <f t="shared" si="105"/>
        <v>654.31345978601985</v>
      </c>
      <c r="R579" s="5">
        <f t="shared" si="106"/>
        <v>1.6952226790487468</v>
      </c>
      <c r="S579" s="5">
        <f t="shared" si="107"/>
        <v>2.3480080475148872</v>
      </c>
      <c r="T579" s="3">
        <f t="shared" si="108"/>
        <v>-5.4554627436356083E-3</v>
      </c>
      <c r="U579" s="5">
        <f t="shared" si="109"/>
        <v>15.188949764368191</v>
      </c>
    </row>
    <row r="580" spans="1:21" x14ac:dyDescent="0.15">
      <c r="A580" s="1">
        <v>42608</v>
      </c>
      <c r="B580" s="2">
        <v>1.125</v>
      </c>
      <c r="C580" s="2">
        <v>1.042</v>
      </c>
      <c r="D580" s="2">
        <v>1.194</v>
      </c>
      <c r="E580" s="2" t="s">
        <v>10</v>
      </c>
      <c r="F580" s="2" t="s">
        <v>10</v>
      </c>
      <c r="G580" s="2" t="s">
        <v>10</v>
      </c>
      <c r="H580" s="3">
        <f t="shared" si="100"/>
        <v>6.2611806797852054E-3</v>
      </c>
      <c r="I580" s="3">
        <f t="shared" si="101"/>
        <v>5.791505791505891E-3</v>
      </c>
      <c r="J580" s="3">
        <f t="shared" si="102"/>
        <v>3.3613445378151141E-3</v>
      </c>
      <c r="K580" s="2">
        <f t="shared" si="98"/>
        <v>1.1179999999999999</v>
      </c>
      <c r="L580" s="3">
        <f t="shared" si="99"/>
        <v>-6.2222222222223511E-3</v>
      </c>
      <c r="M580" t="str">
        <f>IF(L580&gt;参数!B$3+参数!B$2,"溢",IF(L580&lt;-参数!B$2-参数!B$4,"折",""))</f>
        <v>折</v>
      </c>
      <c r="N580" s="3">
        <f>IF(M580="折",-L580-参数!B$2-参数!B$4,IF(M580="溢",L580-参数!B$2-参数!B$3,""))</f>
        <v>1.1222222222223507E-3</v>
      </c>
      <c r="O580" s="4">
        <f t="shared" si="103"/>
        <v>6.2611806797852054E-3</v>
      </c>
      <c r="P580" s="3">
        <f t="shared" si="104"/>
        <v>4.4938257660556286E-3</v>
      </c>
      <c r="Q580" s="5">
        <f t="shared" si="105"/>
        <v>655.04774489089084</v>
      </c>
      <c r="R580" s="5">
        <f t="shared" si="106"/>
        <v>1.7058367745347405</v>
      </c>
      <c r="S580" s="5">
        <f t="shared" si="107"/>
        <v>2.3585595865777154</v>
      </c>
      <c r="T580" s="3">
        <f t="shared" si="108"/>
        <v>3.9590762226877282E-3</v>
      </c>
      <c r="U580" s="5">
        <f t="shared" si="109"/>
        <v>15.249083974227901</v>
      </c>
    </row>
    <row r="581" spans="1:21" x14ac:dyDescent="0.15">
      <c r="A581" s="1">
        <v>42611</v>
      </c>
      <c r="B581" s="2">
        <v>1.1279999999999999</v>
      </c>
      <c r="C581" s="2">
        <v>1.0449999999999999</v>
      </c>
      <c r="D581" s="2">
        <v>1.2</v>
      </c>
      <c r="E581" s="2" t="s">
        <v>10</v>
      </c>
      <c r="F581" s="2" t="s">
        <v>10</v>
      </c>
      <c r="G581" s="2" t="s">
        <v>10</v>
      </c>
      <c r="H581" s="3">
        <f t="shared" si="100"/>
        <v>2.666666666666595E-3</v>
      </c>
      <c r="I581" s="3">
        <f t="shared" si="101"/>
        <v>2.8790786948176272E-3</v>
      </c>
      <c r="J581" s="3">
        <f t="shared" si="102"/>
        <v>5.0251256281406143E-3</v>
      </c>
      <c r="K581" s="2">
        <f t="shared" ref="K581:K618" si="110">(C581+D581)/2</f>
        <v>1.1225000000000001</v>
      </c>
      <c r="L581" s="3">
        <f t="shared" ref="L581:L618" si="111">K581/B581-1</f>
        <v>-4.8758865248225147E-3</v>
      </c>
      <c r="M581" t="str">
        <f>IF(L581&gt;参数!B$3+参数!B$2,"溢",IF(L581&lt;-参数!B$2-参数!B$4,"折",""))</f>
        <v/>
      </c>
      <c r="N581" s="3" t="str">
        <f>IF(M581="折",-L581-参数!B$2-参数!B$4,IF(M581="溢",L581-参数!B$2-参数!B$3,""))</f>
        <v/>
      </c>
      <c r="O581" s="4">
        <f t="shared" si="103"/>
        <v>2.666666666666595E-3</v>
      </c>
      <c r="P581" s="3">
        <f t="shared" si="104"/>
        <v>4.0261861870169967E-3</v>
      </c>
      <c r="Q581" s="5">
        <f t="shared" si="105"/>
        <v>655.04774489089084</v>
      </c>
      <c r="R581" s="5">
        <f t="shared" si="106"/>
        <v>1.7103856726001663</v>
      </c>
      <c r="S581" s="5">
        <f t="shared" si="107"/>
        <v>2.368055586606451</v>
      </c>
      <c r="T581" s="3">
        <f t="shared" si="108"/>
        <v>2.230950951227864E-3</v>
      </c>
      <c r="U581" s="5">
        <f t="shared" si="109"/>
        <v>15.28310393262556</v>
      </c>
    </row>
    <row r="582" spans="1:21" x14ac:dyDescent="0.15">
      <c r="A582" s="1">
        <v>42612</v>
      </c>
      <c r="B582" s="2">
        <v>1.137</v>
      </c>
      <c r="C582" s="2">
        <v>1.048</v>
      </c>
      <c r="D582" s="2">
        <v>1.214</v>
      </c>
      <c r="E582" s="2" t="s">
        <v>10</v>
      </c>
      <c r="F582" s="2" t="s">
        <v>10</v>
      </c>
      <c r="G582" s="2" t="s">
        <v>10</v>
      </c>
      <c r="H582" s="3">
        <f t="shared" ref="H582:H618" si="112">(B582+IFERROR(E582+0,0))/B581-1</f>
        <v>7.9787234042554278E-3</v>
      </c>
      <c r="I582" s="3">
        <f t="shared" ref="I582:I618" si="113">(C582+IFERROR(F582+0,0))/C581-1</f>
        <v>2.870813397129357E-3</v>
      </c>
      <c r="J582" s="3">
        <f t="shared" ref="J582:J618" si="114">(D582+IFERROR(G582+0,0))/D581-1</f>
        <v>1.1666666666666714E-2</v>
      </c>
      <c r="K582" s="2">
        <f t="shared" si="110"/>
        <v>1.131</v>
      </c>
      <c r="L582" s="3">
        <f t="shared" si="111"/>
        <v>-5.2770448548812299E-3</v>
      </c>
      <c r="M582" t="str">
        <f>IF(L582&gt;参数!B$3+参数!B$2,"溢",IF(L582&lt;-参数!B$2-参数!B$4,"折",""))</f>
        <v>折</v>
      </c>
      <c r="N582" s="3">
        <f>IF(M582="折",-L582-参数!B$2-参数!B$4,IF(M582="溢",L582-参数!B$2-参数!B$3,""))</f>
        <v>1.7704485488122951E-4</v>
      </c>
      <c r="O582" s="4">
        <f t="shared" ref="O582:O618" si="115">H582</f>
        <v>7.9787234042554278E-3</v>
      </c>
      <c r="P582" s="3">
        <f t="shared" ref="P582:P618" si="116">(C582*I582+D582*J582)/(C582+D582)</f>
        <v>7.5914879635388842E-3</v>
      </c>
      <c r="Q582" s="5">
        <f t="shared" ref="Q582:Q618" si="117">IFERROR(Q581*(1+N582),Q581)</f>
        <v>655.16371772382536</v>
      </c>
      <c r="R582" s="5">
        <f t="shared" ref="R582:R618" si="118">IFERROR(R581*(1+O582),R581)</f>
        <v>1.7240323667964443</v>
      </c>
      <c r="S582" s="5">
        <f t="shared" ref="S582:S618" si="119">IFERROR(S581*(1+P582),S581)</f>
        <v>2.3860326520891646</v>
      </c>
      <c r="T582" s="3">
        <f t="shared" ref="T582:T618" si="120">(IFERROR(N582+0,0)+IFERROR(O582+0,0)+IFERROR(P582+0,0))/3</f>
        <v>5.2490854075585144E-3</v>
      </c>
      <c r="U582" s="5">
        <f t="shared" ref="U582:U618" si="121">IFERROR(U581*(1+T582),U581)</f>
        <v>15.363326250460503</v>
      </c>
    </row>
    <row r="583" spans="1:21" x14ac:dyDescent="0.15">
      <c r="A583" s="1">
        <v>42613</v>
      </c>
      <c r="B583" s="2">
        <v>1.131</v>
      </c>
      <c r="C583" s="2">
        <v>1.0469999999999999</v>
      </c>
      <c r="D583" s="2">
        <v>1.2050000000000001</v>
      </c>
      <c r="E583" s="2" t="s">
        <v>10</v>
      </c>
      <c r="F583" s="2" t="s">
        <v>10</v>
      </c>
      <c r="G583" s="2" t="s">
        <v>10</v>
      </c>
      <c r="H583" s="3">
        <f t="shared" si="112"/>
        <v>-5.2770448548812299E-3</v>
      </c>
      <c r="I583" s="3">
        <f t="shared" si="113"/>
        <v>-9.5419847328259699E-4</v>
      </c>
      <c r="J583" s="3">
        <f t="shared" si="114"/>
        <v>-7.4135090609553922E-3</v>
      </c>
      <c r="K583" s="2">
        <f t="shared" si="110"/>
        <v>1.1259999999999999</v>
      </c>
      <c r="L583" s="3">
        <f t="shared" si="111"/>
        <v>-4.4208664898320871E-3</v>
      </c>
      <c r="M583" t="str">
        <f>IF(L583&gt;参数!B$3+参数!B$2,"溢",IF(L583&lt;-参数!B$2-参数!B$4,"折",""))</f>
        <v/>
      </c>
      <c r="N583" s="3" t="str">
        <f>IF(M583="折",-L583-参数!B$2-参数!B$4,IF(M583="溢",L583-参数!B$2-参数!B$3,""))</f>
        <v/>
      </c>
      <c r="O583" s="4">
        <f t="shared" si="115"/>
        <v>-5.2770448548812299E-3</v>
      </c>
      <c r="P583" s="3">
        <f t="shared" si="116"/>
        <v>-4.4104459236137339E-3</v>
      </c>
      <c r="Q583" s="5">
        <f t="shared" si="117"/>
        <v>655.16371772382536</v>
      </c>
      <c r="R583" s="5">
        <f t="shared" si="118"/>
        <v>1.7149345706655925</v>
      </c>
      <c r="S583" s="5">
        <f t="shared" si="119"/>
        <v>2.3755091841051486</v>
      </c>
      <c r="T583" s="3">
        <f t="shared" si="120"/>
        <v>-3.2291635928316542E-3</v>
      </c>
      <c r="U583" s="5">
        <f t="shared" si="121"/>
        <v>15.31371555666772</v>
      </c>
    </row>
    <row r="584" spans="1:21" x14ac:dyDescent="0.15">
      <c r="A584" s="1">
        <v>42614</v>
      </c>
      <c r="B584" s="2">
        <v>1.1200000000000001</v>
      </c>
      <c r="C584" s="2">
        <v>1.05</v>
      </c>
      <c r="D584" s="2">
        <v>1.1819999999999999</v>
      </c>
      <c r="E584" s="2" t="s">
        <v>10</v>
      </c>
      <c r="F584" s="2" t="s">
        <v>10</v>
      </c>
      <c r="G584" s="2" t="s">
        <v>10</v>
      </c>
      <c r="H584" s="3">
        <f t="shared" si="112"/>
        <v>-9.7259062776303695E-3</v>
      </c>
      <c r="I584" s="3">
        <f t="shared" si="113"/>
        <v>2.8653295128941991E-3</v>
      </c>
      <c r="J584" s="3">
        <f t="shared" si="114"/>
        <v>-1.9087136929460735E-2</v>
      </c>
      <c r="K584" s="2">
        <f t="shared" si="110"/>
        <v>1.1160000000000001</v>
      </c>
      <c r="L584" s="3">
        <f t="shared" si="111"/>
        <v>-3.5714285714285587E-3</v>
      </c>
      <c r="M584" t="str">
        <f>IF(L584&gt;参数!B$3+参数!B$2,"溢",IF(L584&lt;-参数!B$2-参数!B$4,"折",""))</f>
        <v/>
      </c>
      <c r="N584" s="3" t="str">
        <f>IF(M584="折",-L584-参数!B$2-参数!B$4,IF(M584="溢",L584-参数!B$2-参数!B$3,""))</f>
        <v/>
      </c>
      <c r="O584" s="4">
        <f t="shared" si="115"/>
        <v>-9.7259062776303695E-3</v>
      </c>
      <c r="P584" s="3">
        <f t="shared" si="116"/>
        <v>-8.760035780503439E-3</v>
      </c>
      <c r="Q584" s="5">
        <f t="shared" si="117"/>
        <v>655.16371772382536</v>
      </c>
      <c r="R584" s="5">
        <f t="shared" si="118"/>
        <v>1.6982552777590307</v>
      </c>
      <c r="S584" s="5">
        <f t="shared" si="119"/>
        <v>2.354699638655473</v>
      </c>
      <c r="T584" s="3">
        <f t="shared" si="120"/>
        <v>-6.1619806860446031E-3</v>
      </c>
      <c r="U584" s="5">
        <f t="shared" si="121"/>
        <v>15.219352737175953</v>
      </c>
    </row>
    <row r="585" spans="1:21" x14ac:dyDescent="0.15">
      <c r="A585" s="1">
        <v>42615</v>
      </c>
      <c r="B585" s="2">
        <v>1.1100000000000001</v>
      </c>
      <c r="C585" s="2">
        <v>1.05</v>
      </c>
      <c r="D585" s="2">
        <v>1.171</v>
      </c>
      <c r="E585" s="2" t="s">
        <v>10</v>
      </c>
      <c r="F585" s="2" t="s">
        <v>10</v>
      </c>
      <c r="G585" s="2" t="s">
        <v>10</v>
      </c>
      <c r="H585" s="3">
        <f t="shared" si="112"/>
        <v>-8.9285714285713969E-3</v>
      </c>
      <c r="I585" s="3">
        <f t="shared" si="113"/>
        <v>0</v>
      </c>
      <c r="J585" s="3">
        <f t="shared" si="114"/>
        <v>-9.3062605752960437E-3</v>
      </c>
      <c r="K585" s="2">
        <f t="shared" si="110"/>
        <v>1.1105</v>
      </c>
      <c r="L585" s="3">
        <f t="shared" si="111"/>
        <v>4.5045045045033483E-4</v>
      </c>
      <c r="M585" t="str">
        <f>IF(L585&gt;参数!B$3+参数!B$2,"溢",IF(L585&lt;-参数!B$2-参数!B$4,"折",""))</f>
        <v>溢</v>
      </c>
      <c r="N585" s="3">
        <f>IF(M585="折",-L585-参数!B$2-参数!B$4,IF(M585="溢",L585-参数!B$2-参数!B$3,""))</f>
        <v>3.5045045045033484E-4</v>
      </c>
      <c r="O585" s="4">
        <f t="shared" si="115"/>
        <v>-8.9285714285713969E-3</v>
      </c>
      <c r="P585" s="3">
        <f t="shared" si="116"/>
        <v>-4.9066326581142126E-3</v>
      </c>
      <c r="Q585" s="5">
        <f t="shared" si="117"/>
        <v>655.39332014382035</v>
      </c>
      <c r="R585" s="5">
        <f t="shared" si="118"/>
        <v>1.6830922842076108</v>
      </c>
      <c r="S585" s="5">
        <f t="shared" si="119"/>
        <v>2.3431459925083966</v>
      </c>
      <c r="T585" s="3">
        <f t="shared" si="120"/>
        <v>-4.4949178787450916E-3</v>
      </c>
      <c r="U585" s="5">
        <f t="shared" si="121"/>
        <v>15.150942996454692</v>
      </c>
    </row>
    <row r="586" spans="1:21" x14ac:dyDescent="0.15">
      <c r="A586" s="1">
        <v>42618</v>
      </c>
      <c r="B586" s="2">
        <v>1.113</v>
      </c>
      <c r="C586" s="2">
        <v>1.0469999999999999</v>
      </c>
      <c r="D586" s="2">
        <v>1.175</v>
      </c>
      <c r="E586" s="2" t="s">
        <v>10</v>
      </c>
      <c r="F586" s="2" t="s">
        <v>10</v>
      </c>
      <c r="G586" s="2" t="s">
        <v>10</v>
      </c>
      <c r="H586" s="3">
        <f t="shared" si="112"/>
        <v>2.7027027027026751E-3</v>
      </c>
      <c r="I586" s="3">
        <f t="shared" si="113"/>
        <v>-2.8571428571430024E-3</v>
      </c>
      <c r="J586" s="3">
        <f t="shared" si="114"/>
        <v>3.4158838599487318E-3</v>
      </c>
      <c r="K586" s="2">
        <f t="shared" si="110"/>
        <v>1.111</v>
      </c>
      <c r="L586" s="3">
        <f t="shared" si="111"/>
        <v>-1.7969451931716396E-3</v>
      </c>
      <c r="M586" t="str">
        <f>IF(L586&gt;参数!B$3+参数!B$2,"溢",IF(L586&lt;-参数!B$2-参数!B$4,"折",""))</f>
        <v/>
      </c>
      <c r="N586" s="3" t="str">
        <f>IF(M586="折",-L586-参数!B$2-参数!B$4,IF(M586="溢",L586-参数!B$2-参数!B$3,""))</f>
        <v/>
      </c>
      <c r="O586" s="4">
        <f t="shared" si="115"/>
        <v>2.7027027027026751E-3</v>
      </c>
      <c r="P586" s="3">
        <f t="shared" si="116"/>
        <v>4.6005173897886443E-4</v>
      </c>
      <c r="Q586" s="5">
        <f t="shared" si="117"/>
        <v>655.39332014382035</v>
      </c>
      <c r="R586" s="5">
        <f t="shared" si="118"/>
        <v>1.6876411822730368</v>
      </c>
      <c r="S586" s="5">
        <f t="shared" si="119"/>
        <v>2.3442239608969313</v>
      </c>
      <c r="T586" s="3">
        <f t="shared" si="120"/>
        <v>1.0542514805605132E-3</v>
      </c>
      <c r="U586" s="5">
        <f t="shared" si="121"/>
        <v>15.166915900540591</v>
      </c>
    </row>
    <row r="587" spans="1:21" x14ac:dyDescent="0.15">
      <c r="A587" s="1">
        <v>42619</v>
      </c>
      <c r="B587" s="2">
        <v>1.1259999999999999</v>
      </c>
      <c r="C587" s="2">
        <v>1.046</v>
      </c>
      <c r="D587" s="2">
        <v>1.1910000000000001</v>
      </c>
      <c r="E587" s="2" t="s">
        <v>10</v>
      </c>
      <c r="F587" s="2" t="s">
        <v>10</v>
      </c>
      <c r="G587" s="2" t="s">
        <v>10</v>
      </c>
      <c r="H587" s="3">
        <f t="shared" si="112"/>
        <v>1.1680143755615324E-2</v>
      </c>
      <c r="I587" s="3">
        <f t="shared" si="113"/>
        <v>-9.5510983763125168E-4</v>
      </c>
      <c r="J587" s="3">
        <f t="shared" si="114"/>
        <v>1.3617021276595809E-2</v>
      </c>
      <c r="K587" s="2">
        <f t="shared" si="110"/>
        <v>1.1185</v>
      </c>
      <c r="L587" s="3">
        <f t="shared" si="111"/>
        <v>-6.6607460035522648E-3</v>
      </c>
      <c r="M587" t="str">
        <f>IF(L587&gt;参数!B$3+参数!B$2,"溢",IF(L587&lt;-参数!B$2-参数!B$4,"折",""))</f>
        <v>折</v>
      </c>
      <c r="N587" s="3">
        <f>IF(M587="折",-L587-参数!B$2-参数!B$4,IF(M587="溢",L587-参数!B$2-参数!B$3,""))</f>
        <v>1.5607460035522644E-3</v>
      </c>
      <c r="O587" s="4">
        <f t="shared" si="115"/>
        <v>1.1680143755615324E-2</v>
      </c>
      <c r="P587" s="3">
        <f t="shared" si="116"/>
        <v>6.8032308673506127E-3</v>
      </c>
      <c r="Q587" s="5">
        <f t="shared" si="117"/>
        <v>656.41622264898967</v>
      </c>
      <c r="R587" s="5">
        <f t="shared" si="118"/>
        <v>1.7073530738898826</v>
      </c>
      <c r="S587" s="5">
        <f t="shared" si="119"/>
        <v>2.3601722577076885</v>
      </c>
      <c r="T587" s="3">
        <f t="shared" si="120"/>
        <v>6.6813735421727338E-3</v>
      </c>
      <c r="U587" s="5">
        <f t="shared" si="121"/>
        <v>15.268251731154821</v>
      </c>
    </row>
    <row r="588" spans="1:21" x14ac:dyDescent="0.15">
      <c r="A588" s="1">
        <v>42620</v>
      </c>
      <c r="B588" s="2">
        <v>1.1279999999999999</v>
      </c>
      <c r="C588" s="2">
        <v>1.05</v>
      </c>
      <c r="D588" s="2">
        <v>1.1919999999999999</v>
      </c>
      <c r="E588" s="2" t="s">
        <v>10</v>
      </c>
      <c r="F588" s="2" t="s">
        <v>10</v>
      </c>
      <c r="G588" s="2" t="s">
        <v>10</v>
      </c>
      <c r="H588" s="3">
        <f t="shared" si="112"/>
        <v>1.7761989342806039E-3</v>
      </c>
      <c r="I588" s="3">
        <f t="shared" si="113"/>
        <v>3.8240917782026429E-3</v>
      </c>
      <c r="J588" s="3">
        <f t="shared" si="114"/>
        <v>8.3963056255242918E-4</v>
      </c>
      <c r="K588" s="2">
        <f t="shared" si="110"/>
        <v>1.121</v>
      </c>
      <c r="L588" s="3">
        <f t="shared" si="111"/>
        <v>-6.20567375886516E-3</v>
      </c>
      <c r="M588" t="str">
        <f>IF(L588&gt;参数!B$3+参数!B$2,"溢",IF(L588&lt;-参数!B$2-参数!B$4,"折",""))</f>
        <v>折</v>
      </c>
      <c r="N588" s="3">
        <f>IF(M588="折",-L588-参数!B$2-参数!B$4,IF(M588="溢",L588-参数!B$2-参数!B$3,""))</f>
        <v>1.1056737588651597E-3</v>
      </c>
      <c r="O588" s="4">
        <f t="shared" si="115"/>
        <v>1.7761989342806039E-3</v>
      </c>
      <c r="P588" s="3">
        <f t="shared" si="116"/>
        <v>2.237348794681209E-3</v>
      </c>
      <c r="Q588" s="5">
        <f t="shared" si="117"/>
        <v>657.14200484126593</v>
      </c>
      <c r="R588" s="5">
        <f t="shared" si="118"/>
        <v>1.7103856726001665</v>
      </c>
      <c r="S588" s="5">
        <f t="shared" si="119"/>
        <v>2.3654527862637109</v>
      </c>
      <c r="T588" s="3">
        <f t="shared" si="120"/>
        <v>1.7064071626089908E-3</v>
      </c>
      <c r="U588" s="5">
        <f t="shared" si="121"/>
        <v>15.294305585269381</v>
      </c>
    </row>
    <row r="589" spans="1:21" x14ac:dyDescent="0.15">
      <c r="A589" s="1">
        <v>42621</v>
      </c>
      <c r="B589" s="2">
        <v>1.131</v>
      </c>
      <c r="C589" s="2">
        <v>1.052</v>
      </c>
      <c r="D589" s="2">
        <v>1.1950000000000001</v>
      </c>
      <c r="E589" s="2" t="s">
        <v>10</v>
      </c>
      <c r="F589" s="2" t="s">
        <v>10</v>
      </c>
      <c r="G589" s="2" t="s">
        <v>10</v>
      </c>
      <c r="H589" s="3">
        <f t="shared" si="112"/>
        <v>2.6595744680852906E-3</v>
      </c>
      <c r="I589" s="3">
        <f t="shared" si="113"/>
        <v>1.9047619047618536E-3</v>
      </c>
      <c r="J589" s="3">
        <f t="shared" si="114"/>
        <v>2.5167785234900819E-3</v>
      </c>
      <c r="K589" s="2">
        <f t="shared" si="110"/>
        <v>1.1234999999999999</v>
      </c>
      <c r="L589" s="3">
        <f t="shared" si="111"/>
        <v>-6.6312997347480751E-3</v>
      </c>
      <c r="M589" t="str">
        <f>IF(L589&gt;参数!B$3+参数!B$2,"溢",IF(L589&lt;-参数!B$2-参数!B$4,"折",""))</f>
        <v>折</v>
      </c>
      <c r="N589" s="3">
        <f>IF(M589="折",-L589-参数!B$2-参数!B$4,IF(M589="溢",L589-参数!B$2-参数!B$3,""))</f>
        <v>1.5312997347480747E-3</v>
      </c>
      <c r="O589" s="4">
        <f t="shared" si="115"/>
        <v>2.6595744680852906E-3</v>
      </c>
      <c r="P589" s="3">
        <f t="shared" si="116"/>
        <v>2.2302447082243517E-3</v>
      </c>
      <c r="Q589" s="5">
        <f t="shared" si="117"/>
        <v>658.14828621897118</v>
      </c>
      <c r="R589" s="5">
        <f t="shared" si="118"/>
        <v>1.7149345706655927</v>
      </c>
      <c r="S589" s="5">
        <f t="shared" si="119"/>
        <v>2.3707283248228301</v>
      </c>
      <c r="T589" s="3">
        <f t="shared" si="120"/>
        <v>2.1403729703525724E-3</v>
      </c>
      <c r="U589" s="5">
        <f t="shared" si="121"/>
        <v>15.327041103544405</v>
      </c>
    </row>
    <row r="590" spans="1:21" x14ac:dyDescent="0.15">
      <c r="A590" s="1">
        <v>42622</v>
      </c>
      <c r="B590" s="2">
        <v>1.127</v>
      </c>
      <c r="C590" s="2">
        <v>1.052</v>
      </c>
      <c r="D590" s="2">
        <v>1.198</v>
      </c>
      <c r="E590" s="2" t="s">
        <v>10</v>
      </c>
      <c r="F590" s="2" t="s">
        <v>10</v>
      </c>
      <c r="G590" s="2" t="s">
        <v>10</v>
      </c>
      <c r="H590" s="3">
        <f t="shared" si="112"/>
        <v>-3.5366931918655586E-3</v>
      </c>
      <c r="I590" s="3">
        <f t="shared" si="113"/>
        <v>0</v>
      </c>
      <c r="J590" s="3">
        <f t="shared" si="114"/>
        <v>2.5104602510459539E-3</v>
      </c>
      <c r="K590" s="2">
        <f t="shared" si="110"/>
        <v>1.125</v>
      </c>
      <c r="L590" s="3">
        <f t="shared" si="111"/>
        <v>-1.7746228926353025E-3</v>
      </c>
      <c r="M590" t="str">
        <f>IF(L590&gt;参数!B$3+参数!B$2,"溢",IF(L590&lt;-参数!B$2-参数!B$4,"折",""))</f>
        <v/>
      </c>
      <c r="N590" s="3" t="str">
        <f>IF(M590="折",-L590-参数!B$2-参数!B$4,IF(M590="溢",L590-参数!B$2-参数!B$3,""))</f>
        <v/>
      </c>
      <c r="O590" s="4">
        <f t="shared" si="115"/>
        <v>-3.5366931918655586E-3</v>
      </c>
      <c r="P590" s="3">
        <f t="shared" si="116"/>
        <v>1.3366806136680233E-3</v>
      </c>
      <c r="Q590" s="5">
        <f t="shared" si="117"/>
        <v>658.14828621897118</v>
      </c>
      <c r="R590" s="5">
        <f t="shared" si="118"/>
        <v>1.7088693732450249</v>
      </c>
      <c r="S590" s="5">
        <f t="shared" si="119"/>
        <v>2.3738972314148947</v>
      </c>
      <c r="T590" s="3">
        <f t="shared" si="120"/>
        <v>-7.333375260658451E-4</v>
      </c>
      <c r="U590" s="5">
        <f t="shared" si="121"/>
        <v>15.315801209139622</v>
      </c>
    </row>
    <row r="591" spans="1:21" x14ac:dyDescent="0.15">
      <c r="A591" s="1">
        <v>42625</v>
      </c>
      <c r="B591" s="2">
        <v>1.097</v>
      </c>
      <c r="C591" s="2">
        <v>1.0609999999999999</v>
      </c>
      <c r="D591" s="2">
        <v>1.133</v>
      </c>
      <c r="E591" s="2" t="s">
        <v>10</v>
      </c>
      <c r="F591" s="2" t="s">
        <v>10</v>
      </c>
      <c r="G591" s="2" t="s">
        <v>10</v>
      </c>
      <c r="H591" s="3">
        <f t="shared" si="112"/>
        <v>-2.6619343389529759E-2</v>
      </c>
      <c r="I591" s="3">
        <f t="shared" si="113"/>
        <v>8.5551330798478986E-3</v>
      </c>
      <c r="J591" s="3">
        <f t="shared" si="114"/>
        <v>-5.4257095158597668E-2</v>
      </c>
      <c r="K591" s="2">
        <f t="shared" si="110"/>
        <v>1.097</v>
      </c>
      <c r="L591" s="3">
        <f t="shared" si="111"/>
        <v>0</v>
      </c>
      <c r="M591" t="str">
        <f>IF(L591&gt;参数!B$3+参数!B$2,"溢",IF(L591&lt;-参数!B$2-参数!B$4,"折",""))</f>
        <v/>
      </c>
      <c r="N591" s="3" t="str">
        <f>IF(M591="折",-L591-参数!B$2-参数!B$4,IF(M591="溢",L591-参数!B$2-参数!B$3,""))</f>
        <v/>
      </c>
      <c r="O591" s="4">
        <f t="shared" si="115"/>
        <v>-2.6619343389529759E-2</v>
      </c>
      <c r="P591" s="3">
        <f t="shared" si="116"/>
        <v>-2.388162835778147E-2</v>
      </c>
      <c r="Q591" s="5">
        <f t="shared" si="117"/>
        <v>658.14828621897118</v>
      </c>
      <c r="R591" s="5">
        <f t="shared" si="118"/>
        <v>1.6633803925907651</v>
      </c>
      <c r="S591" s="5">
        <f t="shared" si="119"/>
        <v>2.3172046999746776</v>
      </c>
      <c r="T591" s="3">
        <f t="shared" si="120"/>
        <v>-1.6833657249103743E-2</v>
      </c>
      <c r="U591" s="5">
        <f t="shared" si="121"/>
        <v>15.057980261089556</v>
      </c>
    </row>
    <row r="592" spans="1:21" x14ac:dyDescent="0.15">
      <c r="A592" s="1">
        <v>42626</v>
      </c>
      <c r="B592" s="2">
        <v>1.103</v>
      </c>
      <c r="C592" s="2">
        <v>1.0569999999999999</v>
      </c>
      <c r="D592" s="2">
        <v>1.1399999999999999</v>
      </c>
      <c r="E592" s="2" t="s">
        <v>10</v>
      </c>
      <c r="F592" s="2" t="s">
        <v>10</v>
      </c>
      <c r="G592" s="2" t="s">
        <v>10</v>
      </c>
      <c r="H592" s="3">
        <f t="shared" si="112"/>
        <v>5.4694621695532408E-3</v>
      </c>
      <c r="I592" s="3">
        <f t="shared" si="113"/>
        <v>-3.7700282752121117E-3</v>
      </c>
      <c r="J592" s="3">
        <f t="shared" si="114"/>
        <v>6.1782877316856055E-3</v>
      </c>
      <c r="K592" s="2">
        <f t="shared" si="110"/>
        <v>1.0985</v>
      </c>
      <c r="L592" s="3">
        <f t="shared" si="111"/>
        <v>-4.079782411604671E-3</v>
      </c>
      <c r="M592" t="str">
        <f>IF(L592&gt;参数!B$3+参数!B$2,"溢",IF(L592&lt;-参数!B$2-参数!B$4,"折",""))</f>
        <v/>
      </c>
      <c r="N592" s="3" t="str">
        <f>IF(M592="折",-L592-参数!B$2-参数!B$4,IF(M592="溢",L592-参数!B$2-参数!B$3,""))</f>
        <v/>
      </c>
      <c r="O592" s="4">
        <f t="shared" si="115"/>
        <v>5.4694621695532408E-3</v>
      </c>
      <c r="P592" s="3">
        <f t="shared" si="116"/>
        <v>1.3920473951854291E-3</v>
      </c>
      <c r="Q592" s="5">
        <f t="shared" si="117"/>
        <v>658.14828621897118</v>
      </c>
      <c r="R592" s="5">
        <f t="shared" si="118"/>
        <v>1.6724781887216169</v>
      </c>
      <c r="S592" s="5">
        <f t="shared" si="119"/>
        <v>2.3204303587413886</v>
      </c>
      <c r="T592" s="3">
        <f t="shared" si="120"/>
        <v>2.28716985491289E-3</v>
      </c>
      <c r="U592" s="5">
        <f t="shared" si="121"/>
        <v>15.092420419618595</v>
      </c>
    </row>
    <row r="593" spans="1:21" x14ac:dyDescent="0.15">
      <c r="A593" s="1">
        <v>42627</v>
      </c>
      <c r="B593" s="2">
        <v>1.0940000000000001</v>
      </c>
      <c r="C593" s="2">
        <v>1.0580000000000001</v>
      </c>
      <c r="D593" s="2">
        <v>1.121</v>
      </c>
      <c r="E593" s="2" t="s">
        <v>10</v>
      </c>
      <c r="F593" s="2" t="s">
        <v>10</v>
      </c>
      <c r="G593" s="2" t="s">
        <v>10</v>
      </c>
      <c r="H593" s="3">
        <f t="shared" si="112"/>
        <v>-8.1595648232093421E-3</v>
      </c>
      <c r="I593" s="3">
        <f t="shared" si="113"/>
        <v>9.4607379375610812E-4</v>
      </c>
      <c r="J593" s="3">
        <f t="shared" si="114"/>
        <v>-1.6666666666666607E-2</v>
      </c>
      <c r="K593" s="2">
        <f t="shared" si="110"/>
        <v>1.0895000000000001</v>
      </c>
      <c r="L593" s="3">
        <f t="shared" si="111"/>
        <v>-4.1133455210237146E-3</v>
      </c>
      <c r="M593" t="str">
        <f>IF(L593&gt;参数!B$3+参数!B$2,"溢",IF(L593&lt;-参数!B$2-参数!B$4,"折",""))</f>
        <v/>
      </c>
      <c r="N593" s="3" t="str">
        <f>IF(M593="折",-L593-参数!B$2-参数!B$4,IF(M593="溢",L593-参数!B$2-参数!B$3,""))</f>
        <v/>
      </c>
      <c r="O593" s="4">
        <f t="shared" si="115"/>
        <v>-8.1595648232093421E-3</v>
      </c>
      <c r="P593" s="3">
        <f t="shared" si="116"/>
        <v>-8.1149092517390099E-3</v>
      </c>
      <c r="Q593" s="5">
        <f t="shared" si="117"/>
        <v>658.14828621897118</v>
      </c>
      <c r="R593" s="5">
        <f t="shared" si="118"/>
        <v>1.6588314945253391</v>
      </c>
      <c r="S593" s="5">
        <f t="shared" si="119"/>
        <v>2.301600276955222</v>
      </c>
      <c r="T593" s="3">
        <f t="shared" si="120"/>
        <v>-5.4248246916494504E-3</v>
      </c>
      <c r="U593" s="5">
        <f t="shared" si="121"/>
        <v>15.010546684669494</v>
      </c>
    </row>
    <row r="594" spans="1:21" x14ac:dyDescent="0.15">
      <c r="A594" s="1">
        <v>42632</v>
      </c>
      <c r="B594" s="2">
        <v>1.101</v>
      </c>
      <c r="C594" s="2">
        <v>1.0609999999999999</v>
      </c>
      <c r="D594" s="2">
        <v>1.1299999999999999</v>
      </c>
      <c r="E594" s="2" t="s">
        <v>10</v>
      </c>
      <c r="F594" s="2" t="s">
        <v>10</v>
      </c>
      <c r="G594" s="2" t="s">
        <v>10</v>
      </c>
      <c r="H594" s="3">
        <f t="shared" si="112"/>
        <v>6.3985374771480252E-3</v>
      </c>
      <c r="I594" s="3">
        <f t="shared" si="113"/>
        <v>2.835538752362865E-3</v>
      </c>
      <c r="J594" s="3">
        <f t="shared" si="114"/>
        <v>8.0285459411240101E-3</v>
      </c>
      <c r="K594" s="2">
        <f t="shared" si="110"/>
        <v>1.0954999999999999</v>
      </c>
      <c r="L594" s="3">
        <f t="shared" si="111"/>
        <v>-4.9954586739328066E-3</v>
      </c>
      <c r="M594" t="str">
        <f>IF(L594&gt;参数!B$3+参数!B$2,"溢",IF(L594&lt;-参数!B$2-参数!B$4,"折",""))</f>
        <v/>
      </c>
      <c r="N594" s="3" t="str">
        <f>IF(M594="折",-L594-参数!B$2-参数!B$4,IF(M594="溢",L594-参数!B$2-参数!B$3,""))</f>
        <v/>
      </c>
      <c r="O594" s="4">
        <f t="shared" si="115"/>
        <v>6.3985374771480252E-3</v>
      </c>
      <c r="P594" s="3">
        <f t="shared" si="116"/>
        <v>5.5138126561967739E-3</v>
      </c>
      <c r="Q594" s="5">
        <f t="shared" si="117"/>
        <v>658.14828621897118</v>
      </c>
      <c r="R594" s="5">
        <f t="shared" si="118"/>
        <v>1.669445590011333</v>
      </c>
      <c r="S594" s="5">
        <f t="shared" si="119"/>
        <v>2.3142908696918041</v>
      </c>
      <c r="T594" s="3">
        <f t="shared" si="120"/>
        <v>3.9707833777815997E-3</v>
      </c>
      <c r="U594" s="5">
        <f t="shared" si="121"/>
        <v>15.070150313936393</v>
      </c>
    </row>
    <row r="595" spans="1:21" x14ac:dyDescent="0.15">
      <c r="A595" s="1">
        <v>42633</v>
      </c>
      <c r="B595" s="2">
        <v>1.095</v>
      </c>
      <c r="C595" s="2">
        <v>1.0609999999999999</v>
      </c>
      <c r="D595" s="2">
        <v>1.117</v>
      </c>
      <c r="E595" s="2" t="s">
        <v>10</v>
      </c>
      <c r="F595" s="2" t="s">
        <v>10</v>
      </c>
      <c r="G595" s="2" t="s">
        <v>10</v>
      </c>
      <c r="H595" s="3">
        <f t="shared" si="112"/>
        <v>-5.4495912806539204E-3</v>
      </c>
      <c r="I595" s="3">
        <f t="shared" si="113"/>
        <v>0</v>
      </c>
      <c r="J595" s="3">
        <f t="shared" si="114"/>
        <v>-1.1504424778761013E-2</v>
      </c>
      <c r="K595" s="2">
        <f t="shared" si="110"/>
        <v>1.089</v>
      </c>
      <c r="L595" s="3">
        <f t="shared" si="111"/>
        <v>-5.479452054794498E-3</v>
      </c>
      <c r="M595" t="str">
        <f>IF(L595&gt;参数!B$3+参数!B$2,"溢",IF(L595&lt;-参数!B$2-参数!B$4,"折",""))</f>
        <v>折</v>
      </c>
      <c r="N595" s="3">
        <f>IF(M595="折",-L595-参数!B$2-参数!B$4,IF(M595="溢",L595-参数!B$2-参数!B$3,""))</f>
        <v>3.7945205479449767E-4</v>
      </c>
      <c r="O595" s="4">
        <f t="shared" si="115"/>
        <v>-5.4495912806539204E-3</v>
      </c>
      <c r="P595" s="3">
        <f t="shared" si="116"/>
        <v>-5.9001113305216036E-3</v>
      </c>
      <c r="Q595" s="5">
        <f t="shared" si="117"/>
        <v>658.39802193853643</v>
      </c>
      <c r="R595" s="5">
        <f t="shared" si="118"/>
        <v>1.6603477938804811</v>
      </c>
      <c r="S595" s="5">
        <f t="shared" si="119"/>
        <v>2.3006362959094129</v>
      </c>
      <c r="T595" s="3">
        <f t="shared" si="120"/>
        <v>-3.6567501854603418E-3</v>
      </c>
      <c r="U595" s="5">
        <f t="shared" si="121"/>
        <v>15.015042538980993</v>
      </c>
    </row>
    <row r="596" spans="1:21" x14ac:dyDescent="0.15">
      <c r="A596" s="1">
        <v>42634</v>
      </c>
      <c r="B596" s="2">
        <v>1.097</v>
      </c>
      <c r="C596" s="2">
        <v>1.0609999999999999</v>
      </c>
      <c r="D596" s="2">
        <v>1.1220000000000001</v>
      </c>
      <c r="E596" s="2" t="s">
        <v>10</v>
      </c>
      <c r="F596" s="2" t="s">
        <v>10</v>
      </c>
      <c r="G596" s="2" t="s">
        <v>10</v>
      </c>
      <c r="H596" s="3">
        <f t="shared" si="112"/>
        <v>1.8264840182649067E-3</v>
      </c>
      <c r="I596" s="3">
        <f t="shared" si="113"/>
        <v>0</v>
      </c>
      <c r="J596" s="3">
        <f t="shared" si="114"/>
        <v>4.4762757385856666E-3</v>
      </c>
      <c r="K596" s="2">
        <f t="shared" si="110"/>
        <v>1.0914999999999999</v>
      </c>
      <c r="L596" s="3">
        <f t="shared" si="111"/>
        <v>-5.0136736554239336E-3</v>
      </c>
      <c r="M596" t="str">
        <f>IF(L596&gt;参数!B$3+参数!B$2,"溢",IF(L596&lt;-参数!B$2-参数!B$4,"折",""))</f>
        <v/>
      </c>
      <c r="N596" s="3" t="str">
        <f>IF(M596="折",-L596-参数!B$2-参数!B$4,IF(M596="溢",L596-参数!B$2-参数!B$3,""))</f>
        <v/>
      </c>
      <c r="O596" s="4">
        <f t="shared" si="115"/>
        <v>1.8264840182649067E-3</v>
      </c>
      <c r="P596" s="3">
        <f t="shared" si="116"/>
        <v>2.3006785976606133E-3</v>
      </c>
      <c r="Q596" s="5">
        <f t="shared" si="117"/>
        <v>658.39802193853643</v>
      </c>
      <c r="R596" s="5">
        <f t="shared" si="118"/>
        <v>1.6633803925907653</v>
      </c>
      <c r="S596" s="5">
        <f t="shared" si="119"/>
        <v>2.3059293205964129</v>
      </c>
      <c r="T596" s="3">
        <f t="shared" si="120"/>
        <v>1.3757208719751733E-3</v>
      </c>
      <c r="U596" s="5">
        <f t="shared" si="121"/>
        <v>15.035699046395463</v>
      </c>
    </row>
    <row r="597" spans="1:21" x14ac:dyDescent="0.15">
      <c r="A597" s="1">
        <v>42635</v>
      </c>
      <c r="B597" s="2">
        <v>1.099</v>
      </c>
      <c r="C597" s="2">
        <v>1.0640000000000001</v>
      </c>
      <c r="D597" s="2">
        <v>1.125</v>
      </c>
      <c r="E597" s="2" t="s">
        <v>10</v>
      </c>
      <c r="F597" s="2" t="s">
        <v>10</v>
      </c>
      <c r="G597" s="2" t="s">
        <v>10</v>
      </c>
      <c r="H597" s="3">
        <f t="shared" si="112"/>
        <v>1.8231540565176729E-3</v>
      </c>
      <c r="I597" s="3">
        <f t="shared" si="113"/>
        <v>2.827521206409056E-3</v>
      </c>
      <c r="J597" s="3">
        <f t="shared" si="114"/>
        <v>2.673796791443861E-3</v>
      </c>
      <c r="K597" s="2">
        <f t="shared" si="110"/>
        <v>1.0945</v>
      </c>
      <c r="L597" s="3">
        <f t="shared" si="111"/>
        <v>-4.0946314831664665E-3</v>
      </c>
      <c r="M597" t="str">
        <f>IF(L597&gt;参数!B$3+参数!B$2,"溢",IF(L597&lt;-参数!B$2-参数!B$4,"折",""))</f>
        <v/>
      </c>
      <c r="N597" s="3" t="str">
        <f>IF(M597="折",-L597-参数!B$2-参数!B$4,IF(M597="溢",L597-参数!B$2-参数!B$3,""))</f>
        <v/>
      </c>
      <c r="O597" s="4">
        <f t="shared" si="115"/>
        <v>1.8231540565176729E-3</v>
      </c>
      <c r="P597" s="3">
        <f t="shared" si="116"/>
        <v>2.7485171100930014E-3</v>
      </c>
      <c r="Q597" s="5">
        <f t="shared" si="117"/>
        <v>658.39802193853643</v>
      </c>
      <c r="R597" s="5">
        <f t="shared" si="118"/>
        <v>1.666412991301049</v>
      </c>
      <c r="S597" s="5">
        <f t="shared" si="119"/>
        <v>2.3122672067887371</v>
      </c>
      <c r="T597" s="3">
        <f t="shared" si="120"/>
        <v>1.5238903888702248E-3</v>
      </c>
      <c r="U597" s="5">
        <f t="shared" si="121"/>
        <v>15.058611803662208</v>
      </c>
    </row>
    <row r="598" spans="1:21" x14ac:dyDescent="0.15">
      <c r="A598" s="1">
        <v>42636</v>
      </c>
      <c r="B598" s="2">
        <v>1.0960000000000001</v>
      </c>
      <c r="C598" s="2">
        <v>1.0669999999999999</v>
      </c>
      <c r="D598" s="2">
        <v>1.1140000000000001</v>
      </c>
      <c r="E598" s="2" t="s">
        <v>10</v>
      </c>
      <c r="F598" s="2" t="s">
        <v>10</v>
      </c>
      <c r="G598" s="2" t="s">
        <v>10</v>
      </c>
      <c r="H598" s="3">
        <f t="shared" si="112"/>
        <v>-2.7297543221108667E-3</v>
      </c>
      <c r="I598" s="3">
        <f t="shared" si="113"/>
        <v>2.8195488721802775E-3</v>
      </c>
      <c r="J598" s="3">
        <f t="shared" si="114"/>
        <v>-9.7777777777776631E-3</v>
      </c>
      <c r="K598" s="2">
        <f t="shared" si="110"/>
        <v>1.0905</v>
      </c>
      <c r="L598" s="3">
        <f t="shared" si="111"/>
        <v>-5.0182481751824826E-3</v>
      </c>
      <c r="M598" t="str">
        <f>IF(L598&gt;参数!B$3+参数!B$2,"溢",IF(L598&lt;-参数!B$2-参数!B$4,"折",""))</f>
        <v/>
      </c>
      <c r="N598" s="3" t="str">
        <f>IF(M598="折",-L598-参数!B$2-参数!B$4,IF(M598="溢",L598-参数!B$2-参数!B$3,""))</f>
        <v/>
      </c>
      <c r="O598" s="4">
        <f t="shared" si="115"/>
        <v>-2.7297543221108667E-3</v>
      </c>
      <c r="P598" s="3">
        <f t="shared" si="116"/>
        <v>-3.6148490590682996E-3</v>
      </c>
      <c r="Q598" s="5">
        <f t="shared" si="117"/>
        <v>658.39802193853643</v>
      </c>
      <c r="R598" s="5">
        <f t="shared" si="118"/>
        <v>1.6618640932356232</v>
      </c>
      <c r="S598" s="5">
        <f t="shared" si="119"/>
        <v>2.3039087098519624</v>
      </c>
      <c r="T598" s="3">
        <f t="shared" si="120"/>
        <v>-2.1148677937263887E-3</v>
      </c>
      <c r="U598" s="5">
        <f t="shared" si="121"/>
        <v>15.026764830540415</v>
      </c>
    </row>
    <row r="599" spans="1:21" x14ac:dyDescent="0.15">
      <c r="A599" s="1">
        <v>42639</v>
      </c>
      <c r="B599" s="2">
        <v>1.0680000000000001</v>
      </c>
      <c r="C599" s="2">
        <v>1.0660000000000001</v>
      </c>
      <c r="D599" s="2">
        <v>1.056</v>
      </c>
      <c r="E599" s="2" t="s">
        <v>10</v>
      </c>
      <c r="F599" s="2" t="s">
        <v>10</v>
      </c>
      <c r="G599" s="2" t="s">
        <v>10</v>
      </c>
      <c r="H599" s="3">
        <f t="shared" si="112"/>
        <v>-2.5547445255474477E-2</v>
      </c>
      <c r="I599" s="3">
        <f t="shared" si="113"/>
        <v>-9.3720712277400864E-4</v>
      </c>
      <c r="J599" s="3">
        <f t="shared" si="114"/>
        <v>-5.2064631956912022E-2</v>
      </c>
      <c r="K599" s="2">
        <f t="shared" si="110"/>
        <v>1.0609999999999999</v>
      </c>
      <c r="L599" s="3">
        <f t="shared" si="111"/>
        <v>-6.5543071161049404E-3</v>
      </c>
      <c r="M599" t="str">
        <f>IF(L599&gt;参数!B$3+参数!B$2,"溢",IF(L599&lt;-参数!B$2-参数!B$4,"折",""))</f>
        <v>折</v>
      </c>
      <c r="N599" s="3">
        <f>IF(M599="折",-L599-参数!B$2-参数!B$4,IF(M599="溢",L599-参数!B$2-参数!B$3,""))</f>
        <v>1.4543071161049401E-3</v>
      </c>
      <c r="O599" s="4">
        <f t="shared" si="115"/>
        <v>-2.5547445255474477E-2</v>
      </c>
      <c r="P599" s="3">
        <f t="shared" si="116"/>
        <v>-2.6380449641553345E-2</v>
      </c>
      <c r="Q599" s="5">
        <f t="shared" si="117"/>
        <v>659.35553486707101</v>
      </c>
      <c r="R599" s="5">
        <f t="shared" si="118"/>
        <v>1.6194077112916474</v>
      </c>
      <c r="S599" s="5">
        <f t="shared" si="119"/>
        <v>2.2431305621529765</v>
      </c>
      <c r="T599" s="3">
        <f t="shared" si="120"/>
        <v>-1.6824529260307627E-2</v>
      </c>
      <c r="U599" s="5">
        <f t="shared" si="121"/>
        <v>14.773946585961227</v>
      </c>
    </row>
    <row r="600" spans="1:21" x14ac:dyDescent="0.15">
      <c r="A600" s="1">
        <v>42640</v>
      </c>
      <c r="B600" s="2">
        <v>1.075</v>
      </c>
      <c r="C600" s="2">
        <v>1.0660000000000001</v>
      </c>
      <c r="D600" s="2">
        <v>1.0720000000000001</v>
      </c>
      <c r="E600" s="2" t="s">
        <v>10</v>
      </c>
      <c r="F600" s="2" t="s">
        <v>10</v>
      </c>
      <c r="G600" s="2" t="s">
        <v>10</v>
      </c>
      <c r="H600" s="3">
        <f t="shared" si="112"/>
        <v>6.5543071161047184E-3</v>
      </c>
      <c r="I600" s="3">
        <f t="shared" si="113"/>
        <v>0</v>
      </c>
      <c r="J600" s="3">
        <f t="shared" si="114"/>
        <v>1.5151515151515138E-2</v>
      </c>
      <c r="K600" s="2">
        <f t="shared" si="110"/>
        <v>1.069</v>
      </c>
      <c r="L600" s="3">
        <f t="shared" si="111"/>
        <v>-5.5813953488371704E-3</v>
      </c>
      <c r="M600" t="str">
        <f>IF(L600&gt;参数!B$3+参数!B$2,"溢",IF(L600&lt;-参数!B$2-参数!B$4,"折",""))</f>
        <v>折</v>
      </c>
      <c r="N600" s="3">
        <f>IF(M600="折",-L600-参数!B$2-参数!B$4,IF(M600="溢",L600-参数!B$2-参数!B$3,""))</f>
        <v>4.8139534883717E-4</v>
      </c>
      <c r="O600" s="4">
        <f t="shared" si="115"/>
        <v>6.5543071161047184E-3</v>
      </c>
      <c r="P600" s="3">
        <f t="shared" si="116"/>
        <v>7.5970178870085258E-3</v>
      </c>
      <c r="Q600" s="5">
        <f t="shared" si="117"/>
        <v>659.67294555478611</v>
      </c>
      <c r="R600" s="5">
        <f t="shared" si="118"/>
        <v>1.6300218067776411</v>
      </c>
      <c r="S600" s="5">
        <f t="shared" si="119"/>
        <v>2.2601716651565482</v>
      </c>
      <c r="T600" s="3">
        <f t="shared" si="120"/>
        <v>4.8775734506501384E-3</v>
      </c>
      <c r="U600" s="5">
        <f t="shared" si="121"/>
        <v>14.846007595590233</v>
      </c>
    </row>
    <row r="601" spans="1:21" x14ac:dyDescent="0.15">
      <c r="A601" s="1">
        <v>42641</v>
      </c>
      <c r="B601" s="2">
        <v>1.075</v>
      </c>
      <c r="C601" s="2">
        <v>1.071</v>
      </c>
      <c r="D601" s="2">
        <v>1.0680000000000001</v>
      </c>
      <c r="E601" s="2" t="s">
        <v>10</v>
      </c>
      <c r="F601" s="2" t="s">
        <v>10</v>
      </c>
      <c r="G601" s="2" t="s">
        <v>10</v>
      </c>
      <c r="H601" s="3">
        <f t="shared" si="112"/>
        <v>0</v>
      </c>
      <c r="I601" s="3">
        <f t="shared" si="113"/>
        <v>4.6904315196996116E-3</v>
      </c>
      <c r="J601" s="3">
        <f t="shared" si="114"/>
        <v>-3.7313432835820448E-3</v>
      </c>
      <c r="K601" s="2">
        <f t="shared" si="110"/>
        <v>1.0695000000000001</v>
      </c>
      <c r="L601" s="3">
        <f t="shared" si="111"/>
        <v>-5.1162790697673044E-3</v>
      </c>
      <c r="M601" t="str">
        <f>IF(L601&gt;参数!B$3+参数!B$2,"溢",IF(L601&lt;-参数!B$2-参数!B$4,"折",""))</f>
        <v>折</v>
      </c>
      <c r="N601" s="3">
        <f>IF(M601="折",-L601-参数!B$2-参数!B$4,IF(M601="溢",L601-参数!B$2-参数!B$3,""))</f>
        <v>1.6279069767304033E-5</v>
      </c>
      <c r="O601" s="4">
        <f t="shared" si="115"/>
        <v>0</v>
      </c>
      <c r="P601" s="3">
        <f t="shared" si="116"/>
        <v>4.8544999099236054E-4</v>
      </c>
      <c r="Q601" s="5">
        <f t="shared" si="117"/>
        <v>659.68368441669043</v>
      </c>
      <c r="R601" s="5">
        <f t="shared" si="118"/>
        <v>1.6300218067776411</v>
      </c>
      <c r="S601" s="5">
        <f t="shared" si="119"/>
        <v>2.2612688654710396</v>
      </c>
      <c r="T601" s="3">
        <f t="shared" si="120"/>
        <v>1.6724302025322152E-4</v>
      </c>
      <c r="U601" s="5">
        <f t="shared" si="121"/>
        <v>14.848490486739223</v>
      </c>
    </row>
    <row r="602" spans="1:21" x14ac:dyDescent="0.15">
      <c r="A602" s="1">
        <v>42642</v>
      </c>
      <c r="B602" s="2">
        <v>1.075</v>
      </c>
      <c r="C602" s="2">
        <v>1.071</v>
      </c>
      <c r="D602" s="2">
        <v>1.0680000000000001</v>
      </c>
      <c r="E602" s="2" t="s">
        <v>10</v>
      </c>
      <c r="F602" s="2" t="s">
        <v>10</v>
      </c>
      <c r="G602" s="2" t="s">
        <v>10</v>
      </c>
      <c r="H602" s="3">
        <f t="shared" si="112"/>
        <v>0</v>
      </c>
      <c r="I602" s="3">
        <f t="shared" si="113"/>
        <v>0</v>
      </c>
      <c r="J602" s="3">
        <f t="shared" si="114"/>
        <v>0</v>
      </c>
      <c r="K602" s="2">
        <f t="shared" si="110"/>
        <v>1.0695000000000001</v>
      </c>
      <c r="L602" s="3">
        <f t="shared" si="111"/>
        <v>-5.1162790697673044E-3</v>
      </c>
      <c r="M602" t="str">
        <f>IF(L602&gt;参数!B$3+参数!B$2,"溢",IF(L602&lt;-参数!B$2-参数!B$4,"折",""))</f>
        <v>折</v>
      </c>
      <c r="N602" s="3">
        <f>IF(M602="折",-L602-参数!B$2-参数!B$4,IF(M602="溢",L602-参数!B$2-参数!B$3,""))</f>
        <v>1.6279069767304033E-5</v>
      </c>
      <c r="O602" s="4">
        <f t="shared" si="115"/>
        <v>0</v>
      </c>
      <c r="P602" s="3">
        <f t="shared" si="116"/>
        <v>0</v>
      </c>
      <c r="Q602" s="5">
        <f t="shared" si="117"/>
        <v>659.69442345341338</v>
      </c>
      <c r="R602" s="5">
        <f t="shared" si="118"/>
        <v>1.6300218067776411</v>
      </c>
      <c r="S602" s="5">
        <f t="shared" si="119"/>
        <v>2.2612688654710396</v>
      </c>
      <c r="T602" s="3">
        <f t="shared" si="120"/>
        <v>5.4263565891013443E-6</v>
      </c>
      <c r="U602" s="5">
        <f t="shared" si="121"/>
        <v>14.848571059943415</v>
      </c>
    </row>
    <row r="603" spans="1:21" x14ac:dyDescent="0.15">
      <c r="A603" s="1">
        <v>42643</v>
      </c>
      <c r="B603" s="2">
        <v>1.08</v>
      </c>
      <c r="C603" s="2">
        <v>1.0740000000000001</v>
      </c>
      <c r="D603" s="2">
        <v>1.079</v>
      </c>
      <c r="E603" s="2" t="s">
        <v>10</v>
      </c>
      <c r="F603" s="2" t="s">
        <v>10</v>
      </c>
      <c r="G603" s="2" t="s">
        <v>10</v>
      </c>
      <c r="H603" s="3">
        <f t="shared" si="112"/>
        <v>4.6511627906977715E-3</v>
      </c>
      <c r="I603" s="3">
        <f t="shared" si="113"/>
        <v>2.8011204481794838E-3</v>
      </c>
      <c r="J603" s="3">
        <f t="shared" si="114"/>
        <v>1.0299625468164653E-2</v>
      </c>
      <c r="K603" s="2">
        <f t="shared" si="110"/>
        <v>1.0765</v>
      </c>
      <c r="L603" s="3">
        <f t="shared" si="111"/>
        <v>-3.2407407407407662E-3</v>
      </c>
      <c r="M603" t="str">
        <f>IF(L603&gt;参数!B$3+参数!B$2,"溢",IF(L603&lt;-参数!B$2-参数!B$4,"折",""))</f>
        <v/>
      </c>
      <c r="N603" s="3" t="str">
        <f>IF(M603="折",-L603-参数!B$2-参数!B$4,IF(M603="溢",L603-参数!B$2-参数!B$3,""))</f>
        <v/>
      </c>
      <c r="O603" s="4">
        <f t="shared" si="115"/>
        <v>4.6511627906977715E-3</v>
      </c>
      <c r="P603" s="3">
        <f t="shared" si="116"/>
        <v>6.5590800006941133E-3</v>
      </c>
      <c r="Q603" s="5">
        <f t="shared" si="117"/>
        <v>659.69442345341338</v>
      </c>
      <c r="R603" s="5">
        <f t="shared" si="118"/>
        <v>1.6376033035533513</v>
      </c>
      <c r="S603" s="5">
        <f t="shared" si="119"/>
        <v>2.2761007088627427</v>
      </c>
      <c r="T603" s="3">
        <f t="shared" si="120"/>
        <v>3.7367475971306283E-3</v>
      </c>
      <c r="U603" s="5">
        <f t="shared" si="121"/>
        <v>14.904056422172482</v>
      </c>
    </row>
    <row r="604" spans="1:21" x14ac:dyDescent="0.15">
      <c r="A604" s="1">
        <v>42653</v>
      </c>
      <c r="B604" s="2">
        <v>1.107</v>
      </c>
      <c r="C604" s="2">
        <v>1.081</v>
      </c>
      <c r="D604" s="2">
        <v>1.1200000000000001</v>
      </c>
      <c r="E604" s="2" t="s">
        <v>10</v>
      </c>
      <c r="F604" s="2" t="s">
        <v>10</v>
      </c>
      <c r="G604" s="2" t="s">
        <v>10</v>
      </c>
      <c r="H604" s="3">
        <f t="shared" si="112"/>
        <v>2.4999999999999911E-2</v>
      </c>
      <c r="I604" s="3">
        <f t="shared" si="113"/>
        <v>6.5176908752326845E-3</v>
      </c>
      <c r="J604" s="3">
        <f t="shared" si="114"/>
        <v>3.7998146431881485E-2</v>
      </c>
      <c r="K604" s="2">
        <f t="shared" si="110"/>
        <v>1.1005</v>
      </c>
      <c r="L604" s="3">
        <f t="shared" si="111"/>
        <v>-5.8717253839204453E-3</v>
      </c>
      <c r="M604" t="str">
        <f>IF(L604&gt;参数!B$3+参数!B$2,"溢",IF(L604&lt;-参数!B$2-参数!B$4,"折",""))</f>
        <v>折</v>
      </c>
      <c r="N604" s="3">
        <f>IF(M604="折",-L604-参数!B$2-参数!B$4,IF(M604="溢",L604-参数!B$2-参数!B$3,""))</f>
        <v>7.7172538392044493E-4</v>
      </c>
      <c r="O604" s="4">
        <f t="shared" si="115"/>
        <v>2.4999999999999911E-2</v>
      </c>
      <c r="P604" s="3">
        <f t="shared" si="116"/>
        <v>2.2536823189383822E-2</v>
      </c>
      <c r="Q604" s="5">
        <f t="shared" si="117"/>
        <v>660.20352638562304</v>
      </c>
      <c r="R604" s="5">
        <f t="shared" si="118"/>
        <v>1.6785433861421848</v>
      </c>
      <c r="S604" s="5">
        <f t="shared" si="119"/>
        <v>2.3273967880996138</v>
      </c>
      <c r="T604" s="3">
        <f t="shared" si="120"/>
        <v>1.6102849524434724E-2</v>
      </c>
      <c r="U604" s="5">
        <f t="shared" si="121"/>
        <v>15.14405420004241</v>
      </c>
    </row>
    <row r="605" spans="1:21" x14ac:dyDescent="0.15">
      <c r="A605" s="1">
        <v>42654</v>
      </c>
      <c r="B605" s="2">
        <v>1.1180000000000001</v>
      </c>
      <c r="C605" s="2">
        <v>1.0960000000000001</v>
      </c>
      <c r="D605" s="2">
        <v>1.1279999999999999</v>
      </c>
      <c r="E605" s="2" t="s">
        <v>10</v>
      </c>
      <c r="F605" s="2" t="s">
        <v>10</v>
      </c>
      <c r="G605" s="2" t="s">
        <v>10</v>
      </c>
      <c r="H605" s="3">
        <f t="shared" si="112"/>
        <v>9.936766034327027E-3</v>
      </c>
      <c r="I605" s="3">
        <f t="shared" si="113"/>
        <v>1.3876040703052928E-2</v>
      </c>
      <c r="J605" s="3">
        <f t="shared" si="114"/>
        <v>7.1428571428568954E-3</v>
      </c>
      <c r="K605" s="2">
        <f t="shared" si="110"/>
        <v>1.1120000000000001</v>
      </c>
      <c r="L605" s="3">
        <f t="shared" si="111"/>
        <v>-5.3667262969588903E-3</v>
      </c>
      <c r="M605" t="str">
        <f>IF(L605&gt;参数!B$3+参数!B$2,"溢",IF(L605&lt;-参数!B$2-参数!B$4,"折",""))</f>
        <v>折</v>
      </c>
      <c r="N605" s="3">
        <f>IF(M605="折",-L605-参数!B$2-参数!B$4,IF(M605="溢",L605-参数!B$2-参数!B$3,""))</f>
        <v>2.6672629695888989E-4</v>
      </c>
      <c r="O605" s="4">
        <f t="shared" si="115"/>
        <v>9.936766034327027E-3</v>
      </c>
      <c r="P605" s="3">
        <f t="shared" si="116"/>
        <v>1.0461008753457098E-2</v>
      </c>
      <c r="Q605" s="5">
        <f t="shared" si="117"/>
        <v>660.37962002745508</v>
      </c>
      <c r="R605" s="5">
        <f t="shared" si="118"/>
        <v>1.6952226790487468</v>
      </c>
      <c r="S605" s="5">
        <f t="shared" si="119"/>
        <v>2.3517437062726918</v>
      </c>
      <c r="T605" s="3">
        <f t="shared" si="120"/>
        <v>6.8881670282476713E-3</v>
      </c>
      <c r="U605" s="5">
        <f t="shared" si="121"/>
        <v>15.248368974857138</v>
      </c>
    </row>
    <row r="606" spans="1:21" x14ac:dyDescent="0.15">
      <c r="A606" s="1">
        <v>42655</v>
      </c>
      <c r="B606" s="2">
        <v>1.1160000000000001</v>
      </c>
      <c r="C606" s="2">
        <v>1.1120000000000001</v>
      </c>
      <c r="D606" s="2">
        <v>1.111</v>
      </c>
      <c r="E606" s="2" t="s">
        <v>10</v>
      </c>
      <c r="F606" s="2" t="s">
        <v>10</v>
      </c>
      <c r="G606" s="2" t="s">
        <v>10</v>
      </c>
      <c r="H606" s="3">
        <f t="shared" si="112"/>
        <v>-1.7889087656529634E-3</v>
      </c>
      <c r="I606" s="3">
        <f t="shared" si="113"/>
        <v>1.4598540145985384E-2</v>
      </c>
      <c r="J606" s="3">
        <f t="shared" si="114"/>
        <v>-1.50709219858155E-2</v>
      </c>
      <c r="K606" s="2">
        <f t="shared" si="110"/>
        <v>1.1114999999999999</v>
      </c>
      <c r="L606" s="3">
        <f t="shared" si="111"/>
        <v>-4.0322580645162365E-3</v>
      </c>
      <c r="M606" t="str">
        <f>IF(L606&gt;参数!B$3+参数!B$2,"溢",IF(L606&lt;-参数!B$2-参数!B$4,"折",""))</f>
        <v/>
      </c>
      <c r="N606" s="3" t="str">
        <f>IF(M606="折",-L606-参数!B$2-参数!B$4,IF(M606="溢",L606-参数!B$2-参数!B$3,""))</f>
        <v/>
      </c>
      <c r="O606" s="4">
        <f t="shared" si="115"/>
        <v>-1.7889087656529634E-3</v>
      </c>
      <c r="P606" s="3">
        <f t="shared" si="116"/>
        <v>-2.2951762658806704E-4</v>
      </c>
      <c r="Q606" s="5">
        <f t="shared" si="117"/>
        <v>660.37962002745508</v>
      </c>
      <c r="R606" s="5">
        <f t="shared" si="118"/>
        <v>1.6921900803384629</v>
      </c>
      <c r="S606" s="5">
        <f t="shared" si="119"/>
        <v>2.3512039396388849</v>
      </c>
      <c r="T606" s="3">
        <f t="shared" si="120"/>
        <v>-6.7280879741367676E-4</v>
      </c>
      <c r="U606" s="5">
        <f t="shared" si="121"/>
        <v>15.238109738064644</v>
      </c>
    </row>
    <row r="607" spans="1:21" x14ac:dyDescent="0.15">
      <c r="A607" s="1">
        <v>42656</v>
      </c>
      <c r="B607" s="2">
        <v>1.1180000000000001</v>
      </c>
      <c r="C607" s="2">
        <v>1.1100000000000001</v>
      </c>
      <c r="D607" s="2">
        <v>1.1120000000000001</v>
      </c>
      <c r="E607" s="2" t="s">
        <v>10</v>
      </c>
      <c r="F607" s="2" t="s">
        <v>10</v>
      </c>
      <c r="G607" s="2" t="s">
        <v>10</v>
      </c>
      <c r="H607" s="3">
        <f t="shared" si="112"/>
        <v>1.7921146953405742E-3</v>
      </c>
      <c r="I607" s="3">
        <f t="shared" si="113"/>
        <v>-1.7985611510791255E-3</v>
      </c>
      <c r="J607" s="3">
        <f t="shared" si="114"/>
        <v>9.0009000900104219E-4</v>
      </c>
      <c r="K607" s="2">
        <f t="shared" si="110"/>
        <v>1.1110000000000002</v>
      </c>
      <c r="L607" s="3">
        <f t="shared" si="111"/>
        <v>-6.2611806797852054E-3</v>
      </c>
      <c r="M607" t="str">
        <f>IF(L607&gt;参数!B$3+参数!B$2,"溢",IF(L607&lt;-参数!B$2-参数!B$4,"折",""))</f>
        <v>折</v>
      </c>
      <c r="N607" s="3">
        <f>IF(M607="折",-L607-参数!B$2-参数!B$4,IF(M607="溢",L607-参数!B$2-参数!B$3,""))</f>
        <v>1.1611806797852051E-3</v>
      </c>
      <c r="O607" s="4">
        <f t="shared" si="115"/>
        <v>1.7921146953405742E-3</v>
      </c>
      <c r="P607" s="3">
        <f t="shared" si="116"/>
        <v>-4.4802105656555806E-4</v>
      </c>
      <c r="Q607" s="5">
        <f t="shared" si="117"/>
        <v>661.14644008355481</v>
      </c>
      <c r="R607" s="5">
        <f t="shared" si="118"/>
        <v>1.695222679048747</v>
      </c>
      <c r="S607" s="5">
        <f t="shared" si="119"/>
        <v>2.3501505507656466</v>
      </c>
      <c r="T607" s="3">
        <f t="shared" si="120"/>
        <v>8.350914395200737E-4</v>
      </c>
      <c r="U607" s="5">
        <f t="shared" si="121"/>
        <v>15.25083495306137</v>
      </c>
    </row>
    <row r="608" spans="1:21" x14ac:dyDescent="0.15">
      <c r="A608" s="1">
        <v>42657</v>
      </c>
      <c r="B608" s="2">
        <v>1.115</v>
      </c>
      <c r="C608" s="2">
        <v>1.1100000000000001</v>
      </c>
      <c r="D608" s="2">
        <v>1.107</v>
      </c>
      <c r="E608" s="2" t="s">
        <v>10</v>
      </c>
      <c r="F608" s="2" t="s">
        <v>10</v>
      </c>
      <c r="G608" s="2" t="s">
        <v>10</v>
      </c>
      <c r="H608" s="3">
        <f t="shared" si="112"/>
        <v>-2.6833631484795006E-3</v>
      </c>
      <c r="I608" s="3">
        <f t="shared" si="113"/>
        <v>0</v>
      </c>
      <c r="J608" s="3">
        <f t="shared" si="114"/>
        <v>-4.4964028776979248E-3</v>
      </c>
      <c r="K608" s="2">
        <f t="shared" si="110"/>
        <v>1.1085</v>
      </c>
      <c r="L608" s="3">
        <f t="shared" si="111"/>
        <v>-5.8295964125559818E-3</v>
      </c>
      <c r="M608" t="str">
        <f>IF(L608&gt;参数!B$3+参数!B$2,"溢",IF(L608&lt;-参数!B$2-参数!B$4,"折",""))</f>
        <v>折</v>
      </c>
      <c r="N608" s="3">
        <f>IF(M608="折",-L608-参数!B$2-参数!B$4,IF(M608="溢",L608-参数!B$2-参数!B$3,""))</f>
        <v>7.2959641255598146E-4</v>
      </c>
      <c r="O608" s="4">
        <f t="shared" si="115"/>
        <v>-2.6833631484795006E-3</v>
      </c>
      <c r="P608" s="3">
        <f t="shared" si="116"/>
        <v>-2.2451592176867849E-3</v>
      </c>
      <c r="Q608" s="5">
        <f t="shared" si="117"/>
        <v>661.62881015441394</v>
      </c>
      <c r="R608" s="5">
        <f t="shared" si="118"/>
        <v>1.690673780983321</v>
      </c>
      <c r="S608" s="5">
        <f t="shared" si="119"/>
        <v>2.3448740885936434</v>
      </c>
      <c r="T608" s="3">
        <f t="shared" si="120"/>
        <v>-1.3996419845367682E-3</v>
      </c>
      <c r="U608" s="5">
        <f t="shared" si="121"/>
        <v>15.229489244161824</v>
      </c>
    </row>
    <row r="609" spans="1:21" x14ac:dyDescent="0.15">
      <c r="A609" s="1">
        <v>42660</v>
      </c>
      <c r="B609" s="2">
        <v>1.1000000000000001</v>
      </c>
      <c r="C609" s="2">
        <v>1.111</v>
      </c>
      <c r="D609" s="2">
        <v>1.085</v>
      </c>
      <c r="E609" s="2" t="s">
        <v>10</v>
      </c>
      <c r="F609" s="2" t="s">
        <v>10</v>
      </c>
      <c r="G609" s="2" t="s">
        <v>10</v>
      </c>
      <c r="H609" s="3">
        <f t="shared" si="112"/>
        <v>-1.3452914798206206E-2</v>
      </c>
      <c r="I609" s="3">
        <f t="shared" si="113"/>
        <v>9.009009009008917E-4</v>
      </c>
      <c r="J609" s="3">
        <f t="shared" si="114"/>
        <v>-1.9873532068654054E-2</v>
      </c>
      <c r="K609" s="2">
        <f t="shared" si="110"/>
        <v>1.0979999999999999</v>
      </c>
      <c r="L609" s="3">
        <f t="shared" si="111"/>
        <v>-1.8181818181820519E-3</v>
      </c>
      <c r="M609" t="str">
        <f>IF(L609&gt;参数!B$3+参数!B$2,"溢",IF(L609&lt;-参数!B$2-参数!B$4,"折",""))</f>
        <v/>
      </c>
      <c r="N609" s="3" t="str">
        <f>IF(M609="折",-L609-参数!B$2-参数!B$4,IF(M609="溢",L609-参数!B$2-参数!B$3,""))</f>
        <v/>
      </c>
      <c r="O609" s="4">
        <f t="shared" si="115"/>
        <v>-1.3452914798206206E-2</v>
      </c>
      <c r="P609" s="3">
        <f t="shared" si="116"/>
        <v>-9.3633339679365934E-3</v>
      </c>
      <c r="Q609" s="5">
        <f t="shared" si="117"/>
        <v>661.62881015441394</v>
      </c>
      <c r="R609" s="5">
        <f t="shared" si="118"/>
        <v>1.6679292906561913</v>
      </c>
      <c r="S609" s="5">
        <f t="shared" si="119"/>
        <v>2.3229182493893803</v>
      </c>
      <c r="T609" s="3">
        <f t="shared" si="120"/>
        <v>-7.6054162553809328E-3</v>
      </c>
      <c r="U609" s="5">
        <f t="shared" si="121"/>
        <v>15.113662639103127</v>
      </c>
    </row>
    <row r="610" spans="1:21" x14ac:dyDescent="0.15">
      <c r="A610" s="1">
        <v>42661</v>
      </c>
      <c r="B610" s="2">
        <v>1.115</v>
      </c>
      <c r="C610" s="2">
        <v>1.1120000000000001</v>
      </c>
      <c r="D610" s="2">
        <v>1.1080000000000001</v>
      </c>
      <c r="E610" s="2" t="s">
        <v>10</v>
      </c>
      <c r="F610" s="2" t="s">
        <v>10</v>
      </c>
      <c r="G610" s="2" t="s">
        <v>10</v>
      </c>
      <c r="H610" s="3">
        <f t="shared" si="112"/>
        <v>1.3636363636363447E-2</v>
      </c>
      <c r="I610" s="3">
        <f t="shared" si="113"/>
        <v>9.0009000900104219E-4</v>
      </c>
      <c r="J610" s="3">
        <f t="shared" si="114"/>
        <v>2.1198156682027847E-2</v>
      </c>
      <c r="K610" s="2">
        <f t="shared" si="110"/>
        <v>1.1100000000000001</v>
      </c>
      <c r="L610" s="3">
        <f t="shared" si="111"/>
        <v>-4.4843049327353279E-3</v>
      </c>
      <c r="M610" t="str">
        <f>IF(L610&gt;参数!B$3+参数!B$2,"溢",IF(L610&lt;-参数!B$2-参数!B$4,"折",""))</f>
        <v/>
      </c>
      <c r="N610" s="3" t="str">
        <f>IF(M610="折",-L610-参数!B$2-参数!B$4,IF(M610="溢",L610-参数!B$2-参数!B$3,""))</f>
        <v/>
      </c>
      <c r="O610" s="4">
        <f t="shared" si="115"/>
        <v>1.3636363636363447E-2</v>
      </c>
      <c r="P610" s="3">
        <f t="shared" si="116"/>
        <v>1.1030836798962168E-2</v>
      </c>
      <c r="Q610" s="5">
        <f t="shared" si="117"/>
        <v>661.62881015441394</v>
      </c>
      <c r="R610" s="5">
        <f t="shared" si="118"/>
        <v>1.690673780983321</v>
      </c>
      <c r="S610" s="5">
        <f t="shared" si="119"/>
        <v>2.3485419814957256</v>
      </c>
      <c r="T610" s="3">
        <f t="shared" si="120"/>
        <v>8.2224001451085393E-3</v>
      </c>
      <c r="U610" s="5">
        <f t="shared" si="121"/>
        <v>15.237933220980011</v>
      </c>
    </row>
    <row r="611" spans="1:21" x14ac:dyDescent="0.15">
      <c r="A611" s="1">
        <v>42662</v>
      </c>
      <c r="B611" s="2">
        <v>1.1180000000000001</v>
      </c>
      <c r="C611" s="2">
        <v>1.1100000000000001</v>
      </c>
      <c r="D611" s="2">
        <v>1.1120000000000001</v>
      </c>
      <c r="E611" s="2" t="s">
        <v>10</v>
      </c>
      <c r="F611" s="2" t="s">
        <v>10</v>
      </c>
      <c r="G611" s="2" t="s">
        <v>10</v>
      </c>
      <c r="H611" s="3">
        <f t="shared" si="112"/>
        <v>2.6905829596413078E-3</v>
      </c>
      <c r="I611" s="3">
        <f t="shared" si="113"/>
        <v>-1.7985611510791255E-3</v>
      </c>
      <c r="J611" s="3">
        <f t="shared" si="114"/>
        <v>3.6101083032491488E-3</v>
      </c>
      <c r="K611" s="2">
        <f t="shared" si="110"/>
        <v>1.1110000000000002</v>
      </c>
      <c r="L611" s="3">
        <f t="shared" si="111"/>
        <v>-6.2611806797852054E-3</v>
      </c>
      <c r="M611" t="str">
        <f>IF(L611&gt;参数!B$3+参数!B$2,"溢",IF(L611&lt;-参数!B$2-参数!B$4,"折",""))</f>
        <v>折</v>
      </c>
      <c r="N611" s="3">
        <f>IF(M611="折",-L611-参数!B$2-参数!B$4,IF(M611="溢",L611-参数!B$2-参数!B$3,""))</f>
        <v>1.1611806797852051E-3</v>
      </c>
      <c r="O611" s="4">
        <f t="shared" si="115"/>
        <v>2.6905829596413078E-3</v>
      </c>
      <c r="P611" s="3">
        <f t="shared" si="116"/>
        <v>9.0820772075392645E-4</v>
      </c>
      <c r="Q611" s="5">
        <f t="shared" si="117"/>
        <v>662.39708074595444</v>
      </c>
      <c r="R611" s="5">
        <f t="shared" si="118"/>
        <v>1.695222679048747</v>
      </c>
      <c r="S611" s="5">
        <f t="shared" si="119"/>
        <v>2.3506749454558347</v>
      </c>
      <c r="T611" s="3">
        <f t="shared" si="120"/>
        <v>1.5866571200601465E-3</v>
      </c>
      <c r="U611" s="5">
        <f t="shared" si="121"/>
        <v>15.262110596220081</v>
      </c>
    </row>
    <row r="612" spans="1:21" x14ac:dyDescent="0.15">
      <c r="A612" s="1">
        <v>42663</v>
      </c>
      <c r="B612" s="2">
        <v>1.1180000000000001</v>
      </c>
      <c r="C612" s="2">
        <v>1.115</v>
      </c>
      <c r="D612" s="2">
        <v>1.111</v>
      </c>
      <c r="E612" s="2" t="s">
        <v>10</v>
      </c>
      <c r="F612" s="2" t="s">
        <v>10</v>
      </c>
      <c r="G612" s="2" t="s">
        <v>10</v>
      </c>
      <c r="H612" s="3">
        <f t="shared" si="112"/>
        <v>0</v>
      </c>
      <c r="I612" s="3">
        <f t="shared" si="113"/>
        <v>4.5045045045044585E-3</v>
      </c>
      <c r="J612" s="3">
        <f t="shared" si="114"/>
        <v>-8.9928057553967378E-4</v>
      </c>
      <c r="K612" s="2">
        <f t="shared" si="110"/>
        <v>1.113</v>
      </c>
      <c r="L612" s="3">
        <f t="shared" si="111"/>
        <v>-4.4722719141324641E-3</v>
      </c>
      <c r="M612" t="str">
        <f>IF(L612&gt;参数!B$3+参数!B$2,"溢",IF(L612&lt;-参数!B$2-参数!B$4,"折",""))</f>
        <v/>
      </c>
      <c r="N612" s="3" t="str">
        <f>IF(M612="折",-L612-参数!B$2-参数!B$4,IF(M612="溢",L612-参数!B$2-参数!B$3,""))</f>
        <v/>
      </c>
      <c r="O612" s="4">
        <f t="shared" si="115"/>
        <v>0</v>
      </c>
      <c r="P612" s="3">
        <f t="shared" si="116"/>
        <v>1.8074671172946513E-3</v>
      </c>
      <c r="Q612" s="5">
        <f t="shared" si="117"/>
        <v>662.39708074595444</v>
      </c>
      <c r="R612" s="5">
        <f t="shared" si="118"/>
        <v>1.695222679048747</v>
      </c>
      <c r="S612" s="5">
        <f t="shared" si="119"/>
        <v>2.3549237131231946</v>
      </c>
      <c r="T612" s="3">
        <f t="shared" si="120"/>
        <v>6.0248903909821707E-4</v>
      </c>
      <c r="U612" s="5">
        <f t="shared" si="121"/>
        <v>15.27130585056781</v>
      </c>
    </row>
    <row r="613" spans="1:21" x14ac:dyDescent="0.15">
      <c r="A613" s="1">
        <v>42664</v>
      </c>
      <c r="B613" s="2">
        <v>1.1160000000000001</v>
      </c>
      <c r="C613" s="2">
        <v>1.1160000000000001</v>
      </c>
      <c r="D613" s="2">
        <v>1.109</v>
      </c>
      <c r="E613" s="2" t="s">
        <v>10</v>
      </c>
      <c r="F613" s="2" t="s">
        <v>10</v>
      </c>
      <c r="G613" s="2" t="s">
        <v>10</v>
      </c>
      <c r="H613" s="3">
        <f t="shared" si="112"/>
        <v>-1.7889087656529634E-3</v>
      </c>
      <c r="I613" s="3">
        <f t="shared" si="113"/>
        <v>8.9686098654717661E-4</v>
      </c>
      <c r="J613" s="3">
        <f t="shared" si="114"/>
        <v>-1.8001800180017513E-3</v>
      </c>
      <c r="K613" s="2">
        <f t="shared" si="110"/>
        <v>1.1125</v>
      </c>
      <c r="L613" s="3">
        <f t="shared" si="111"/>
        <v>-3.1362007168459494E-3</v>
      </c>
      <c r="M613" t="str">
        <f>IF(L613&gt;参数!B$3+参数!B$2,"溢",IF(L613&lt;-参数!B$2-参数!B$4,"折",""))</f>
        <v/>
      </c>
      <c r="N613" s="3" t="str">
        <f>IF(M613="折",-L613-参数!B$2-参数!B$4,IF(M613="溢",L613-参数!B$2-参数!B$3,""))</f>
        <v/>
      </c>
      <c r="O613" s="4">
        <f t="shared" si="115"/>
        <v>-1.7889087656529634E-3</v>
      </c>
      <c r="P613" s="3">
        <f t="shared" si="116"/>
        <v>-4.4741697931563733E-4</v>
      </c>
      <c r="Q613" s="5">
        <f t="shared" si="117"/>
        <v>662.39708074595444</v>
      </c>
      <c r="R613" s="5">
        <f t="shared" si="118"/>
        <v>1.6921900803384631</v>
      </c>
      <c r="S613" s="5">
        <f t="shared" si="119"/>
        <v>2.3538700802689503</v>
      </c>
      <c r="T613" s="3">
        <f t="shared" si="120"/>
        <v>-7.4544191498953358E-4</v>
      </c>
      <c r="U613" s="5">
        <f t="shared" si="121"/>
        <v>15.259921979090173</v>
      </c>
    </row>
    <row r="614" spans="1:21" x14ac:dyDescent="0.15">
      <c r="A614" s="1">
        <v>42667</v>
      </c>
      <c r="B614" s="2">
        <v>1.1240000000000001</v>
      </c>
      <c r="C614" s="2">
        <v>1.113</v>
      </c>
      <c r="D614" s="2">
        <v>1.125</v>
      </c>
      <c r="E614" s="2" t="s">
        <v>10</v>
      </c>
      <c r="F614" s="2" t="s">
        <v>10</v>
      </c>
      <c r="G614" s="2" t="s">
        <v>10</v>
      </c>
      <c r="H614" s="3">
        <f t="shared" si="112"/>
        <v>7.1684587813620748E-3</v>
      </c>
      <c r="I614" s="3">
        <f t="shared" si="113"/>
        <v>-2.6881720430108613E-3</v>
      </c>
      <c r="J614" s="3">
        <f t="shared" si="114"/>
        <v>1.4427412082957725E-2</v>
      </c>
      <c r="K614" s="2">
        <f t="shared" si="110"/>
        <v>1.119</v>
      </c>
      <c r="L614" s="3">
        <f t="shared" si="111"/>
        <v>-4.44839857651258E-3</v>
      </c>
      <c r="M614" t="str">
        <f>IF(L614&gt;参数!B$3+参数!B$2,"溢",IF(L614&lt;-参数!B$2-参数!B$4,"折",""))</f>
        <v/>
      </c>
      <c r="N614" s="3" t="str">
        <f>IF(M614="折",-L614-参数!B$2-参数!B$4,IF(M614="溢",L614-参数!B$2-参数!B$3,""))</f>
        <v/>
      </c>
      <c r="O614" s="4">
        <f t="shared" si="115"/>
        <v>7.1684587813620748E-3</v>
      </c>
      <c r="P614" s="3">
        <f t="shared" si="116"/>
        <v>5.9155063044934548E-3</v>
      </c>
      <c r="Q614" s="5">
        <f t="shared" si="117"/>
        <v>662.39708074595444</v>
      </c>
      <c r="R614" s="5">
        <f t="shared" si="118"/>
        <v>1.7043204751795991</v>
      </c>
      <c r="S614" s="5">
        <f t="shared" si="119"/>
        <v>2.3677944135687401</v>
      </c>
      <c r="T614" s="3">
        <f t="shared" si="120"/>
        <v>4.3613216952851771E-3</v>
      </c>
      <c r="U614" s="5">
        <f t="shared" si="121"/>
        <v>15.326475407885937</v>
      </c>
    </row>
    <row r="615" spans="1:21" x14ac:dyDescent="0.15">
      <c r="A615" s="1">
        <v>42668</v>
      </c>
      <c r="B615" s="2">
        <v>1.1220000000000001</v>
      </c>
      <c r="C615" s="2">
        <v>1.113</v>
      </c>
      <c r="D615" s="2">
        <v>1.121</v>
      </c>
      <c r="E615" s="2" t="s">
        <v>10</v>
      </c>
      <c r="F615" s="2" t="s">
        <v>10</v>
      </c>
      <c r="G615" s="2" t="s">
        <v>10</v>
      </c>
      <c r="H615" s="3">
        <f t="shared" si="112"/>
        <v>-1.779359430605032E-3</v>
      </c>
      <c r="I615" s="3">
        <f t="shared" si="113"/>
        <v>0</v>
      </c>
      <c r="J615" s="3">
        <f t="shared" si="114"/>
        <v>-3.555555555555534E-3</v>
      </c>
      <c r="K615" s="2">
        <f t="shared" si="110"/>
        <v>1.117</v>
      </c>
      <c r="L615" s="3">
        <f t="shared" si="111"/>
        <v>-4.4563279857398053E-3</v>
      </c>
      <c r="M615" t="str">
        <f>IF(L615&gt;参数!B$3+参数!B$2,"溢",IF(L615&lt;-参数!B$2-参数!B$4,"折",""))</f>
        <v/>
      </c>
      <c r="N615" s="3" t="str">
        <f>IF(M615="折",-L615-参数!B$2-参数!B$4,IF(M615="溢",L615-参数!B$2-参数!B$3,""))</f>
        <v/>
      </c>
      <c r="O615" s="4">
        <f t="shared" si="115"/>
        <v>-1.779359430605032E-3</v>
      </c>
      <c r="P615" s="3">
        <f t="shared" si="116"/>
        <v>-1.7841440366059777E-3</v>
      </c>
      <c r="Q615" s="5">
        <f t="shared" si="117"/>
        <v>662.39708074595444</v>
      </c>
      <c r="R615" s="5">
        <f t="shared" si="118"/>
        <v>1.7012878764693149</v>
      </c>
      <c r="S615" s="5">
        <f t="shared" si="119"/>
        <v>2.3635699272858623</v>
      </c>
      <c r="T615" s="3">
        <f t="shared" si="120"/>
        <v>-1.1878344890703366E-3</v>
      </c>
      <c r="U615" s="5">
        <f t="shared" si="121"/>
        <v>15.308270091800562</v>
      </c>
    </row>
    <row r="616" spans="1:21" x14ac:dyDescent="0.15">
      <c r="A616" s="1">
        <v>42669</v>
      </c>
      <c r="B616" s="2">
        <v>1.1140000000000001</v>
      </c>
      <c r="C616" s="2">
        <v>1.107</v>
      </c>
      <c r="D616" s="2">
        <v>1.113</v>
      </c>
      <c r="E616" s="2" t="s">
        <v>10</v>
      </c>
      <c r="F616" s="2" t="s">
        <v>10</v>
      </c>
      <c r="G616" s="2" t="s">
        <v>10</v>
      </c>
      <c r="H616" s="3">
        <f t="shared" si="112"/>
        <v>-7.1301247771835552E-3</v>
      </c>
      <c r="I616" s="3">
        <f t="shared" si="113"/>
        <v>-5.3908355795148077E-3</v>
      </c>
      <c r="J616" s="3">
        <f t="shared" si="114"/>
        <v>-7.1364852809990831E-3</v>
      </c>
      <c r="K616" s="2">
        <f t="shared" si="110"/>
        <v>1.1099999999999999</v>
      </c>
      <c r="L616" s="3">
        <f t="shared" si="111"/>
        <v>-3.5906642728906757E-3</v>
      </c>
      <c r="M616" t="str">
        <f>IF(L616&gt;参数!B$3+参数!B$2,"溢",IF(L616&lt;-参数!B$2-参数!B$4,"折",""))</f>
        <v/>
      </c>
      <c r="N616" s="3" t="str">
        <f>IF(M616="折",-L616-参数!B$2-参数!B$4,IF(M616="溢",L616-参数!B$2-参数!B$3,""))</f>
        <v/>
      </c>
      <c r="O616" s="4">
        <f t="shared" si="115"/>
        <v>-7.1301247771835552E-3</v>
      </c>
      <c r="P616" s="3">
        <f t="shared" si="116"/>
        <v>-6.2660194163400322E-3</v>
      </c>
      <c r="Q616" s="5">
        <f t="shared" si="117"/>
        <v>662.39708074595444</v>
      </c>
      <c r="R616" s="5">
        <f t="shared" si="118"/>
        <v>1.6891574816281791</v>
      </c>
      <c r="S616" s="5">
        <f t="shared" si="119"/>
        <v>2.3487597522296118</v>
      </c>
      <c r="T616" s="3">
        <f t="shared" si="120"/>
        <v>-4.4653813978411958E-3</v>
      </c>
      <c r="U616" s="5">
        <f t="shared" si="121"/>
        <v>15.239912827299506</v>
      </c>
    </row>
    <row r="617" spans="1:21" x14ac:dyDescent="0.15">
      <c r="A617" s="1">
        <v>42670</v>
      </c>
      <c r="B617" s="2">
        <v>1.1160000000000001</v>
      </c>
      <c r="C617" s="2">
        <v>1.1000000000000001</v>
      </c>
      <c r="D617" s="2">
        <v>1.1200000000000001</v>
      </c>
      <c r="E617" s="2" t="s">
        <v>10</v>
      </c>
      <c r="F617" s="2" t="s">
        <v>10</v>
      </c>
      <c r="G617" s="2" t="s">
        <v>10</v>
      </c>
      <c r="H617" s="3">
        <f t="shared" si="112"/>
        <v>1.7953321364452268E-3</v>
      </c>
      <c r="I617" s="3">
        <f t="shared" si="113"/>
        <v>-6.3233965672989667E-3</v>
      </c>
      <c r="J617" s="3">
        <f t="shared" si="114"/>
        <v>6.2893081761006275E-3</v>
      </c>
      <c r="K617" s="2">
        <f t="shared" si="110"/>
        <v>1.1100000000000001</v>
      </c>
      <c r="L617" s="3">
        <f t="shared" si="111"/>
        <v>-5.3763440860215006E-3</v>
      </c>
      <c r="M617" t="str">
        <f>IF(L617&gt;参数!B$3+参数!B$2,"溢",IF(L617&lt;-参数!B$2-参数!B$4,"折",""))</f>
        <v>折</v>
      </c>
      <c r="N617" s="3">
        <f>IF(M617="折",-L617-参数!B$2-参数!B$4,IF(M617="溢",L617-参数!B$2-参数!B$3,""))</f>
        <v>2.7634408602150023E-4</v>
      </c>
      <c r="O617" s="4">
        <f t="shared" si="115"/>
        <v>1.7953321364452268E-3</v>
      </c>
      <c r="P617" s="3">
        <f t="shared" si="116"/>
        <v>3.9769789731459215E-5</v>
      </c>
      <c r="Q617" s="5">
        <f t="shared" si="117"/>
        <v>662.58013026181641</v>
      </c>
      <c r="R617" s="5">
        <f t="shared" si="118"/>
        <v>1.6921900803384631</v>
      </c>
      <c r="S617" s="5">
        <f t="shared" si="119"/>
        <v>2.3488531619110877</v>
      </c>
      <c r="T617" s="3">
        <f t="shared" si="120"/>
        <v>7.0381533739939542E-4</v>
      </c>
      <c r="U617" s="5">
        <f t="shared" si="121"/>
        <v>15.250638911687991</v>
      </c>
    </row>
    <row r="618" spans="1:21" x14ac:dyDescent="0.15">
      <c r="A618" s="1">
        <v>42671</v>
      </c>
      <c r="B618" s="2">
        <v>1.107</v>
      </c>
      <c r="C618" s="2">
        <v>1.093</v>
      </c>
      <c r="D618" s="2">
        <v>1.1180000000000001</v>
      </c>
      <c r="E618" s="2" t="s">
        <v>10</v>
      </c>
      <c r="F618" s="2" t="s">
        <v>10</v>
      </c>
      <c r="G618" s="2" t="s">
        <v>10</v>
      </c>
      <c r="H618" s="3">
        <f t="shared" si="112"/>
        <v>-8.0645161290323619E-3</v>
      </c>
      <c r="I618" s="3">
        <f t="shared" si="113"/>
        <v>-6.3636363636364601E-3</v>
      </c>
      <c r="J618" s="3">
        <f t="shared" si="114"/>
        <v>-1.7857142857142794E-3</v>
      </c>
      <c r="K618" s="2">
        <f t="shared" si="110"/>
        <v>1.1055000000000001</v>
      </c>
      <c r="L618" s="3">
        <f t="shared" si="111"/>
        <v>-1.3550135501353422E-3</v>
      </c>
      <c r="M618" t="str">
        <f>IF(L618&gt;参数!B$3+参数!B$2,"溢",IF(L618&lt;-参数!B$2-参数!B$4,"折",""))</f>
        <v/>
      </c>
      <c r="N618" s="3" t="str">
        <f>IF(M618="折",-L618-参数!B$2-参数!B$4,IF(M618="溢",L618-参数!B$2-参数!B$3,""))</f>
        <v/>
      </c>
      <c r="O618" s="4">
        <f t="shared" si="115"/>
        <v>-8.0645161290323619E-3</v>
      </c>
      <c r="P618" s="3">
        <f t="shared" si="116"/>
        <v>-4.0487938113447372E-3</v>
      </c>
      <c r="Q618" s="5">
        <f t="shared" si="117"/>
        <v>662.58013026181641</v>
      </c>
      <c r="R618" s="5">
        <f t="shared" si="118"/>
        <v>1.678543386142185</v>
      </c>
      <c r="S618" s="5">
        <f t="shared" si="119"/>
        <v>2.3393431397653845</v>
      </c>
      <c r="T618" s="3">
        <f t="shared" si="120"/>
        <v>-4.0377699801256994E-3</v>
      </c>
      <c r="U618" s="5">
        <f t="shared" si="121"/>
        <v>15.18906033971264</v>
      </c>
    </row>
  </sheetData>
  <autoFilter ref="A3:D618"/>
  <mergeCells count="2">
    <mergeCell ref="E1:G1"/>
    <mergeCell ref="H1:J1"/>
  </mergeCells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4"/>
  <sheetViews>
    <sheetView workbookViewId="0">
      <selection activeCell="B5" sqref="B5"/>
    </sheetView>
  </sheetViews>
  <sheetFormatPr defaultRowHeight="13.5" x14ac:dyDescent="0.15"/>
  <cols>
    <col min="1" max="1" width="12.75" customWidth="1"/>
  </cols>
  <sheetData>
    <row r="2" spans="1:2" x14ac:dyDescent="0.15">
      <c r="A2" t="s">
        <v>7</v>
      </c>
      <c r="B2" s="4">
        <v>1E-4</v>
      </c>
    </row>
    <row r="3" spans="1:2" x14ac:dyDescent="0.15">
      <c r="A3" t="s">
        <v>8</v>
      </c>
      <c r="B3">
        <v>0</v>
      </c>
    </row>
    <row r="4" spans="1:2" x14ac:dyDescent="0.15">
      <c r="A4" t="s">
        <v>9</v>
      </c>
      <c r="B4" s="4">
        <v>5.0000000000000001E-3</v>
      </c>
    </row>
  </sheetData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workbookViewId="0">
      <selection activeCell="D32" sqref="D32"/>
    </sheetView>
  </sheetViews>
  <sheetFormatPr defaultColWidth="13.125" defaultRowHeight="13.5" x14ac:dyDescent="0.15"/>
  <cols>
    <col min="2" max="2" width="11.375" customWidth="1"/>
  </cols>
  <sheetData>
    <row r="1" spans="1:10" x14ac:dyDescent="0.15">
      <c r="A1" t="s">
        <v>1</v>
      </c>
    </row>
    <row r="2" spans="1:10" x14ac:dyDescent="0.15">
      <c r="A2" s="1">
        <v>41759</v>
      </c>
      <c r="B2" s="6">
        <f>VLOOKUP($A2,'161024'!$A:Q,17,FALSE)</f>
        <v>1.0068290856658999</v>
      </c>
      <c r="C2" s="6">
        <f>VLOOKUP($A2,'161024'!$A:R,18,FALSE)</f>
        <v>0.94935451837140028</v>
      </c>
      <c r="D2" s="6">
        <f>VLOOKUP($A2,'161024'!$A:S,19,FALSE)</f>
        <v>0.96140779776644536</v>
      </c>
      <c r="E2" s="6">
        <f>VLOOKUP($A2,'161024'!$A:U,21,FALSE)</f>
        <v>0.97243647277936807</v>
      </c>
      <c r="F2" s="7"/>
      <c r="G2" s="7" t="s">
        <v>19</v>
      </c>
      <c r="H2" s="7" t="s">
        <v>20</v>
      </c>
      <c r="I2" s="7" t="s">
        <v>21</v>
      </c>
      <c r="J2" s="7" t="s">
        <v>22</v>
      </c>
    </row>
    <row r="3" spans="1:10" x14ac:dyDescent="0.15">
      <c r="A3" s="1">
        <v>41789</v>
      </c>
      <c r="B3" s="6">
        <f>VLOOKUP($A3,'161024'!$A:Q,17,FALSE)</f>
        <v>1.074641230066244</v>
      </c>
      <c r="C3" s="6">
        <f>VLOOKUP($A3,'161024'!$A:R,18,FALSE)</f>
        <v>0.99801390268123125</v>
      </c>
      <c r="D3" s="6">
        <f>VLOOKUP($A3,'161024'!$A:S,19,FALSE)</f>
        <v>1.0089491553661007</v>
      </c>
      <c r="E3" s="6">
        <f>VLOOKUP($A3,'161024'!$A:U,21,FALSE)</f>
        <v>1.0271507240248656</v>
      </c>
      <c r="F3" s="8">
        <f>A3</f>
        <v>41789</v>
      </c>
      <c r="G3" s="9">
        <f>B3/B2-1</f>
        <v>6.7352190521486888E-2</v>
      </c>
      <c r="H3" s="9">
        <f t="shared" ref="H3:J3" si="0">C3/C2-1</f>
        <v>5.1255230125522688E-2</v>
      </c>
      <c r="I3" s="9">
        <f t="shared" si="0"/>
        <v>4.9449731643641748E-2</v>
      </c>
      <c r="J3" s="9">
        <f t="shared" si="0"/>
        <v>5.6265116310493912E-2</v>
      </c>
    </row>
    <row r="4" spans="1:10" x14ac:dyDescent="0.15">
      <c r="A4" s="1">
        <v>41820</v>
      </c>
      <c r="B4" s="6">
        <f>VLOOKUP($A4,'161024'!$A:Q,17,FALSE)</f>
        <v>1.1111067668984178</v>
      </c>
      <c r="C4" s="6">
        <f>VLOOKUP($A4,'161024'!$A:R,18,FALSE)</f>
        <v>1.1042701092353526</v>
      </c>
      <c r="D4" s="6">
        <f>VLOOKUP($A4,'161024'!$A:S,19,FALSE)</f>
        <v>1.1328000917545931</v>
      </c>
      <c r="E4" s="6">
        <f>VLOOKUP($A4,'161024'!$A:U,21,FALSE)</f>
        <v>1.1171074255643174</v>
      </c>
      <c r="F4" s="8">
        <f t="shared" ref="F4:F32" si="1">A4</f>
        <v>41820</v>
      </c>
      <c r="G4" s="9">
        <f t="shared" ref="G4:G32" si="2">B4/B3-1</f>
        <v>3.3932754310874502E-2</v>
      </c>
      <c r="H4" s="9">
        <f t="shared" ref="H4:H32" si="3">C4/C3-1</f>
        <v>0.10646766169154254</v>
      </c>
      <c r="I4" s="9">
        <f t="shared" ref="I4:I32" si="4">D4/D3-1</f>
        <v>0.12275240603531956</v>
      </c>
      <c r="J4" s="9">
        <f t="shared" ref="J4:J32" si="5">E4/E3-1</f>
        <v>8.7578871761837096E-2</v>
      </c>
    </row>
    <row r="5" spans="1:10" x14ac:dyDescent="0.15">
      <c r="A5" s="1">
        <v>41851</v>
      </c>
      <c r="B5" s="6">
        <f>VLOOKUP($A5,'161024'!$A:Q,17,FALSE)</f>
        <v>1.528647602226421</v>
      </c>
      <c r="C5" s="6">
        <f>VLOOKUP($A5,'161024'!$A:R,18,FALSE)</f>
        <v>1.1896722939424027</v>
      </c>
      <c r="D5" s="6">
        <f>VLOOKUP($A5,'161024'!$A:S,19,FALSE)</f>
        <v>1.3385075605655723</v>
      </c>
      <c r="E5" s="6">
        <f>VLOOKUP($A5,'161024'!$A:U,21,FALSE)</f>
        <v>1.3492985217455149</v>
      </c>
      <c r="F5" s="8">
        <f t="shared" si="1"/>
        <v>41851</v>
      </c>
      <c r="G5" s="9">
        <f t="shared" si="2"/>
        <v>0.37578822104876686</v>
      </c>
      <c r="H5" s="9">
        <f t="shared" si="3"/>
        <v>7.7338129496402397E-2</v>
      </c>
      <c r="I5" s="9">
        <f t="shared" si="4"/>
        <v>0.18159203049883144</v>
      </c>
      <c r="J5" s="9">
        <f t="shared" si="5"/>
        <v>0.20785028446472276</v>
      </c>
    </row>
    <row r="6" spans="1:10" x14ac:dyDescent="0.15">
      <c r="A6" s="1">
        <v>41880</v>
      </c>
      <c r="B6" s="6">
        <f>VLOOKUP($A6,'161024'!$A:Q,17,FALSE)</f>
        <v>1.8692312936852962</v>
      </c>
      <c r="C6" s="6">
        <f>VLOOKUP($A6,'161024'!$A:R,18,FALSE)</f>
        <v>1.2492552135054611</v>
      </c>
      <c r="D6" s="6">
        <f>VLOOKUP($A6,'161024'!$A:S,19,FALSE)</f>
        <v>1.2884890797626181</v>
      </c>
      <c r="E6" s="6">
        <f>VLOOKUP($A6,'161024'!$A:U,21,FALSE)</f>
        <v>1.4505524104257406</v>
      </c>
      <c r="F6" s="8">
        <f t="shared" si="1"/>
        <v>41880</v>
      </c>
      <c r="G6" s="9">
        <f t="shared" si="2"/>
        <v>0.22280065789056103</v>
      </c>
      <c r="H6" s="9">
        <f t="shared" si="3"/>
        <v>5.008347245408995E-2</v>
      </c>
      <c r="I6" s="9">
        <f t="shared" si="4"/>
        <v>-3.7368844432839388E-2</v>
      </c>
      <c r="J6" s="9">
        <f t="shared" si="5"/>
        <v>7.5041873275929261E-2</v>
      </c>
    </row>
    <row r="7" spans="1:10" x14ac:dyDescent="0.15">
      <c r="A7" s="1">
        <v>41912</v>
      </c>
      <c r="B7" s="6">
        <f>VLOOKUP($A7,'161024'!$A:Q,17,FALSE)</f>
        <v>2.2994912324425134</v>
      </c>
      <c r="C7" s="6">
        <f>VLOOKUP($A7,'161024'!$A:R,18,FALSE)</f>
        <v>1.4736842105263139</v>
      </c>
      <c r="D7" s="6">
        <f>VLOOKUP($A7,'161024'!$A:S,19,FALSE)</f>
        <v>1.5304525307591257</v>
      </c>
      <c r="E7" s="6">
        <f>VLOOKUP($A7,'161024'!$A:U,21,FALSE)</f>
        <v>1.7422070107937928</v>
      </c>
      <c r="F7" s="8">
        <f t="shared" si="1"/>
        <v>41912</v>
      </c>
      <c r="G7" s="9">
        <f t="shared" si="2"/>
        <v>0.23018014956775912</v>
      </c>
      <c r="H7" s="9">
        <f t="shared" si="3"/>
        <v>0.17965023847376704</v>
      </c>
      <c r="I7" s="9">
        <f t="shared" si="4"/>
        <v>0.18778851508860694</v>
      </c>
      <c r="J7" s="9">
        <f t="shared" si="5"/>
        <v>0.20106450361379968</v>
      </c>
    </row>
    <row r="8" spans="1:10" x14ac:dyDescent="0.15">
      <c r="A8" s="1">
        <v>41943</v>
      </c>
      <c r="B8" s="6">
        <f>VLOOKUP($A8,'161024'!$A:Q,17,FALSE)</f>
        <v>2.6696882676967473</v>
      </c>
      <c r="C8" s="6">
        <f>VLOOKUP($A8,'161024'!$A:R,18,FALSE)</f>
        <v>1.4815781529294922</v>
      </c>
      <c r="D8" s="6">
        <f>VLOOKUP($A8,'161024'!$A:S,19,FALSE)</f>
        <v>1.5113586822728955</v>
      </c>
      <c r="E8" s="6">
        <f>VLOOKUP($A8,'161024'!$A:U,21,FALSE)</f>
        <v>1.8301334219951215</v>
      </c>
      <c r="F8" s="8">
        <f t="shared" si="1"/>
        <v>41943</v>
      </c>
      <c r="G8" s="9">
        <f t="shared" si="2"/>
        <v>0.16099084442301237</v>
      </c>
      <c r="H8" s="9">
        <f t="shared" si="3"/>
        <v>5.3566037735852667E-3</v>
      </c>
      <c r="I8" s="9">
        <f t="shared" si="4"/>
        <v>-1.2475949500217021E-2</v>
      </c>
      <c r="J8" s="9">
        <f t="shared" si="5"/>
        <v>5.0468406255159692E-2</v>
      </c>
    </row>
    <row r="9" spans="1:10" x14ac:dyDescent="0.15">
      <c r="A9" s="1">
        <v>41971</v>
      </c>
      <c r="B9" s="6">
        <f>VLOOKUP($A9,'161024'!$A:Q,17,FALSE)</f>
        <v>3.7619929017251836</v>
      </c>
      <c r="C9" s="6">
        <f>VLOOKUP($A9,'161024'!$A:R,18,FALSE)</f>
        <v>1.4560595829195624</v>
      </c>
      <c r="D9" s="6">
        <f>VLOOKUP($A9,'161024'!$A:S,19,FALSE)</f>
        <v>1.5801787321811065</v>
      </c>
      <c r="E9" s="6">
        <f>VLOOKUP($A9,'161024'!$A:U,21,FALSE)</f>
        <v>2.0749901411951321</v>
      </c>
      <c r="F9" s="8">
        <f t="shared" si="1"/>
        <v>41971</v>
      </c>
      <c r="G9" s="9">
        <f t="shared" si="2"/>
        <v>0.40915062902486876</v>
      </c>
      <c r="H9" s="9">
        <f t="shared" si="3"/>
        <v>-1.7223910840931667E-2</v>
      </c>
      <c r="I9" s="9">
        <f t="shared" si="4"/>
        <v>4.5535219875611599E-2</v>
      </c>
      <c r="J9" s="9">
        <f t="shared" si="5"/>
        <v>0.13379173138813005</v>
      </c>
    </row>
    <row r="10" spans="1:10" x14ac:dyDescent="0.15">
      <c r="A10" s="1">
        <v>42004</v>
      </c>
      <c r="B10" s="6">
        <f>VLOOKUP($A10,'161024'!$A:Q,17,FALSE)</f>
        <v>13.168118756152424</v>
      </c>
      <c r="C10" s="6">
        <f>VLOOKUP($A10,'161024'!$A:R,18,FALSE)</f>
        <v>1.5201650563701143</v>
      </c>
      <c r="D10" s="6">
        <f>VLOOKUP($A10,'161024'!$A:S,19,FALSE)</f>
        <v>1.6556018648780046</v>
      </c>
      <c r="E10" s="6">
        <f>VLOOKUP($A10,'161024'!$A:U,21,FALSE)</f>
        <v>3.3020946537101818</v>
      </c>
      <c r="F10" s="8">
        <f t="shared" si="1"/>
        <v>42004</v>
      </c>
      <c r="G10" s="9">
        <f t="shared" si="2"/>
        <v>2.5003039878447821</v>
      </c>
      <c r="H10" s="9">
        <f t="shared" si="3"/>
        <v>4.4026682838083753E-2</v>
      </c>
      <c r="I10" s="9">
        <f t="shared" si="4"/>
        <v>4.7730760553138296E-2</v>
      </c>
      <c r="J10" s="9">
        <f t="shared" si="5"/>
        <v>0.59137847845786595</v>
      </c>
    </row>
    <row r="11" spans="1:10" x14ac:dyDescent="0.15">
      <c r="A11" s="1">
        <v>42034</v>
      </c>
      <c r="B11" s="6">
        <f>VLOOKUP($A11,'161024'!$A:Q,17,FALSE)</f>
        <v>14.851071096099272</v>
      </c>
      <c r="C11" s="6">
        <f>VLOOKUP($A11,'161024'!$A:R,18,FALSE)</f>
        <v>1.6136672721389109</v>
      </c>
      <c r="D11" s="6">
        <f>VLOOKUP($A11,'161024'!$A:S,19,FALSE)</f>
        <v>1.7090300090748818</v>
      </c>
      <c r="E11" s="6">
        <f>VLOOKUP($A11,'161024'!$A:U,21,FALSE)</f>
        <v>3.5471374085517344</v>
      </c>
      <c r="F11" s="8">
        <f t="shared" si="1"/>
        <v>42034</v>
      </c>
      <c r="G11" s="9">
        <f t="shared" si="2"/>
        <v>0.12780507004165176</v>
      </c>
      <c r="H11" s="9">
        <f t="shared" si="3"/>
        <v>6.1507936507936511E-2</v>
      </c>
      <c r="I11" s="9">
        <f t="shared" si="4"/>
        <v>3.2271130717054453E-2</v>
      </c>
      <c r="J11" s="9">
        <f t="shared" si="5"/>
        <v>7.4208277029922831E-2</v>
      </c>
    </row>
    <row r="12" spans="1:10" x14ac:dyDescent="0.15">
      <c r="A12" s="1">
        <v>42062</v>
      </c>
      <c r="B12" s="6">
        <f>VLOOKUP($A12,'161024'!$A:Q,17,FALSE)</f>
        <v>15.264337764710064</v>
      </c>
      <c r="C12" s="6">
        <f>VLOOKUP($A12,'161024'!$A:R,18,FALSE)</f>
        <v>1.7222504904510614</v>
      </c>
      <c r="D12" s="6">
        <f>VLOOKUP($A12,'161024'!$A:S,19,FALSE)</f>
        <v>1.8327794962713391</v>
      </c>
      <c r="E12" s="6">
        <f>VLOOKUP($A12,'161024'!$A:U,21,FALSE)</f>
        <v>3.7456147215125797</v>
      </c>
      <c r="F12" s="8">
        <f t="shared" si="1"/>
        <v>42062</v>
      </c>
      <c r="G12" s="9">
        <f t="shared" si="2"/>
        <v>2.7827398167889594E-2</v>
      </c>
      <c r="H12" s="9">
        <f t="shared" si="3"/>
        <v>6.7289719626167921E-2</v>
      </c>
      <c r="I12" s="9">
        <f t="shared" si="4"/>
        <v>7.2409195004975002E-2</v>
      </c>
      <c r="J12" s="9">
        <f t="shared" si="5"/>
        <v>5.5954221700670326E-2</v>
      </c>
    </row>
    <row r="13" spans="1:10" x14ac:dyDescent="0.15">
      <c r="A13" s="1">
        <v>42094</v>
      </c>
      <c r="B13" s="6">
        <f>VLOOKUP($A13,'161024'!$A:Q,17,FALSE)</f>
        <v>16.580857065629708</v>
      </c>
      <c r="C13" s="6">
        <f>VLOOKUP($A13,'161024'!$A:R,18,FALSE)</f>
        <v>1.9741032329250776</v>
      </c>
      <c r="D13" s="6">
        <f>VLOOKUP($A13,'161024'!$A:S,19,FALSE)</f>
        <v>2.0969344494350923</v>
      </c>
      <c r="E13" s="6">
        <f>VLOOKUP($A13,'161024'!$A:U,21,FALSE)</f>
        <v>4.2163340659484634</v>
      </c>
      <c r="F13" s="8">
        <f t="shared" si="1"/>
        <v>42094</v>
      </c>
      <c r="G13" s="9">
        <f t="shared" si="2"/>
        <v>8.6248045687467245E-2</v>
      </c>
      <c r="H13" s="9">
        <f t="shared" si="3"/>
        <v>0.14623467600700479</v>
      </c>
      <c r="I13" s="9">
        <f t="shared" si="4"/>
        <v>0.14412805997729561</v>
      </c>
      <c r="J13" s="9">
        <f t="shared" si="5"/>
        <v>0.12567212044857468</v>
      </c>
    </row>
    <row r="14" spans="1:10" x14ac:dyDescent="0.15">
      <c r="A14" s="1">
        <v>42124</v>
      </c>
      <c r="B14" s="6">
        <f>VLOOKUP($A14,'161024'!$A:Q,17,FALSE)</f>
        <v>18.284047116130026</v>
      </c>
      <c r="C14" s="6">
        <f>VLOOKUP($A14,'161024'!$A:R,18,FALSE)</f>
        <v>2.3115439826531894</v>
      </c>
      <c r="D14" s="6">
        <f>VLOOKUP($A14,'161024'!$A:S,19,FALSE)</f>
        <v>2.4264995929450648</v>
      </c>
      <c r="E14" s="6">
        <f>VLOOKUP($A14,'161024'!$A:U,21,FALSE)</f>
        <v>4.825755926533378</v>
      </c>
      <c r="F14" s="8">
        <f t="shared" si="1"/>
        <v>42124</v>
      </c>
      <c r="G14" s="9">
        <f t="shared" si="2"/>
        <v>0.10272026613333773</v>
      </c>
      <c r="H14" s="9">
        <f t="shared" si="3"/>
        <v>0.17093368983957213</v>
      </c>
      <c r="I14" s="9">
        <f t="shared" si="4"/>
        <v>0.15716521019469942</v>
      </c>
      <c r="J14" s="9">
        <f t="shared" si="5"/>
        <v>0.14453832430088176</v>
      </c>
    </row>
    <row r="15" spans="1:10" x14ac:dyDescent="0.15">
      <c r="A15" s="1">
        <v>42153</v>
      </c>
      <c r="B15" s="6">
        <f>VLOOKUP($A15,'161024'!$A:Q,17,FALSE)</f>
        <v>35.898847633372021</v>
      </c>
      <c r="C15" s="6">
        <f>VLOOKUP($A15,'161024'!$A:R,18,FALSE)</f>
        <v>3.0150573686780731</v>
      </c>
      <c r="D15" s="6">
        <f>VLOOKUP($A15,'161024'!$A:S,19,FALSE)</f>
        <v>3.6095684133210417</v>
      </c>
      <c r="E15" s="6">
        <f>VLOOKUP($A15,'161024'!$A:U,21,FALSE)</f>
        <v>7.6013156014920611</v>
      </c>
      <c r="F15" s="8">
        <f t="shared" si="1"/>
        <v>42153</v>
      </c>
      <c r="G15" s="9">
        <f t="shared" si="2"/>
        <v>0.96339723942749922</v>
      </c>
      <c r="H15" s="9">
        <f t="shared" si="3"/>
        <v>0.30434782608695654</v>
      </c>
      <c r="I15" s="9">
        <f t="shared" si="4"/>
        <v>0.48756192822603173</v>
      </c>
      <c r="J15" s="9">
        <f t="shared" si="5"/>
        <v>0.57515541963029393</v>
      </c>
    </row>
    <row r="16" spans="1:10" x14ac:dyDescent="0.15">
      <c r="A16" s="1">
        <v>42185</v>
      </c>
      <c r="B16" s="6">
        <f>VLOOKUP($A16,'161024'!$A:Q,17,FALSE)</f>
        <v>50.333127548389236</v>
      </c>
      <c r="C16" s="6">
        <f>VLOOKUP($A16,'161024'!$A:R,18,FALSE)</f>
        <v>2.5382575987475859</v>
      </c>
      <c r="D16" s="6">
        <f>VLOOKUP($A16,'161024'!$A:S,19,FALSE)</f>
        <v>2.8772282355526748</v>
      </c>
      <c r="E16" s="6">
        <f>VLOOKUP($A16,'161024'!$A:U,21,FALSE)</f>
        <v>7.4931636418926093</v>
      </c>
      <c r="F16" s="8">
        <f t="shared" si="1"/>
        <v>42185</v>
      </c>
      <c r="G16" s="9">
        <f t="shared" si="2"/>
        <v>0.40208198498268577</v>
      </c>
      <c r="H16" s="9">
        <f t="shared" si="3"/>
        <v>-0.15813953488372134</v>
      </c>
      <c r="I16" s="9">
        <f t="shared" si="4"/>
        <v>-0.20288857112824898</v>
      </c>
      <c r="J16" s="9">
        <f t="shared" si="5"/>
        <v>-1.4228058045402392E-2</v>
      </c>
    </row>
    <row r="17" spans="1:10" x14ac:dyDescent="0.15">
      <c r="A17" s="1">
        <v>42216</v>
      </c>
      <c r="B17" s="6">
        <f>VLOOKUP($A17,'161024'!$A:Q,17,FALSE)</f>
        <v>109.04407422526322</v>
      </c>
      <c r="C17" s="6">
        <f>VLOOKUP($A17,'161024'!$A:R,18,FALSE)</f>
        <v>2.3653008194590766</v>
      </c>
      <c r="D17" s="6">
        <f>VLOOKUP($A17,'161024'!$A:S,19,FALSE)</f>
        <v>2.7002181380330454</v>
      </c>
      <c r="E17" s="6">
        <f>VLOOKUP($A17,'161024'!$A:U,21,FALSE)</f>
        <v>9.4026831108646505</v>
      </c>
      <c r="F17" s="8">
        <f t="shared" si="1"/>
        <v>42216</v>
      </c>
      <c r="G17" s="9">
        <f t="shared" si="2"/>
        <v>1.1664474181627296</v>
      </c>
      <c r="H17" s="9">
        <f t="shared" si="3"/>
        <v>-6.8139963167587414E-2</v>
      </c>
      <c r="I17" s="9">
        <f t="shared" si="4"/>
        <v>-6.1521048393864519E-2</v>
      </c>
      <c r="J17" s="9">
        <f t="shared" si="5"/>
        <v>0.25483488153072531</v>
      </c>
    </row>
    <row r="18" spans="1:10" x14ac:dyDescent="0.15">
      <c r="A18" s="1">
        <v>42247</v>
      </c>
      <c r="B18" s="6">
        <f>VLOOKUP($A18,'161024'!$A:Q,17,FALSE)</f>
        <v>164.85654448211116</v>
      </c>
      <c r="C18" s="6">
        <f>VLOOKUP($A18,'161024'!$A:R,18,FALSE)</f>
        <v>1.9819912004953528</v>
      </c>
      <c r="D18" s="6">
        <f>VLOOKUP($A18,'161024'!$A:S,19,FALSE)</f>
        <v>2.2979740005002065</v>
      </c>
      <c r="E18" s="6">
        <f>VLOOKUP($A18,'161024'!$A:U,21,FALSE)</f>
        <v>9.7580364176582002</v>
      </c>
      <c r="F18" s="8">
        <f t="shared" si="1"/>
        <v>42247</v>
      </c>
      <c r="G18" s="9">
        <f t="shared" si="2"/>
        <v>0.51183405107874602</v>
      </c>
      <c r="H18" s="9">
        <f t="shared" si="3"/>
        <v>-0.1620553359683794</v>
      </c>
      <c r="I18" s="9">
        <f t="shared" si="4"/>
        <v>-0.14896727485352379</v>
      </c>
      <c r="J18" s="9">
        <f t="shared" si="5"/>
        <v>3.7792755812747103E-2</v>
      </c>
    </row>
    <row r="19" spans="1:10" x14ac:dyDescent="0.15">
      <c r="A19" s="1">
        <v>42277</v>
      </c>
      <c r="B19" s="6">
        <f>VLOOKUP($A19,'161024'!$A:Q,17,FALSE)</f>
        <v>221.18642532854565</v>
      </c>
      <c r="C19" s="6">
        <f>VLOOKUP($A19,'161024'!$A:R,18,FALSE)</f>
        <v>1.7552775844009552</v>
      </c>
      <c r="D19" s="6">
        <f>VLOOKUP($A19,'161024'!$A:S,19,FALSE)</f>
        <v>2.160554792237865</v>
      </c>
      <c r="E19" s="6">
        <f>VLOOKUP($A19,'161024'!$A:U,21,FALSE)</f>
        <v>10.17632398234363</v>
      </c>
      <c r="F19" s="8">
        <f t="shared" si="1"/>
        <v>42277</v>
      </c>
      <c r="G19" s="9">
        <f t="shared" si="2"/>
        <v>0.34169029214698199</v>
      </c>
      <c r="H19" s="9">
        <f t="shared" si="3"/>
        <v>-0.11438679245283023</v>
      </c>
      <c r="I19" s="9">
        <f t="shared" si="4"/>
        <v>-5.9800157979345792E-2</v>
      </c>
      <c r="J19" s="9">
        <f t="shared" si="5"/>
        <v>4.2865956508267855E-2</v>
      </c>
    </row>
    <row r="20" spans="1:10" x14ac:dyDescent="0.15">
      <c r="A20" s="1">
        <v>42307</v>
      </c>
      <c r="B20" s="6">
        <f>VLOOKUP($A20,'161024'!$A:Q,17,FALSE)</f>
        <v>238.11734140905929</v>
      </c>
      <c r="C20" s="6">
        <f>VLOOKUP($A20,'161024'!$A:R,18,FALSE)</f>
        <v>2.075481351462114</v>
      </c>
      <c r="D20" s="6">
        <f>VLOOKUP($A20,'161024'!$A:S,19,FALSE)</f>
        <v>2.6009991222515492</v>
      </c>
      <c r="E20" s="6">
        <f>VLOOKUP($A20,'161024'!$A:U,21,FALSE)</f>
        <v>11.755209448600306</v>
      </c>
      <c r="F20" s="8">
        <f t="shared" si="1"/>
        <v>42307</v>
      </c>
      <c r="G20" s="9">
        <f t="shared" si="2"/>
        <v>7.6545909430765446E-2</v>
      </c>
      <c r="H20" s="9">
        <f t="shared" si="3"/>
        <v>0.18242343541944028</v>
      </c>
      <c r="I20" s="9">
        <f t="shared" si="4"/>
        <v>0.20385705171470314</v>
      </c>
      <c r="J20" s="9">
        <f t="shared" si="5"/>
        <v>0.1551528301374947</v>
      </c>
    </row>
    <row r="21" spans="1:10" x14ac:dyDescent="0.15">
      <c r="A21" s="1">
        <v>42338</v>
      </c>
      <c r="B21" s="6">
        <f>VLOOKUP($A21,'161024'!$A:Q,17,FALSE)</f>
        <v>275.3895197874977</v>
      </c>
      <c r="C21" s="6">
        <f>VLOOKUP($A21,'161024'!$A:R,18,FALSE)</f>
        <v>2.1175519193971568</v>
      </c>
      <c r="D21" s="6">
        <f>VLOOKUP($A21,'161024'!$A:S,19,FALSE)</f>
        <v>2.7411728910820177</v>
      </c>
      <c r="E21" s="6">
        <f>VLOOKUP($A21,'161024'!$A:U,21,FALSE)</f>
        <v>12.667836961824898</v>
      </c>
      <c r="F21" s="8">
        <f t="shared" si="1"/>
        <v>42338</v>
      </c>
      <c r="G21" s="9">
        <f t="shared" si="2"/>
        <v>0.15652861802454332</v>
      </c>
      <c r="H21" s="9">
        <f t="shared" si="3"/>
        <v>2.0270270270270174E-2</v>
      </c>
      <c r="I21" s="9">
        <f t="shared" si="4"/>
        <v>5.3892278406125538E-2</v>
      </c>
      <c r="J21" s="9">
        <f t="shared" si="5"/>
        <v>7.7636006165186622E-2</v>
      </c>
    </row>
    <row r="22" spans="1:10" x14ac:dyDescent="0.15">
      <c r="A22" s="1">
        <v>42369</v>
      </c>
      <c r="B22" s="6">
        <f>VLOOKUP($A22,'161024'!$A:Q,17,FALSE)</f>
        <v>282.93625038317765</v>
      </c>
      <c r="C22" s="6">
        <f>VLOOKUP($A22,'161024'!$A:R,18,FALSE)</f>
        <v>2.104642638051974</v>
      </c>
      <c r="D22" s="6">
        <f>VLOOKUP($A22,'161024'!$A:S,19,FALSE)</f>
        <v>2.6423293951990883</v>
      </c>
      <c r="E22" s="6">
        <f>VLOOKUP($A22,'161024'!$A:U,21,FALSE)</f>
        <v>12.607419869089775</v>
      </c>
      <c r="F22" s="8">
        <f t="shared" si="1"/>
        <v>42369</v>
      </c>
      <c r="G22" s="9">
        <f t="shared" si="2"/>
        <v>2.7403840935934509E-2</v>
      </c>
      <c r="H22" s="9">
        <f t="shared" si="3"/>
        <v>-6.0963234133394328E-3</v>
      </c>
      <c r="I22" s="9">
        <f t="shared" si="4"/>
        <v>-3.6058833138362556E-2</v>
      </c>
      <c r="J22" s="9">
        <f t="shared" si="5"/>
        <v>-4.7693298324879008E-3</v>
      </c>
    </row>
    <row r="23" spans="1:10" x14ac:dyDescent="0.15">
      <c r="A23" s="1">
        <v>42398</v>
      </c>
      <c r="B23" s="6">
        <f>VLOOKUP($A23,'161024'!$A:Q,17,FALSE)</f>
        <v>457.98281891583355</v>
      </c>
      <c r="C23" s="6">
        <f>VLOOKUP($A23,'161024'!$A:R,18,FALSE)</f>
        <v>1.5162993551419903</v>
      </c>
      <c r="D23" s="6">
        <f>VLOOKUP($A23,'161024'!$A:S,19,FALSE)</f>
        <v>2.0333592463978043</v>
      </c>
      <c r="E23" s="6">
        <f>VLOOKUP($A23,'161024'!$A:U,21,FALSE)</f>
        <v>12.291242990845081</v>
      </c>
      <c r="F23" s="8">
        <f t="shared" si="1"/>
        <v>42398</v>
      </c>
      <c r="G23" s="9">
        <f t="shared" si="2"/>
        <v>0.61867847720322922</v>
      </c>
      <c r="H23" s="9">
        <f t="shared" si="3"/>
        <v>-0.27954545454545454</v>
      </c>
      <c r="I23" s="9">
        <f t="shared" si="4"/>
        <v>-0.23046715898015457</v>
      </c>
      <c r="J23" s="9">
        <f t="shared" si="5"/>
        <v>-2.5078634766490193E-2</v>
      </c>
    </row>
    <row r="24" spans="1:10" x14ac:dyDescent="0.15">
      <c r="A24" s="1">
        <v>42429</v>
      </c>
      <c r="B24" s="6">
        <f>VLOOKUP($A24,'161024'!$A:Q,17,FALSE)</f>
        <v>501.51342777931103</v>
      </c>
      <c r="C24" s="6">
        <f>VLOOKUP($A24,'161024'!$A:R,18,FALSE)</f>
        <v>1.4404843873848905</v>
      </c>
      <c r="D24" s="6">
        <f>VLOOKUP($A24,'161024'!$A:S,19,FALSE)</f>
        <v>1.9637258692106903</v>
      </c>
      <c r="E24" s="6">
        <f>VLOOKUP($A24,'161024'!$A:U,21,FALSE)</f>
        <v>12.346217750890156</v>
      </c>
      <c r="F24" s="8">
        <f t="shared" si="1"/>
        <v>42429</v>
      </c>
      <c r="G24" s="9">
        <f t="shared" si="2"/>
        <v>9.5048563102270833E-2</v>
      </c>
      <c r="H24" s="9">
        <f t="shared" si="3"/>
        <v>-5.0000000000000266E-2</v>
      </c>
      <c r="I24" s="9">
        <f t="shared" si="4"/>
        <v>-3.4245486777839673E-2</v>
      </c>
      <c r="J24" s="9">
        <f t="shared" si="5"/>
        <v>4.4726770177778707E-3</v>
      </c>
    </row>
    <row r="25" spans="1:10" x14ac:dyDescent="0.15">
      <c r="A25" s="1">
        <v>42460</v>
      </c>
      <c r="B25" s="6">
        <f>VLOOKUP($A25,'161024'!$A:Q,17,FALSE)</f>
        <v>527.47866723386949</v>
      </c>
      <c r="C25" s="6">
        <f>VLOOKUP($A25,'161024'!$A:R,18,FALSE)</f>
        <v>1.7088693732450235</v>
      </c>
      <c r="D25" s="6">
        <f>VLOOKUP($A25,'161024'!$A:S,19,FALSE)</f>
        <v>2.3091856342678589</v>
      </c>
      <c r="E25" s="6">
        <f>VLOOKUP($A25,'161024'!$A:U,21,FALSE)</f>
        <v>14.050294329920153</v>
      </c>
      <c r="F25" s="8">
        <f t="shared" si="1"/>
        <v>42460</v>
      </c>
      <c r="G25" s="9">
        <f t="shared" si="2"/>
        <v>5.1773767194094766E-2</v>
      </c>
      <c r="H25" s="9">
        <f t="shared" si="3"/>
        <v>0.18631578947368488</v>
      </c>
      <c r="I25" s="9">
        <f t="shared" si="4"/>
        <v>0.17592056532616973</v>
      </c>
      <c r="J25" s="9">
        <f t="shared" si="5"/>
        <v>0.13802417982682447</v>
      </c>
    </row>
    <row r="26" spans="1:10" x14ac:dyDescent="0.15">
      <c r="A26" s="1">
        <v>42489</v>
      </c>
      <c r="B26" s="6">
        <f>VLOOKUP($A26,'161024'!$A:Q,17,FALSE)</f>
        <v>536.60150484815631</v>
      </c>
      <c r="C26" s="6">
        <f>VLOOKUP($A26,'161024'!$A:R,18,FALSE)</f>
        <v>1.5951469216093739</v>
      </c>
      <c r="D26" s="6">
        <f>VLOOKUP($A26,'161024'!$A:S,19,FALSE)</f>
        <v>2.171231952181782</v>
      </c>
      <c r="E26" s="6">
        <f>VLOOKUP($A26,'161024'!$A:U,21,FALSE)</f>
        <v>13.535851384004415</v>
      </c>
      <c r="F26" s="8">
        <f t="shared" si="1"/>
        <v>42489</v>
      </c>
      <c r="G26" s="9">
        <f t="shared" si="2"/>
        <v>1.7295178328495364E-2</v>
      </c>
      <c r="H26" s="9">
        <f t="shared" si="3"/>
        <v>-6.6548358473824565E-2</v>
      </c>
      <c r="I26" s="9">
        <f t="shared" si="4"/>
        <v>-5.9741269839406419E-2</v>
      </c>
      <c r="J26" s="9">
        <f t="shared" si="5"/>
        <v>-3.6614389267293102E-2</v>
      </c>
    </row>
    <row r="27" spans="1:10" x14ac:dyDescent="0.15">
      <c r="A27" s="1">
        <v>42521</v>
      </c>
      <c r="B27" s="6">
        <f>VLOOKUP($A27,'161024'!$A:Q,17,FALSE)</f>
        <v>560.07026302872146</v>
      </c>
      <c r="C27" s="6">
        <f>VLOOKUP($A27,'161024'!$A:R,18,FALSE)</f>
        <v>1.5830165267682383</v>
      </c>
      <c r="D27" s="6">
        <f>VLOOKUP($A27,'161024'!$A:S,19,FALSE)</f>
        <v>2.1762898394401549</v>
      </c>
      <c r="E27" s="6">
        <f>VLOOKUP($A27,'161024'!$A:U,21,FALSE)</f>
        <v>13.719936597380357</v>
      </c>
      <c r="F27" s="8">
        <f t="shared" si="1"/>
        <v>42521</v>
      </c>
      <c r="G27" s="9">
        <f t="shared" si="2"/>
        <v>4.3735915700061634E-2</v>
      </c>
      <c r="H27" s="9">
        <f t="shared" si="3"/>
        <v>-7.6045627376423175E-3</v>
      </c>
      <c r="I27" s="9">
        <f t="shared" si="4"/>
        <v>2.3295011172299596E-3</v>
      </c>
      <c r="J27" s="9">
        <f t="shared" si="5"/>
        <v>1.3599825245826702E-2</v>
      </c>
    </row>
    <row r="28" spans="1:10" x14ac:dyDescent="0.15">
      <c r="A28" s="1">
        <v>42551</v>
      </c>
      <c r="B28" s="6">
        <f>VLOOKUP($A28,'161024'!$A:Q,17,FALSE)</f>
        <v>576.67601649008179</v>
      </c>
      <c r="C28" s="6">
        <f>VLOOKUP($A28,'161024'!$A:R,18,FALSE)</f>
        <v>1.6921900803384624</v>
      </c>
      <c r="D28" s="6">
        <f>VLOOKUP($A28,'161024'!$A:S,19,FALSE)</f>
        <v>2.3201861507457013</v>
      </c>
      <c r="E28" s="6">
        <f>VLOOKUP($A28,'161024'!$A:U,21,FALSE)</f>
        <v>14.478578991851652</v>
      </c>
      <c r="F28" s="8">
        <f t="shared" si="1"/>
        <v>42551</v>
      </c>
      <c r="G28" s="9">
        <f t="shared" si="2"/>
        <v>2.9649411078461085E-2</v>
      </c>
      <c r="H28" s="9">
        <f t="shared" si="3"/>
        <v>6.896551724137967E-2</v>
      </c>
      <c r="I28" s="9">
        <f t="shared" si="4"/>
        <v>6.6120012462385747E-2</v>
      </c>
      <c r="J28" s="9">
        <f t="shared" si="5"/>
        <v>5.5294890693310395E-2</v>
      </c>
    </row>
    <row r="29" spans="1:10" x14ac:dyDescent="0.15">
      <c r="A29" s="1">
        <v>42580</v>
      </c>
      <c r="B29" s="6">
        <f>VLOOKUP($A29,'161024'!$A:Q,17,FALSE)</f>
        <v>648.08095661121229</v>
      </c>
      <c r="C29" s="6">
        <f>VLOOKUP($A29,'161024'!$A:R,18,FALSE)</f>
        <v>1.6815759848524683</v>
      </c>
      <c r="D29" s="6">
        <f>VLOOKUP($A29,'161024'!$A:S,19,FALSE)</f>
        <v>2.3229748307525644</v>
      </c>
      <c r="E29" s="6">
        <f>VLOOKUP($A29,'161024'!$A:U,21,FALSE)</f>
        <v>15.040662660359223</v>
      </c>
      <c r="F29" s="8">
        <f t="shared" si="1"/>
        <v>42580</v>
      </c>
      <c r="G29" s="9">
        <f t="shared" si="2"/>
        <v>0.1238215879962099</v>
      </c>
      <c r="H29" s="9">
        <f t="shared" si="3"/>
        <v>-6.2724014336918987E-3</v>
      </c>
      <c r="I29" s="9">
        <f t="shared" si="4"/>
        <v>1.2019208053486441E-3</v>
      </c>
      <c r="J29" s="9">
        <f t="shared" si="5"/>
        <v>3.8821742715490437E-2</v>
      </c>
    </row>
    <row r="30" spans="1:10" x14ac:dyDescent="0.15">
      <c r="A30" s="1">
        <v>42613</v>
      </c>
      <c r="B30" s="6">
        <f>VLOOKUP($A30,'161024'!$A:Q,17,FALSE)</f>
        <v>655.16371772382536</v>
      </c>
      <c r="C30" s="6">
        <f>VLOOKUP($A30,'161024'!$A:R,18,FALSE)</f>
        <v>1.7149345706655925</v>
      </c>
      <c r="D30" s="6">
        <f>VLOOKUP($A30,'161024'!$A:S,19,FALSE)</f>
        <v>2.3755091841051486</v>
      </c>
      <c r="E30" s="6">
        <f>VLOOKUP($A30,'161024'!$A:U,21,FALSE)</f>
        <v>15.31371555666772</v>
      </c>
      <c r="F30" s="8">
        <f t="shared" si="1"/>
        <v>42613</v>
      </c>
      <c r="G30" s="9">
        <f t="shared" si="2"/>
        <v>1.092882153126129E-2</v>
      </c>
      <c r="H30" s="9">
        <f t="shared" si="3"/>
        <v>1.983769161406701E-2</v>
      </c>
      <c r="I30" s="9">
        <f t="shared" si="4"/>
        <v>2.2615119482618296E-2</v>
      </c>
      <c r="J30" s="9">
        <f t="shared" si="5"/>
        <v>1.8154312909905768E-2</v>
      </c>
    </row>
    <row r="31" spans="1:10" x14ac:dyDescent="0.15">
      <c r="A31" s="1">
        <v>42643</v>
      </c>
      <c r="B31" s="6">
        <f>VLOOKUP($A31,'161024'!$A:Q,17,FALSE)</f>
        <v>659.69442345341338</v>
      </c>
      <c r="C31" s="6">
        <f>VLOOKUP($A31,'161024'!$A:R,18,FALSE)</f>
        <v>1.6376033035533513</v>
      </c>
      <c r="D31" s="6">
        <f>VLOOKUP($A31,'161024'!$A:S,19,FALSE)</f>
        <v>2.2761007088627427</v>
      </c>
      <c r="E31" s="6">
        <f>VLOOKUP($A31,'161024'!$A:U,21,FALSE)</f>
        <v>14.904056422172482</v>
      </c>
      <c r="F31" s="8">
        <f t="shared" si="1"/>
        <v>42643</v>
      </c>
      <c r="G31" s="9">
        <f t="shared" si="2"/>
        <v>6.9153794800003165E-3</v>
      </c>
      <c r="H31" s="9">
        <f t="shared" si="3"/>
        <v>-4.5092838196286289E-2</v>
      </c>
      <c r="I31" s="9">
        <f t="shared" si="4"/>
        <v>-4.1847228336375775E-2</v>
      </c>
      <c r="J31" s="9">
        <f t="shared" si="5"/>
        <v>-2.6751126007226178E-2</v>
      </c>
    </row>
    <row r="32" spans="1:10" x14ac:dyDescent="0.15">
      <c r="A32" s="1">
        <v>42671</v>
      </c>
      <c r="B32" s="6">
        <f>VLOOKUP($A32,'161024'!$A:Q,17,FALSE)</f>
        <v>662.58013026181641</v>
      </c>
      <c r="C32" s="6">
        <f>VLOOKUP($A32,'161024'!$A:R,18,FALSE)</f>
        <v>1.678543386142185</v>
      </c>
      <c r="D32" s="6">
        <f>VLOOKUP($A32,'161024'!$A:S,19,FALSE)</f>
        <v>2.3393431397653845</v>
      </c>
      <c r="E32" s="6">
        <f>VLOOKUP($A32,'161024'!$A:U,21,FALSE)</f>
        <v>15.18906033971264</v>
      </c>
      <c r="F32" s="8">
        <f t="shared" si="1"/>
        <v>42671</v>
      </c>
      <c r="G32" s="9">
        <f t="shared" si="2"/>
        <v>4.3743083249010439E-3</v>
      </c>
      <c r="H32" s="9">
        <f t="shared" si="3"/>
        <v>2.4999999999999911E-2</v>
      </c>
      <c r="I32" s="9">
        <f t="shared" si="4"/>
        <v>2.7785427356701087E-2</v>
      </c>
      <c r="J32" s="9">
        <f t="shared" si="5"/>
        <v>1.9122573711956914E-2</v>
      </c>
    </row>
    <row r="33" spans="1:10" x14ac:dyDescent="0.15">
      <c r="A33" s="1"/>
      <c r="B33" s="6"/>
      <c r="C33" s="6"/>
      <c r="D33" s="6"/>
      <c r="E33" s="6"/>
      <c r="F33" s="7" t="s">
        <v>23</v>
      </c>
      <c r="G33" s="9">
        <f>B10/B2-1</f>
        <v>12.078802493516813</v>
      </c>
      <c r="H33" s="9">
        <f t="shared" ref="H33:J33" si="6">C10/C2-1</f>
        <v>0.60126172778734843</v>
      </c>
      <c r="I33" s="9">
        <f t="shared" si="6"/>
        <v>0.7220599507558807</v>
      </c>
      <c r="J33" s="9">
        <f t="shared" si="6"/>
        <v>2.3956918998238561</v>
      </c>
    </row>
    <row r="34" spans="1:10" x14ac:dyDescent="0.15">
      <c r="A34" s="1"/>
      <c r="B34" s="6"/>
      <c r="C34" s="6"/>
      <c r="D34" s="6"/>
      <c r="E34" s="6"/>
      <c r="F34" s="7" t="s">
        <v>24</v>
      </c>
      <c r="G34" s="9">
        <f>B22/B10-1</f>
        <v>20.486459502879548</v>
      </c>
      <c r="H34" s="9">
        <f t="shared" ref="H34:J34" si="7">C22/C10-1</f>
        <v>0.38448297389330133</v>
      </c>
      <c r="I34" s="9">
        <f t="shared" si="7"/>
        <v>0.59599324647643592</v>
      </c>
      <c r="J34" s="9">
        <f t="shared" si="7"/>
        <v>2.8180068081707699</v>
      </c>
    </row>
    <row r="35" spans="1:10" x14ac:dyDescent="0.15">
      <c r="A35" s="1"/>
      <c r="B35" s="6"/>
      <c r="C35" s="6"/>
      <c r="D35" s="6"/>
      <c r="E35" s="6"/>
      <c r="F35" s="7" t="s">
        <v>25</v>
      </c>
      <c r="G35" s="9">
        <f>B32/B22-1</f>
        <v>1.3418000675575894</v>
      </c>
      <c r="H35" s="9">
        <f t="shared" ref="H35:J35" si="8">C32/C22-1</f>
        <v>-0.20245681818181738</v>
      </c>
      <c r="I35" s="9">
        <f t="shared" si="8"/>
        <v>-0.11466634552989752</v>
      </c>
      <c r="J35" s="9">
        <f t="shared" si="8"/>
        <v>0.20477151530047788</v>
      </c>
    </row>
    <row r="36" spans="1:10" x14ac:dyDescent="0.15">
      <c r="F36" s="7" t="s">
        <v>22</v>
      </c>
      <c r="G36" s="9">
        <f>B32/B2-1</f>
        <v>657.08600456113857</v>
      </c>
      <c r="H36" s="9">
        <f t="shared" ref="H36:J36" si="9">C32/C2-1</f>
        <v>0.7680891107167156</v>
      </c>
      <c r="I36" s="9">
        <f t="shared" si="9"/>
        <v>1.4332475201472006</v>
      </c>
      <c r="J36" s="9">
        <f t="shared" si="9"/>
        <v>14.619591371660553</v>
      </c>
    </row>
    <row r="37" spans="1:10" x14ac:dyDescent="0.15">
      <c r="A37">
        <f>(A32-A2)/365.25</f>
        <v>2.4969199178644765</v>
      </c>
      <c r="F37" s="7" t="s">
        <v>26</v>
      </c>
      <c r="G37" s="9">
        <f>(1+G36)^(1/$A37)-1</f>
        <v>12.449423280273374</v>
      </c>
      <c r="H37" s="9">
        <f t="shared" ref="H37:J37" si="10">(1+H36)^(1/$A37)-1</f>
        <v>0.25638801103100706</v>
      </c>
      <c r="I37" s="9">
        <f t="shared" si="10"/>
        <v>0.42779240755472459</v>
      </c>
      <c r="J37" s="9">
        <f t="shared" si="10"/>
        <v>2.0064698223480653</v>
      </c>
    </row>
  </sheetData>
  <autoFilter ref="A1:S32"/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161024</vt:lpstr>
      <vt:lpstr>参数</vt:lpstr>
      <vt:lpstr>年月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2016-10-30T23:16:53Z</dcterms:created>
  <dcterms:modified xsi:type="dcterms:W3CDTF">2017-02-13T23:38:55Z</dcterms:modified>
</cp:coreProperties>
</file>