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6690" firstSheet="8" activeTab="13"/>
  </bookViews>
  <sheets>
    <sheet name="净价" sheetId="1" r:id="rId1"/>
    <sheet name="利息" sheetId="3" r:id="rId2"/>
    <sheet name="全价" sheetId="4" r:id="rId3"/>
    <sheet name="日收益率" sheetId="9" r:id="rId4"/>
    <sheet name="现金流" sheetId="7" r:id="rId5"/>
    <sheet name="到期收益率" sheetId="5" r:id="rId6"/>
    <sheet name="排序（YTM）" sheetId="10" r:id="rId7"/>
    <sheet name="收益率" sheetId="11" r:id="rId8"/>
    <sheet name="日收益率(杠杆)" sheetId="21" r:id="rId9"/>
    <sheet name="到期收益率(杠杆)" sheetId="20" r:id="rId10"/>
    <sheet name="排序（YTM杠杆）" sheetId="22" r:id="rId11"/>
    <sheet name="收益率(杠杆)" sheetId="23" r:id="rId12"/>
    <sheet name="参数" sheetId="2" r:id="rId13"/>
    <sheet name="月收益率" sheetId="14" r:id="rId14"/>
    <sheet name="Sheet4" sheetId="19" r:id="rId15"/>
  </sheets>
  <definedNames>
    <definedName name="_xlnm._FilterDatabase" localSheetId="0" hidden="1">净价!$A$1:$K$248</definedName>
    <definedName name="_xlnm._FilterDatabase" localSheetId="3" hidden="1">日收益率!$A$2:$K$248</definedName>
    <definedName name="_xlnm._FilterDatabase" localSheetId="13" hidden="1">月收益率!$A$1:$B$14</definedName>
  </definedNames>
  <calcPr calcId="152511"/>
</workbook>
</file>

<file path=xl/calcChain.xml><?xml version="1.0" encoding="utf-8"?>
<calcChain xmlns="http://schemas.openxmlformats.org/spreadsheetml/2006/main">
  <c r="D3" i="14" l="1"/>
  <c r="D4" i="14"/>
  <c r="D5" i="14"/>
  <c r="D6" i="14"/>
  <c r="D7" i="14"/>
  <c r="D8" i="14"/>
  <c r="D9" i="14"/>
  <c r="D10" i="14"/>
  <c r="D11" i="14"/>
  <c r="D12" i="14"/>
  <c r="D13" i="14"/>
  <c r="D14" i="14"/>
  <c r="D2" i="14"/>
  <c r="C3" i="14"/>
  <c r="C4" i="14"/>
  <c r="G4" i="14" s="1"/>
  <c r="C5" i="14"/>
  <c r="C6" i="14"/>
  <c r="C7" i="14"/>
  <c r="C8" i="14"/>
  <c r="C9" i="14"/>
  <c r="C10" i="14"/>
  <c r="C11" i="14"/>
  <c r="C12" i="14"/>
  <c r="C13" i="14"/>
  <c r="C14" i="14"/>
  <c r="C2" i="14"/>
  <c r="B3" i="14"/>
  <c r="B4" i="14"/>
  <c r="B5" i="14"/>
  <c r="B6" i="14"/>
  <c r="B7" i="14"/>
  <c r="B8" i="14"/>
  <c r="B9" i="14"/>
  <c r="B10" i="14"/>
  <c r="B11" i="14"/>
  <c r="B12" i="14"/>
  <c r="B13" i="14"/>
  <c r="B14" i="14"/>
  <c r="B2" i="14"/>
  <c r="I18" i="23"/>
  <c r="B5" i="23"/>
  <c r="C5" i="23"/>
  <c r="D5" i="23"/>
  <c r="E5" i="23"/>
  <c r="G5" i="23"/>
  <c r="H5" i="23"/>
  <c r="I5" i="23"/>
  <c r="J5" i="23"/>
  <c r="K5" i="23"/>
  <c r="B6" i="23"/>
  <c r="C6" i="23"/>
  <c r="D6" i="23"/>
  <c r="E6" i="23"/>
  <c r="F6" i="23"/>
  <c r="G6" i="23"/>
  <c r="I6" i="23"/>
  <c r="J6" i="23"/>
  <c r="K6" i="23"/>
  <c r="B7" i="23"/>
  <c r="C7" i="23"/>
  <c r="D7" i="23"/>
  <c r="E7" i="23"/>
  <c r="F7" i="23"/>
  <c r="G7" i="23"/>
  <c r="I7" i="23"/>
  <c r="J7" i="23"/>
  <c r="K7" i="23"/>
  <c r="B8" i="23"/>
  <c r="C8" i="23"/>
  <c r="D8" i="23"/>
  <c r="E8" i="23"/>
  <c r="F8" i="23"/>
  <c r="G8" i="23"/>
  <c r="I8" i="23"/>
  <c r="J8" i="23"/>
  <c r="K8" i="23"/>
  <c r="B9" i="23"/>
  <c r="C9" i="23"/>
  <c r="D9" i="23"/>
  <c r="E9" i="23"/>
  <c r="F9" i="23"/>
  <c r="G9" i="23"/>
  <c r="I9" i="23"/>
  <c r="J9" i="23"/>
  <c r="K9" i="23"/>
  <c r="B10" i="23"/>
  <c r="C10" i="23"/>
  <c r="D10" i="23"/>
  <c r="E10" i="23"/>
  <c r="F10" i="23"/>
  <c r="G10" i="23"/>
  <c r="I10" i="23"/>
  <c r="J10" i="23"/>
  <c r="K10" i="23"/>
  <c r="B11" i="23"/>
  <c r="C11" i="23"/>
  <c r="D11" i="23"/>
  <c r="E11" i="23"/>
  <c r="F11" i="23"/>
  <c r="G11" i="23"/>
  <c r="I11" i="23"/>
  <c r="J11" i="23"/>
  <c r="K11" i="23"/>
  <c r="B12" i="23"/>
  <c r="C12" i="23"/>
  <c r="D12" i="23"/>
  <c r="E12" i="23"/>
  <c r="F12" i="23"/>
  <c r="G12" i="23"/>
  <c r="I12" i="23"/>
  <c r="J12" i="23"/>
  <c r="K12" i="23"/>
  <c r="B13" i="23"/>
  <c r="C13" i="23"/>
  <c r="D13" i="23"/>
  <c r="E13" i="23"/>
  <c r="F13" i="23"/>
  <c r="G13" i="23"/>
  <c r="I13" i="23"/>
  <c r="J13" i="23"/>
  <c r="K13" i="23"/>
  <c r="B14" i="23"/>
  <c r="C14" i="23"/>
  <c r="D14" i="23"/>
  <c r="E14" i="23"/>
  <c r="F14" i="23"/>
  <c r="G14" i="23"/>
  <c r="I14" i="23"/>
  <c r="J14" i="23"/>
  <c r="K14" i="23"/>
  <c r="B15" i="23"/>
  <c r="C15" i="23"/>
  <c r="D15" i="23"/>
  <c r="E15" i="23"/>
  <c r="F15" i="23"/>
  <c r="G15" i="23"/>
  <c r="I15" i="23"/>
  <c r="J15" i="23"/>
  <c r="K15" i="23"/>
  <c r="B16" i="23"/>
  <c r="C16" i="23"/>
  <c r="D16" i="23"/>
  <c r="E16" i="23"/>
  <c r="F16" i="23"/>
  <c r="G16" i="23"/>
  <c r="I16" i="23"/>
  <c r="J16" i="23"/>
  <c r="K16" i="23"/>
  <c r="B17" i="23"/>
  <c r="C17" i="23"/>
  <c r="D17" i="23"/>
  <c r="E17" i="23"/>
  <c r="F17" i="23"/>
  <c r="G17" i="23"/>
  <c r="I17" i="23"/>
  <c r="J17" i="23"/>
  <c r="K17" i="23"/>
  <c r="B18" i="23"/>
  <c r="C18" i="23"/>
  <c r="D18" i="23"/>
  <c r="E18" i="23"/>
  <c r="F18" i="23"/>
  <c r="G18" i="23"/>
  <c r="J18" i="23"/>
  <c r="K18" i="23"/>
  <c r="B19" i="23"/>
  <c r="C19" i="23"/>
  <c r="D19" i="23"/>
  <c r="E19" i="23"/>
  <c r="F19" i="23"/>
  <c r="G19" i="23"/>
  <c r="I19" i="23"/>
  <c r="J19" i="23"/>
  <c r="K19" i="23"/>
  <c r="B20" i="23"/>
  <c r="C20" i="23"/>
  <c r="D20" i="23"/>
  <c r="E20" i="23"/>
  <c r="F20" i="23"/>
  <c r="G20" i="23"/>
  <c r="I20" i="23"/>
  <c r="J20" i="23"/>
  <c r="K20" i="23"/>
  <c r="B21" i="23"/>
  <c r="C21" i="23"/>
  <c r="D21" i="23"/>
  <c r="E21" i="23"/>
  <c r="F21" i="23"/>
  <c r="G21" i="23"/>
  <c r="I21" i="23"/>
  <c r="J21" i="23"/>
  <c r="K21" i="23"/>
  <c r="B22" i="23"/>
  <c r="C22" i="23"/>
  <c r="D22" i="23"/>
  <c r="E22" i="23"/>
  <c r="F22" i="23"/>
  <c r="G22" i="23"/>
  <c r="I22" i="23"/>
  <c r="J22" i="23"/>
  <c r="K22" i="23"/>
  <c r="B23" i="23"/>
  <c r="C23" i="23"/>
  <c r="D23" i="23"/>
  <c r="E23" i="23"/>
  <c r="F23" i="23"/>
  <c r="G23" i="23"/>
  <c r="I23" i="23"/>
  <c r="J23" i="23"/>
  <c r="K23" i="23"/>
  <c r="B24" i="23"/>
  <c r="C24" i="23"/>
  <c r="D24" i="23"/>
  <c r="E24" i="23"/>
  <c r="F24" i="23"/>
  <c r="G24" i="23"/>
  <c r="I24" i="23"/>
  <c r="J24" i="23"/>
  <c r="K24" i="23"/>
  <c r="B25" i="23"/>
  <c r="C25" i="23"/>
  <c r="D25" i="23"/>
  <c r="E25" i="23"/>
  <c r="F25" i="23"/>
  <c r="G25" i="23"/>
  <c r="I25" i="23"/>
  <c r="J25" i="23"/>
  <c r="K25" i="23"/>
  <c r="B26" i="23"/>
  <c r="C26" i="23"/>
  <c r="D26" i="23"/>
  <c r="E26" i="23"/>
  <c r="F26" i="23"/>
  <c r="G26" i="23"/>
  <c r="I26" i="23"/>
  <c r="J26" i="23"/>
  <c r="K26" i="23"/>
  <c r="B27" i="23"/>
  <c r="C27" i="23"/>
  <c r="D27" i="23"/>
  <c r="E27" i="23"/>
  <c r="F27" i="23"/>
  <c r="G27" i="23"/>
  <c r="I27" i="23"/>
  <c r="J27" i="23"/>
  <c r="K27" i="23"/>
  <c r="B28" i="23"/>
  <c r="C28" i="23"/>
  <c r="D28" i="23"/>
  <c r="E28" i="23"/>
  <c r="F28" i="23"/>
  <c r="G28" i="23"/>
  <c r="I28" i="23"/>
  <c r="J28" i="23"/>
  <c r="K28" i="23"/>
  <c r="B29" i="23"/>
  <c r="C29" i="23"/>
  <c r="D29" i="23"/>
  <c r="E29" i="23"/>
  <c r="F29" i="23"/>
  <c r="G29" i="23"/>
  <c r="I29" i="23"/>
  <c r="J29" i="23"/>
  <c r="K29" i="23"/>
  <c r="B30" i="23"/>
  <c r="C30" i="23"/>
  <c r="D30" i="23"/>
  <c r="E30" i="23"/>
  <c r="F30" i="23"/>
  <c r="G30" i="23"/>
  <c r="I30" i="23"/>
  <c r="J30" i="23"/>
  <c r="K30" i="23"/>
  <c r="B31" i="23"/>
  <c r="C31" i="23"/>
  <c r="D31" i="23"/>
  <c r="E31" i="23"/>
  <c r="F31" i="23"/>
  <c r="G31" i="23"/>
  <c r="I31" i="23"/>
  <c r="J31" i="23"/>
  <c r="K31" i="23"/>
  <c r="B32" i="23"/>
  <c r="C32" i="23"/>
  <c r="D32" i="23"/>
  <c r="E32" i="23"/>
  <c r="F32" i="23"/>
  <c r="G32" i="23"/>
  <c r="I32" i="23"/>
  <c r="J32" i="23"/>
  <c r="K32" i="23"/>
  <c r="B33" i="23"/>
  <c r="C33" i="23"/>
  <c r="D33" i="23"/>
  <c r="E33" i="23"/>
  <c r="F33" i="23"/>
  <c r="G33" i="23"/>
  <c r="I33" i="23"/>
  <c r="J33" i="23"/>
  <c r="K33" i="23"/>
  <c r="B34" i="23"/>
  <c r="C34" i="23"/>
  <c r="D34" i="23"/>
  <c r="E34" i="23"/>
  <c r="F34" i="23"/>
  <c r="G34" i="23"/>
  <c r="I34" i="23"/>
  <c r="J34" i="23"/>
  <c r="K34" i="23"/>
  <c r="B35" i="23"/>
  <c r="C35" i="23"/>
  <c r="D35" i="23"/>
  <c r="E35" i="23"/>
  <c r="F35" i="23"/>
  <c r="G35" i="23"/>
  <c r="I35" i="23"/>
  <c r="J35" i="23"/>
  <c r="K35" i="23"/>
  <c r="B36" i="23"/>
  <c r="C36" i="23"/>
  <c r="D36" i="23"/>
  <c r="E36" i="23"/>
  <c r="F36" i="23"/>
  <c r="G36" i="23"/>
  <c r="I36" i="23"/>
  <c r="J36" i="23"/>
  <c r="K36" i="23"/>
  <c r="B37" i="23"/>
  <c r="C37" i="23"/>
  <c r="D37" i="23"/>
  <c r="E37" i="23"/>
  <c r="F37" i="23"/>
  <c r="G37" i="23"/>
  <c r="I37" i="23"/>
  <c r="J37" i="23"/>
  <c r="K37" i="23"/>
  <c r="B38" i="23"/>
  <c r="C38" i="23"/>
  <c r="D38" i="23"/>
  <c r="E38" i="23"/>
  <c r="F38" i="23"/>
  <c r="G38" i="23"/>
  <c r="I38" i="23"/>
  <c r="J38" i="23"/>
  <c r="K38" i="23"/>
  <c r="B39" i="23"/>
  <c r="C39" i="23"/>
  <c r="D39" i="23"/>
  <c r="E39" i="23"/>
  <c r="F39" i="23"/>
  <c r="G39" i="23"/>
  <c r="I39" i="23"/>
  <c r="J39" i="23"/>
  <c r="K39" i="23"/>
  <c r="B40" i="23"/>
  <c r="C40" i="23"/>
  <c r="D40" i="23"/>
  <c r="E40" i="23"/>
  <c r="F40" i="23"/>
  <c r="G40" i="23"/>
  <c r="I40" i="23"/>
  <c r="J40" i="23"/>
  <c r="K40" i="23"/>
  <c r="B41" i="23"/>
  <c r="C41" i="23"/>
  <c r="D41" i="23"/>
  <c r="E41" i="23"/>
  <c r="F41" i="23"/>
  <c r="G41" i="23"/>
  <c r="I41" i="23"/>
  <c r="J41" i="23"/>
  <c r="K41" i="23"/>
  <c r="B42" i="23"/>
  <c r="C42" i="23"/>
  <c r="D42" i="23"/>
  <c r="E42" i="23"/>
  <c r="F42" i="23"/>
  <c r="G42" i="23"/>
  <c r="I42" i="23"/>
  <c r="J42" i="23"/>
  <c r="K42" i="23"/>
  <c r="B43" i="23"/>
  <c r="C43" i="23"/>
  <c r="D43" i="23"/>
  <c r="E43" i="23"/>
  <c r="F43" i="23"/>
  <c r="G43" i="23"/>
  <c r="I43" i="23"/>
  <c r="J43" i="23"/>
  <c r="K43" i="23"/>
  <c r="B44" i="23"/>
  <c r="C44" i="23"/>
  <c r="D44" i="23"/>
  <c r="E44" i="23"/>
  <c r="F44" i="23"/>
  <c r="G44" i="23"/>
  <c r="I44" i="23"/>
  <c r="J44" i="23"/>
  <c r="K44" i="23"/>
  <c r="B45" i="23"/>
  <c r="C45" i="23"/>
  <c r="D45" i="23"/>
  <c r="E45" i="23"/>
  <c r="F45" i="23"/>
  <c r="G45" i="23"/>
  <c r="I45" i="23"/>
  <c r="J45" i="23"/>
  <c r="K45" i="23"/>
  <c r="B46" i="23"/>
  <c r="C46" i="23"/>
  <c r="D46" i="23"/>
  <c r="E46" i="23"/>
  <c r="F46" i="23"/>
  <c r="G46" i="23"/>
  <c r="I46" i="23"/>
  <c r="J46" i="23"/>
  <c r="K46" i="23"/>
  <c r="B47" i="23"/>
  <c r="C47" i="23"/>
  <c r="D47" i="23"/>
  <c r="E47" i="23"/>
  <c r="F47" i="23"/>
  <c r="G47" i="23"/>
  <c r="I47" i="23"/>
  <c r="J47" i="23"/>
  <c r="K47" i="23"/>
  <c r="B48" i="23"/>
  <c r="C48" i="23"/>
  <c r="D48" i="23"/>
  <c r="E48" i="23"/>
  <c r="F48" i="23"/>
  <c r="G48" i="23"/>
  <c r="I48" i="23"/>
  <c r="J48" i="23"/>
  <c r="K48" i="23"/>
  <c r="B49" i="23"/>
  <c r="C49" i="23"/>
  <c r="D49" i="23"/>
  <c r="E49" i="23"/>
  <c r="F49" i="23"/>
  <c r="G49" i="23"/>
  <c r="I49" i="23"/>
  <c r="J49" i="23"/>
  <c r="K49" i="23"/>
  <c r="B50" i="23"/>
  <c r="C50" i="23"/>
  <c r="D50" i="23"/>
  <c r="E50" i="23"/>
  <c r="F50" i="23"/>
  <c r="G50" i="23"/>
  <c r="I50" i="23"/>
  <c r="J50" i="23"/>
  <c r="K50" i="23"/>
  <c r="B51" i="23"/>
  <c r="C51" i="23"/>
  <c r="D51" i="23"/>
  <c r="E51" i="23"/>
  <c r="F51" i="23"/>
  <c r="G51" i="23"/>
  <c r="I51" i="23"/>
  <c r="J51" i="23"/>
  <c r="K51" i="23"/>
  <c r="B52" i="23"/>
  <c r="C52" i="23"/>
  <c r="D52" i="23"/>
  <c r="E52" i="23"/>
  <c r="F52" i="23"/>
  <c r="G52" i="23"/>
  <c r="I52" i="23"/>
  <c r="J52" i="23"/>
  <c r="K52" i="23"/>
  <c r="B53" i="23"/>
  <c r="C53" i="23"/>
  <c r="D53" i="23"/>
  <c r="E53" i="23"/>
  <c r="F53" i="23"/>
  <c r="G53" i="23"/>
  <c r="I53" i="23"/>
  <c r="J53" i="23"/>
  <c r="K53" i="23"/>
  <c r="B54" i="23"/>
  <c r="C54" i="23"/>
  <c r="D54" i="23"/>
  <c r="E54" i="23"/>
  <c r="F54" i="23"/>
  <c r="G54" i="23"/>
  <c r="I54" i="23"/>
  <c r="J54" i="23"/>
  <c r="K54" i="23"/>
  <c r="B55" i="23"/>
  <c r="C55" i="23"/>
  <c r="D55" i="23"/>
  <c r="E55" i="23"/>
  <c r="F55" i="23"/>
  <c r="G55" i="23"/>
  <c r="I55" i="23"/>
  <c r="J55" i="23"/>
  <c r="K55" i="23"/>
  <c r="B56" i="23"/>
  <c r="C56" i="23"/>
  <c r="D56" i="23"/>
  <c r="E56" i="23"/>
  <c r="F56" i="23"/>
  <c r="G56" i="23"/>
  <c r="I56" i="23"/>
  <c r="J56" i="23"/>
  <c r="K56" i="23"/>
  <c r="B57" i="23"/>
  <c r="C57" i="23"/>
  <c r="D57" i="23"/>
  <c r="E57" i="23"/>
  <c r="F57" i="23"/>
  <c r="G57" i="23"/>
  <c r="I57" i="23"/>
  <c r="J57" i="23"/>
  <c r="K57" i="23"/>
  <c r="B58" i="23"/>
  <c r="C58" i="23"/>
  <c r="D58" i="23"/>
  <c r="E58" i="23"/>
  <c r="F58" i="23"/>
  <c r="G58" i="23"/>
  <c r="I58" i="23"/>
  <c r="J58" i="23"/>
  <c r="K58" i="23"/>
  <c r="B59" i="23"/>
  <c r="C59" i="23"/>
  <c r="D59" i="23"/>
  <c r="E59" i="23"/>
  <c r="F59" i="23"/>
  <c r="G59" i="23"/>
  <c r="I59" i="23"/>
  <c r="J59" i="23"/>
  <c r="K59" i="23"/>
  <c r="B60" i="23"/>
  <c r="C60" i="23"/>
  <c r="D60" i="23"/>
  <c r="E60" i="23"/>
  <c r="F60" i="23"/>
  <c r="G60" i="23"/>
  <c r="I60" i="23"/>
  <c r="J60" i="23"/>
  <c r="K60" i="23"/>
  <c r="B61" i="23"/>
  <c r="C61" i="23"/>
  <c r="D61" i="23"/>
  <c r="E61" i="23"/>
  <c r="F61" i="23"/>
  <c r="G61" i="23"/>
  <c r="I61" i="23"/>
  <c r="J61" i="23"/>
  <c r="K61" i="23"/>
  <c r="B62" i="23"/>
  <c r="C62" i="23"/>
  <c r="D62" i="23"/>
  <c r="E62" i="23"/>
  <c r="F62" i="23"/>
  <c r="G62" i="23"/>
  <c r="I62" i="23"/>
  <c r="J62" i="23"/>
  <c r="K62" i="23"/>
  <c r="B63" i="23"/>
  <c r="C63" i="23"/>
  <c r="D63" i="23"/>
  <c r="E63" i="23"/>
  <c r="F63" i="23"/>
  <c r="G63" i="23"/>
  <c r="H63" i="23"/>
  <c r="I63" i="23"/>
  <c r="J63" i="23"/>
  <c r="B64" i="23"/>
  <c r="C64" i="23"/>
  <c r="D64" i="23"/>
  <c r="E64" i="23"/>
  <c r="F64" i="23"/>
  <c r="G64" i="23"/>
  <c r="I64" i="23"/>
  <c r="J64" i="23"/>
  <c r="K64" i="23"/>
  <c r="B65" i="23"/>
  <c r="C65" i="23"/>
  <c r="D65" i="23"/>
  <c r="E65" i="23"/>
  <c r="F65" i="23"/>
  <c r="G65" i="23"/>
  <c r="I65" i="23"/>
  <c r="J65" i="23"/>
  <c r="K65" i="23"/>
  <c r="B66" i="23"/>
  <c r="C66" i="23"/>
  <c r="D66" i="23"/>
  <c r="E66" i="23"/>
  <c r="F66" i="23"/>
  <c r="G66" i="23"/>
  <c r="I66" i="23"/>
  <c r="J66" i="23"/>
  <c r="K66" i="23"/>
  <c r="B67" i="23"/>
  <c r="C67" i="23"/>
  <c r="D67" i="23"/>
  <c r="E67" i="23"/>
  <c r="F67" i="23"/>
  <c r="G67" i="23"/>
  <c r="I67" i="23"/>
  <c r="J67" i="23"/>
  <c r="K67" i="23"/>
  <c r="B68" i="23"/>
  <c r="C68" i="23"/>
  <c r="D68" i="23"/>
  <c r="E68" i="23"/>
  <c r="F68" i="23"/>
  <c r="G68" i="23"/>
  <c r="I68" i="23"/>
  <c r="J68" i="23"/>
  <c r="K68" i="23"/>
  <c r="B69" i="23"/>
  <c r="C69" i="23"/>
  <c r="D69" i="23"/>
  <c r="E69" i="23"/>
  <c r="F69" i="23"/>
  <c r="G69" i="23"/>
  <c r="I69" i="23"/>
  <c r="J69" i="23"/>
  <c r="K69" i="23"/>
  <c r="B70" i="23"/>
  <c r="C70" i="23"/>
  <c r="D70" i="23"/>
  <c r="E70" i="23"/>
  <c r="F70" i="23"/>
  <c r="G70" i="23"/>
  <c r="I70" i="23"/>
  <c r="J70" i="23"/>
  <c r="K70" i="23"/>
  <c r="B71" i="23"/>
  <c r="C71" i="23"/>
  <c r="D71" i="23"/>
  <c r="E71" i="23"/>
  <c r="F71" i="23"/>
  <c r="G71" i="23"/>
  <c r="I71" i="23"/>
  <c r="J71" i="23"/>
  <c r="K71" i="23"/>
  <c r="B72" i="23"/>
  <c r="C72" i="23"/>
  <c r="D72" i="23"/>
  <c r="E72" i="23"/>
  <c r="F72" i="23"/>
  <c r="G72" i="23"/>
  <c r="I72" i="23"/>
  <c r="J72" i="23"/>
  <c r="K72" i="23"/>
  <c r="B73" i="23"/>
  <c r="C73" i="23"/>
  <c r="D73" i="23"/>
  <c r="E73" i="23"/>
  <c r="F73" i="23"/>
  <c r="G73" i="23"/>
  <c r="I73" i="23"/>
  <c r="J73" i="23"/>
  <c r="K73" i="23"/>
  <c r="B74" i="23"/>
  <c r="C74" i="23"/>
  <c r="D74" i="23"/>
  <c r="E74" i="23"/>
  <c r="F74" i="23"/>
  <c r="G74" i="23"/>
  <c r="I74" i="23"/>
  <c r="J74" i="23"/>
  <c r="K74" i="23"/>
  <c r="B75" i="23"/>
  <c r="C75" i="23"/>
  <c r="D75" i="23"/>
  <c r="E75" i="23"/>
  <c r="F75" i="23"/>
  <c r="G75" i="23"/>
  <c r="I75" i="23"/>
  <c r="J75" i="23"/>
  <c r="K75" i="23"/>
  <c r="B76" i="23"/>
  <c r="C76" i="23"/>
  <c r="D76" i="23"/>
  <c r="E76" i="23"/>
  <c r="F76" i="23"/>
  <c r="G76" i="23"/>
  <c r="I76" i="23"/>
  <c r="J76" i="23"/>
  <c r="K76" i="23"/>
  <c r="B77" i="23"/>
  <c r="C77" i="23"/>
  <c r="D77" i="23"/>
  <c r="E77" i="23"/>
  <c r="F77" i="23"/>
  <c r="G77" i="23"/>
  <c r="I77" i="23"/>
  <c r="J77" i="23"/>
  <c r="K77" i="23"/>
  <c r="B78" i="23"/>
  <c r="C78" i="23"/>
  <c r="D78" i="23"/>
  <c r="E78" i="23"/>
  <c r="F78" i="23"/>
  <c r="G78" i="23"/>
  <c r="I78" i="23"/>
  <c r="J78" i="23"/>
  <c r="K78" i="23"/>
  <c r="B79" i="23"/>
  <c r="C79" i="23"/>
  <c r="D79" i="23"/>
  <c r="E79" i="23"/>
  <c r="F79" i="23"/>
  <c r="G79" i="23"/>
  <c r="I79" i="23"/>
  <c r="J79" i="23"/>
  <c r="K79" i="23"/>
  <c r="B80" i="23"/>
  <c r="C80" i="23"/>
  <c r="D80" i="23"/>
  <c r="E80" i="23"/>
  <c r="F80" i="23"/>
  <c r="G80" i="23"/>
  <c r="I80" i="23"/>
  <c r="J80" i="23"/>
  <c r="K80" i="23"/>
  <c r="B81" i="23"/>
  <c r="C81" i="23"/>
  <c r="D81" i="23"/>
  <c r="E81" i="23"/>
  <c r="F81" i="23"/>
  <c r="G81" i="23"/>
  <c r="I81" i="23"/>
  <c r="J81" i="23"/>
  <c r="K81" i="23"/>
  <c r="B82" i="23"/>
  <c r="C82" i="23"/>
  <c r="D82" i="23"/>
  <c r="E82" i="23"/>
  <c r="F82" i="23"/>
  <c r="G82" i="23"/>
  <c r="I82" i="23"/>
  <c r="J82" i="23"/>
  <c r="K82" i="23"/>
  <c r="B83" i="23"/>
  <c r="C83" i="23"/>
  <c r="D83" i="23"/>
  <c r="E83" i="23"/>
  <c r="F83" i="23"/>
  <c r="G83" i="23"/>
  <c r="I83" i="23"/>
  <c r="J83" i="23"/>
  <c r="K83" i="23"/>
  <c r="B84" i="23"/>
  <c r="C84" i="23"/>
  <c r="D84" i="23"/>
  <c r="E84" i="23"/>
  <c r="F84" i="23"/>
  <c r="G84" i="23"/>
  <c r="I84" i="23"/>
  <c r="J84" i="23"/>
  <c r="K84" i="23"/>
  <c r="B85" i="23"/>
  <c r="C85" i="23"/>
  <c r="D85" i="23"/>
  <c r="E85" i="23"/>
  <c r="F85" i="23"/>
  <c r="G85" i="23"/>
  <c r="I85" i="23"/>
  <c r="J85" i="23"/>
  <c r="K85" i="23"/>
  <c r="B86" i="23"/>
  <c r="C86" i="23"/>
  <c r="D86" i="23"/>
  <c r="E86" i="23"/>
  <c r="F86" i="23"/>
  <c r="G86" i="23"/>
  <c r="I86" i="23"/>
  <c r="J86" i="23"/>
  <c r="K86" i="23"/>
  <c r="B87" i="23"/>
  <c r="C87" i="23"/>
  <c r="D87" i="23"/>
  <c r="E87" i="23"/>
  <c r="F87" i="23"/>
  <c r="G87" i="23"/>
  <c r="I87" i="23"/>
  <c r="J87" i="23"/>
  <c r="K87" i="23"/>
  <c r="B88" i="23"/>
  <c r="C88" i="23"/>
  <c r="D88" i="23"/>
  <c r="E88" i="23"/>
  <c r="F88" i="23"/>
  <c r="G88" i="23"/>
  <c r="I88" i="23"/>
  <c r="J88" i="23"/>
  <c r="K88" i="23"/>
  <c r="B89" i="23"/>
  <c r="C89" i="23"/>
  <c r="D89" i="23"/>
  <c r="E89" i="23"/>
  <c r="F89" i="23"/>
  <c r="G89" i="23"/>
  <c r="I89" i="23"/>
  <c r="J89" i="23"/>
  <c r="K89" i="23"/>
  <c r="B90" i="23"/>
  <c r="C90" i="23"/>
  <c r="D90" i="23"/>
  <c r="E90" i="23"/>
  <c r="F90" i="23"/>
  <c r="G90" i="23"/>
  <c r="I90" i="23"/>
  <c r="J90" i="23"/>
  <c r="K90" i="23"/>
  <c r="B91" i="23"/>
  <c r="C91" i="23"/>
  <c r="D91" i="23"/>
  <c r="E91" i="23"/>
  <c r="F91" i="23"/>
  <c r="G91" i="23"/>
  <c r="I91" i="23"/>
  <c r="J91" i="23"/>
  <c r="K91" i="23"/>
  <c r="B92" i="23"/>
  <c r="C92" i="23"/>
  <c r="D92" i="23"/>
  <c r="E92" i="23"/>
  <c r="F92" i="23"/>
  <c r="G92" i="23"/>
  <c r="I92" i="23"/>
  <c r="J92" i="23"/>
  <c r="K92" i="23"/>
  <c r="B93" i="23"/>
  <c r="C93" i="23"/>
  <c r="D93" i="23"/>
  <c r="E93" i="23"/>
  <c r="F93" i="23"/>
  <c r="G93" i="23"/>
  <c r="I93" i="23"/>
  <c r="J93" i="23"/>
  <c r="K93" i="23"/>
  <c r="B94" i="23"/>
  <c r="C94" i="23"/>
  <c r="D94" i="23"/>
  <c r="E94" i="23"/>
  <c r="F94" i="23"/>
  <c r="G94" i="23"/>
  <c r="I94" i="23"/>
  <c r="J94" i="23"/>
  <c r="K94" i="23"/>
  <c r="B95" i="23"/>
  <c r="C95" i="23"/>
  <c r="D95" i="23"/>
  <c r="E95" i="23"/>
  <c r="F95" i="23"/>
  <c r="G95" i="23"/>
  <c r="I95" i="23"/>
  <c r="J95" i="23"/>
  <c r="K95" i="23"/>
  <c r="B96" i="23"/>
  <c r="C96" i="23"/>
  <c r="D96" i="23"/>
  <c r="E96" i="23"/>
  <c r="F96" i="23"/>
  <c r="G96" i="23"/>
  <c r="I96" i="23"/>
  <c r="J96" i="23"/>
  <c r="K96" i="23"/>
  <c r="B97" i="23"/>
  <c r="C97" i="23"/>
  <c r="D97" i="23"/>
  <c r="E97" i="23"/>
  <c r="F97" i="23"/>
  <c r="G97" i="23"/>
  <c r="I97" i="23"/>
  <c r="J97" i="23"/>
  <c r="K97" i="23"/>
  <c r="B98" i="23"/>
  <c r="C98" i="23"/>
  <c r="D98" i="23"/>
  <c r="E98" i="23"/>
  <c r="F98" i="23"/>
  <c r="G98" i="23"/>
  <c r="I98" i="23"/>
  <c r="J98" i="23"/>
  <c r="K98" i="23"/>
  <c r="B99" i="23"/>
  <c r="C99" i="23"/>
  <c r="D99" i="23"/>
  <c r="E99" i="23"/>
  <c r="F99" i="23"/>
  <c r="G99" i="23"/>
  <c r="I99" i="23"/>
  <c r="J99" i="23"/>
  <c r="K99" i="23"/>
  <c r="B100" i="23"/>
  <c r="C100" i="23"/>
  <c r="D100" i="23"/>
  <c r="E100" i="23"/>
  <c r="F100" i="23"/>
  <c r="G100" i="23"/>
  <c r="I100" i="23"/>
  <c r="J100" i="23"/>
  <c r="K100" i="23"/>
  <c r="B101" i="23"/>
  <c r="D101" i="23"/>
  <c r="E101" i="23"/>
  <c r="F101" i="23"/>
  <c r="G101" i="23"/>
  <c r="H101" i="23"/>
  <c r="I101" i="23"/>
  <c r="J101" i="23"/>
  <c r="K101" i="23"/>
  <c r="B102" i="23"/>
  <c r="C102" i="23"/>
  <c r="D102" i="23"/>
  <c r="E102" i="23"/>
  <c r="F102" i="23"/>
  <c r="G102" i="23"/>
  <c r="I102" i="23"/>
  <c r="J102" i="23"/>
  <c r="K102" i="23"/>
  <c r="B103" i="23"/>
  <c r="C103" i="23"/>
  <c r="D103" i="23"/>
  <c r="E103" i="23"/>
  <c r="F103" i="23"/>
  <c r="G103" i="23"/>
  <c r="I103" i="23"/>
  <c r="J103" i="23"/>
  <c r="K103" i="23"/>
  <c r="B104" i="23"/>
  <c r="C104" i="23"/>
  <c r="D104" i="23"/>
  <c r="E104" i="23"/>
  <c r="F104" i="23"/>
  <c r="G104" i="23"/>
  <c r="I104" i="23"/>
  <c r="J104" i="23"/>
  <c r="K104" i="23"/>
  <c r="B105" i="23"/>
  <c r="C105" i="23"/>
  <c r="D105" i="23"/>
  <c r="E105" i="23"/>
  <c r="F105" i="23"/>
  <c r="G105" i="23"/>
  <c r="I105" i="23"/>
  <c r="J105" i="23"/>
  <c r="K105" i="23"/>
  <c r="B106" i="23"/>
  <c r="C106" i="23"/>
  <c r="D106" i="23"/>
  <c r="E106" i="23"/>
  <c r="F106" i="23"/>
  <c r="G106" i="23"/>
  <c r="I106" i="23"/>
  <c r="J106" i="23"/>
  <c r="K106" i="23"/>
  <c r="B107" i="23"/>
  <c r="C107" i="23"/>
  <c r="D107" i="23"/>
  <c r="E107" i="23"/>
  <c r="F107" i="23"/>
  <c r="G107" i="23"/>
  <c r="I107" i="23"/>
  <c r="J107" i="23"/>
  <c r="K107" i="23"/>
  <c r="B108" i="23"/>
  <c r="C108" i="23"/>
  <c r="D108" i="23"/>
  <c r="E108" i="23"/>
  <c r="F108" i="23"/>
  <c r="G108" i="23"/>
  <c r="I108" i="23"/>
  <c r="J108" i="23"/>
  <c r="K108" i="23"/>
  <c r="B109" i="23"/>
  <c r="C109" i="23"/>
  <c r="D109" i="23"/>
  <c r="E109" i="23"/>
  <c r="F109" i="23"/>
  <c r="G109" i="23"/>
  <c r="I109" i="23"/>
  <c r="J109" i="23"/>
  <c r="K109" i="23"/>
  <c r="B110" i="23"/>
  <c r="C110" i="23"/>
  <c r="D110" i="23"/>
  <c r="E110" i="23"/>
  <c r="F110" i="23"/>
  <c r="G110" i="23"/>
  <c r="I110" i="23"/>
  <c r="J110" i="23"/>
  <c r="K110" i="23"/>
  <c r="B111" i="23"/>
  <c r="C111" i="23"/>
  <c r="D111" i="23"/>
  <c r="E111" i="23"/>
  <c r="F111" i="23"/>
  <c r="G111" i="23"/>
  <c r="I111" i="23"/>
  <c r="J111" i="23"/>
  <c r="K111" i="23"/>
  <c r="B112" i="23"/>
  <c r="C112" i="23"/>
  <c r="D112" i="23"/>
  <c r="E112" i="23"/>
  <c r="F112" i="23"/>
  <c r="G112" i="23"/>
  <c r="I112" i="23"/>
  <c r="J112" i="23"/>
  <c r="K112" i="23"/>
  <c r="B113" i="23"/>
  <c r="C113" i="23"/>
  <c r="D113" i="23"/>
  <c r="E113" i="23"/>
  <c r="F113" i="23"/>
  <c r="G113" i="23"/>
  <c r="I113" i="23"/>
  <c r="J113" i="23"/>
  <c r="K113" i="23"/>
  <c r="B114" i="23"/>
  <c r="C114" i="23"/>
  <c r="D114" i="23"/>
  <c r="E114" i="23"/>
  <c r="F114" i="23"/>
  <c r="G114" i="23"/>
  <c r="I114" i="23"/>
  <c r="J114" i="23"/>
  <c r="K114" i="23"/>
  <c r="B115" i="23"/>
  <c r="C115" i="23"/>
  <c r="D115" i="23"/>
  <c r="E115" i="23"/>
  <c r="F115" i="23"/>
  <c r="G115" i="23"/>
  <c r="I115" i="23"/>
  <c r="J115" i="23"/>
  <c r="K115" i="23"/>
  <c r="B116" i="23"/>
  <c r="C116" i="23"/>
  <c r="D116" i="23"/>
  <c r="E116" i="23"/>
  <c r="F116" i="23"/>
  <c r="G116" i="23"/>
  <c r="I116" i="23"/>
  <c r="J116" i="23"/>
  <c r="K116" i="23"/>
  <c r="B117" i="23"/>
  <c r="C117" i="23"/>
  <c r="D117" i="23"/>
  <c r="E117" i="23"/>
  <c r="F117" i="23"/>
  <c r="G117" i="23"/>
  <c r="I117" i="23"/>
  <c r="J117" i="23"/>
  <c r="K117" i="23"/>
  <c r="B118" i="23"/>
  <c r="C118" i="23"/>
  <c r="D118" i="23"/>
  <c r="E118" i="23"/>
  <c r="F118" i="23"/>
  <c r="G118" i="23"/>
  <c r="I118" i="23"/>
  <c r="J118" i="23"/>
  <c r="K118" i="23"/>
  <c r="B119" i="23"/>
  <c r="C119" i="23"/>
  <c r="D119" i="23"/>
  <c r="E119" i="23"/>
  <c r="F119" i="23"/>
  <c r="G119" i="23"/>
  <c r="I119" i="23"/>
  <c r="J119" i="23"/>
  <c r="K119" i="23"/>
  <c r="B120" i="23"/>
  <c r="C120" i="23"/>
  <c r="D120" i="23"/>
  <c r="E120" i="23"/>
  <c r="F120" i="23"/>
  <c r="G120" i="23"/>
  <c r="I120" i="23"/>
  <c r="J120" i="23"/>
  <c r="K120" i="23"/>
  <c r="B121" i="23"/>
  <c r="C121" i="23"/>
  <c r="D121" i="23"/>
  <c r="E121" i="23"/>
  <c r="F121" i="23"/>
  <c r="G121" i="23"/>
  <c r="I121" i="23"/>
  <c r="J121" i="23"/>
  <c r="K121" i="23"/>
  <c r="B122" i="23"/>
  <c r="C122" i="23"/>
  <c r="D122" i="23"/>
  <c r="E122" i="23"/>
  <c r="F122" i="23"/>
  <c r="G122" i="23"/>
  <c r="H122" i="23"/>
  <c r="I122" i="23"/>
  <c r="J122" i="23"/>
  <c r="B123" i="23"/>
  <c r="C123" i="23"/>
  <c r="D123" i="23"/>
  <c r="E123" i="23"/>
  <c r="F123" i="23"/>
  <c r="G123" i="23"/>
  <c r="I123" i="23"/>
  <c r="J123" i="23"/>
  <c r="K123" i="23"/>
  <c r="B124" i="23"/>
  <c r="C124" i="23"/>
  <c r="D124" i="23"/>
  <c r="E124" i="23"/>
  <c r="F124" i="23"/>
  <c r="G124" i="23"/>
  <c r="I124" i="23"/>
  <c r="J124" i="23"/>
  <c r="K124" i="23"/>
  <c r="B125" i="23"/>
  <c r="C125" i="23"/>
  <c r="D125" i="23"/>
  <c r="E125" i="23"/>
  <c r="F125" i="23"/>
  <c r="G125" i="23"/>
  <c r="I125" i="23"/>
  <c r="J125" i="23"/>
  <c r="K125" i="23"/>
  <c r="B126" i="23"/>
  <c r="C126" i="23"/>
  <c r="D126" i="23"/>
  <c r="E126" i="23"/>
  <c r="F126" i="23"/>
  <c r="G126" i="23"/>
  <c r="I126" i="23"/>
  <c r="J126" i="23"/>
  <c r="K126" i="23"/>
  <c r="B127" i="23"/>
  <c r="C127" i="23"/>
  <c r="D127" i="23"/>
  <c r="E127" i="23"/>
  <c r="F127" i="23"/>
  <c r="G127" i="23"/>
  <c r="I127" i="23"/>
  <c r="J127" i="23"/>
  <c r="K127" i="23"/>
  <c r="B128" i="23"/>
  <c r="C128" i="23"/>
  <c r="D128" i="23"/>
  <c r="E128" i="23"/>
  <c r="F128" i="23"/>
  <c r="G128" i="23"/>
  <c r="I128" i="23"/>
  <c r="J128" i="23"/>
  <c r="K128" i="23"/>
  <c r="B129" i="23"/>
  <c r="C129" i="23"/>
  <c r="D129" i="23"/>
  <c r="E129" i="23"/>
  <c r="F129" i="23"/>
  <c r="G129" i="23"/>
  <c r="I129" i="23"/>
  <c r="J129" i="23"/>
  <c r="K129" i="23"/>
  <c r="B130" i="23"/>
  <c r="C130" i="23"/>
  <c r="D130" i="23"/>
  <c r="E130" i="23"/>
  <c r="F130" i="23"/>
  <c r="G130" i="23"/>
  <c r="I130" i="23"/>
  <c r="J130" i="23"/>
  <c r="K130" i="23"/>
  <c r="B131" i="23"/>
  <c r="C131" i="23"/>
  <c r="D131" i="23"/>
  <c r="E131" i="23"/>
  <c r="F131" i="23"/>
  <c r="G131" i="23"/>
  <c r="I131" i="23"/>
  <c r="J131" i="23"/>
  <c r="K131" i="23"/>
  <c r="B132" i="23"/>
  <c r="C132" i="23"/>
  <c r="D132" i="23"/>
  <c r="E132" i="23"/>
  <c r="F132" i="23"/>
  <c r="G132" i="23"/>
  <c r="I132" i="23"/>
  <c r="J132" i="23"/>
  <c r="K132" i="23"/>
  <c r="B133" i="23"/>
  <c r="C133" i="23"/>
  <c r="D133" i="23"/>
  <c r="E133" i="23"/>
  <c r="F133" i="23"/>
  <c r="G133" i="23"/>
  <c r="I133" i="23"/>
  <c r="J133" i="23"/>
  <c r="K133" i="23"/>
  <c r="B134" i="23"/>
  <c r="C134" i="23"/>
  <c r="D134" i="23"/>
  <c r="E134" i="23"/>
  <c r="F134" i="23"/>
  <c r="G134" i="23"/>
  <c r="I134" i="23"/>
  <c r="J134" i="23"/>
  <c r="K134" i="23"/>
  <c r="B135" i="23"/>
  <c r="C135" i="23"/>
  <c r="D135" i="23"/>
  <c r="E135" i="23"/>
  <c r="F135" i="23"/>
  <c r="G135" i="23"/>
  <c r="I135" i="23"/>
  <c r="J135" i="23"/>
  <c r="K135" i="23"/>
  <c r="B136" i="23"/>
  <c r="C136" i="23"/>
  <c r="D136" i="23"/>
  <c r="E136" i="23"/>
  <c r="F136" i="23"/>
  <c r="G136" i="23"/>
  <c r="I136" i="23"/>
  <c r="J136" i="23"/>
  <c r="K136" i="23"/>
  <c r="B137" i="23"/>
  <c r="C137" i="23"/>
  <c r="D137" i="23"/>
  <c r="E137" i="23"/>
  <c r="F137" i="23"/>
  <c r="G137" i="23"/>
  <c r="I137" i="23"/>
  <c r="J137" i="23"/>
  <c r="K137" i="23"/>
  <c r="B138" i="23"/>
  <c r="C138" i="23"/>
  <c r="D138" i="23"/>
  <c r="E138" i="23"/>
  <c r="F138" i="23"/>
  <c r="G138" i="23"/>
  <c r="I138" i="23"/>
  <c r="J138" i="23"/>
  <c r="K138" i="23"/>
  <c r="B139" i="23"/>
  <c r="C139" i="23"/>
  <c r="D139" i="23"/>
  <c r="E139" i="23"/>
  <c r="F139" i="23"/>
  <c r="G139" i="23"/>
  <c r="I139" i="23"/>
  <c r="J139" i="23"/>
  <c r="K139" i="23"/>
  <c r="B140" i="23"/>
  <c r="C140" i="23"/>
  <c r="D140" i="23"/>
  <c r="E140" i="23"/>
  <c r="F140" i="23"/>
  <c r="G140" i="23"/>
  <c r="I140" i="23"/>
  <c r="J140" i="23"/>
  <c r="K140" i="23"/>
  <c r="B141" i="23"/>
  <c r="C141" i="23"/>
  <c r="D141" i="23"/>
  <c r="E141" i="23"/>
  <c r="F141" i="23"/>
  <c r="G141" i="23"/>
  <c r="I141" i="23"/>
  <c r="J141" i="23"/>
  <c r="K141" i="23"/>
  <c r="B142" i="23"/>
  <c r="C142" i="23"/>
  <c r="D142" i="23"/>
  <c r="E142" i="23"/>
  <c r="F142" i="23"/>
  <c r="G142" i="23"/>
  <c r="H142" i="23"/>
  <c r="J142" i="23"/>
  <c r="K142" i="23"/>
  <c r="B143" i="23"/>
  <c r="C143" i="23"/>
  <c r="D143" i="23"/>
  <c r="E143" i="23"/>
  <c r="F143" i="23"/>
  <c r="G143" i="23"/>
  <c r="H143" i="23"/>
  <c r="J143" i="23"/>
  <c r="K143" i="23"/>
  <c r="B144" i="23"/>
  <c r="C144" i="23"/>
  <c r="D144" i="23"/>
  <c r="E144" i="23"/>
  <c r="F144" i="23"/>
  <c r="G144" i="23"/>
  <c r="H144" i="23"/>
  <c r="J144" i="23"/>
  <c r="K144" i="23"/>
  <c r="B145" i="23"/>
  <c r="C145" i="23"/>
  <c r="D145" i="23"/>
  <c r="E145" i="23"/>
  <c r="F145" i="23"/>
  <c r="G145" i="23"/>
  <c r="H145" i="23"/>
  <c r="J145" i="23"/>
  <c r="K145" i="23"/>
  <c r="B146" i="23"/>
  <c r="C146" i="23"/>
  <c r="D146" i="23"/>
  <c r="E146" i="23"/>
  <c r="F146" i="23"/>
  <c r="G146" i="23"/>
  <c r="H146" i="23"/>
  <c r="J146" i="23"/>
  <c r="K146" i="23"/>
  <c r="B147" i="23"/>
  <c r="C147" i="23"/>
  <c r="D147" i="23"/>
  <c r="E147" i="23"/>
  <c r="F147" i="23"/>
  <c r="G147" i="23"/>
  <c r="H147" i="23"/>
  <c r="J147" i="23"/>
  <c r="K147" i="23"/>
  <c r="B148" i="23"/>
  <c r="C148" i="23"/>
  <c r="D148" i="23"/>
  <c r="E148" i="23"/>
  <c r="F148" i="23"/>
  <c r="G148" i="23"/>
  <c r="H148" i="23"/>
  <c r="J148" i="23"/>
  <c r="K148" i="23"/>
  <c r="B149" i="23"/>
  <c r="C149" i="23"/>
  <c r="D149" i="23"/>
  <c r="E149" i="23"/>
  <c r="F149" i="23"/>
  <c r="G149" i="23"/>
  <c r="H149" i="23"/>
  <c r="J149" i="23"/>
  <c r="K149" i="23"/>
  <c r="B150" i="23"/>
  <c r="C150" i="23"/>
  <c r="D150" i="23"/>
  <c r="E150" i="23"/>
  <c r="F150" i="23"/>
  <c r="G150" i="23"/>
  <c r="H150" i="23"/>
  <c r="J150" i="23"/>
  <c r="K150" i="23"/>
  <c r="B151" i="23"/>
  <c r="C151" i="23"/>
  <c r="D151" i="23"/>
  <c r="E151" i="23"/>
  <c r="F151" i="23"/>
  <c r="G151" i="23"/>
  <c r="H151" i="23"/>
  <c r="J151" i="23"/>
  <c r="K151" i="23"/>
  <c r="B152" i="23"/>
  <c r="C152" i="23"/>
  <c r="D152" i="23"/>
  <c r="E152" i="23"/>
  <c r="F152" i="23"/>
  <c r="G152" i="23"/>
  <c r="H152" i="23"/>
  <c r="J152" i="23"/>
  <c r="K152" i="23"/>
  <c r="B153" i="23"/>
  <c r="C153" i="23"/>
  <c r="D153" i="23"/>
  <c r="E153" i="23"/>
  <c r="F153" i="23"/>
  <c r="G153" i="23"/>
  <c r="H153" i="23"/>
  <c r="J153" i="23"/>
  <c r="K153" i="23"/>
  <c r="B154" i="23"/>
  <c r="C154" i="23"/>
  <c r="D154" i="23"/>
  <c r="E154" i="23"/>
  <c r="F154" i="23"/>
  <c r="G154" i="23"/>
  <c r="H154" i="23"/>
  <c r="J154" i="23"/>
  <c r="K154" i="23"/>
  <c r="B155" i="23"/>
  <c r="C155" i="23"/>
  <c r="D155" i="23"/>
  <c r="E155" i="23"/>
  <c r="F155" i="23"/>
  <c r="G155" i="23"/>
  <c r="H155" i="23"/>
  <c r="J155" i="23"/>
  <c r="K155" i="23"/>
  <c r="B156" i="23"/>
  <c r="C156" i="23"/>
  <c r="D156" i="23"/>
  <c r="E156" i="23"/>
  <c r="F156" i="23"/>
  <c r="G156" i="23"/>
  <c r="H156" i="23"/>
  <c r="J156" i="23"/>
  <c r="K156" i="23"/>
  <c r="B157" i="23"/>
  <c r="C157" i="23"/>
  <c r="D157" i="23"/>
  <c r="E157" i="23"/>
  <c r="F157" i="23"/>
  <c r="G157" i="23"/>
  <c r="H157" i="23"/>
  <c r="J157" i="23"/>
  <c r="K157" i="23"/>
  <c r="B158" i="23"/>
  <c r="C158" i="23"/>
  <c r="D158" i="23"/>
  <c r="E158" i="23"/>
  <c r="F158" i="23"/>
  <c r="G158" i="23"/>
  <c r="H158" i="23"/>
  <c r="J158" i="23"/>
  <c r="K158" i="23"/>
  <c r="B159" i="23"/>
  <c r="C159" i="23"/>
  <c r="D159" i="23"/>
  <c r="E159" i="23"/>
  <c r="F159" i="23"/>
  <c r="G159" i="23"/>
  <c r="H159" i="23"/>
  <c r="J159" i="23"/>
  <c r="K159" i="23"/>
  <c r="B160" i="23"/>
  <c r="C160" i="23"/>
  <c r="D160" i="23"/>
  <c r="E160" i="23"/>
  <c r="F160" i="23"/>
  <c r="G160" i="23"/>
  <c r="H160" i="23"/>
  <c r="J160" i="23"/>
  <c r="K160" i="23"/>
  <c r="B161" i="23"/>
  <c r="C161" i="23"/>
  <c r="D161" i="23"/>
  <c r="E161" i="23"/>
  <c r="F161" i="23"/>
  <c r="G161" i="23"/>
  <c r="H161" i="23"/>
  <c r="J161" i="23"/>
  <c r="K161" i="23"/>
  <c r="B162" i="23"/>
  <c r="C162" i="23"/>
  <c r="D162" i="23"/>
  <c r="E162" i="23"/>
  <c r="F162" i="23"/>
  <c r="G162" i="23"/>
  <c r="H162" i="23"/>
  <c r="J162" i="23"/>
  <c r="K162" i="23"/>
  <c r="B163" i="23"/>
  <c r="C163" i="23"/>
  <c r="D163" i="23"/>
  <c r="E163" i="23"/>
  <c r="F163" i="23"/>
  <c r="G163" i="23"/>
  <c r="I163" i="23"/>
  <c r="J163" i="23"/>
  <c r="K163" i="23"/>
  <c r="B164" i="23"/>
  <c r="C164" i="23"/>
  <c r="D164" i="23"/>
  <c r="E164" i="23"/>
  <c r="F164" i="23"/>
  <c r="H164" i="23"/>
  <c r="I164" i="23"/>
  <c r="J164" i="23"/>
  <c r="K164" i="23"/>
  <c r="B165" i="23"/>
  <c r="C165" i="23"/>
  <c r="D165" i="23"/>
  <c r="E165" i="23"/>
  <c r="F165" i="23"/>
  <c r="G165" i="23"/>
  <c r="I165" i="23"/>
  <c r="J165" i="23"/>
  <c r="K165" i="23"/>
  <c r="B166" i="23"/>
  <c r="C166" i="23"/>
  <c r="D166" i="23"/>
  <c r="E166" i="23"/>
  <c r="F166" i="23"/>
  <c r="G166" i="23"/>
  <c r="I166" i="23"/>
  <c r="J166" i="23"/>
  <c r="K166" i="23"/>
  <c r="B167" i="23"/>
  <c r="C167" i="23"/>
  <c r="D167" i="23"/>
  <c r="E167" i="23"/>
  <c r="F167" i="23"/>
  <c r="G167" i="23"/>
  <c r="I167" i="23"/>
  <c r="J167" i="23"/>
  <c r="K167" i="23"/>
  <c r="B168" i="23"/>
  <c r="C168" i="23"/>
  <c r="D168" i="23"/>
  <c r="E168" i="23"/>
  <c r="F168" i="23"/>
  <c r="G168" i="23"/>
  <c r="H168" i="23"/>
  <c r="I168" i="23"/>
  <c r="J168" i="23"/>
  <c r="B169" i="23"/>
  <c r="C169" i="23"/>
  <c r="D169" i="23"/>
  <c r="E169" i="23"/>
  <c r="F169" i="23"/>
  <c r="G169" i="23"/>
  <c r="I169" i="23"/>
  <c r="J169" i="23"/>
  <c r="K169" i="23"/>
  <c r="B170" i="23"/>
  <c r="C170" i="23"/>
  <c r="D170" i="23"/>
  <c r="E170" i="23"/>
  <c r="F170" i="23"/>
  <c r="G170" i="23"/>
  <c r="I170" i="23"/>
  <c r="J170" i="23"/>
  <c r="K170" i="23"/>
  <c r="B171" i="23"/>
  <c r="C171" i="23"/>
  <c r="D171" i="23"/>
  <c r="E171" i="23"/>
  <c r="F171" i="23"/>
  <c r="H171" i="23"/>
  <c r="I171" i="23"/>
  <c r="J171" i="23"/>
  <c r="K171" i="23"/>
  <c r="B172" i="23"/>
  <c r="C172" i="23"/>
  <c r="D172" i="23"/>
  <c r="E172" i="23"/>
  <c r="F172" i="23"/>
  <c r="G172" i="23"/>
  <c r="H172" i="23"/>
  <c r="I172" i="23"/>
  <c r="J172" i="23"/>
  <c r="B173" i="23"/>
  <c r="C173" i="23"/>
  <c r="D173" i="23"/>
  <c r="E173" i="23"/>
  <c r="F173" i="23"/>
  <c r="G173" i="23"/>
  <c r="H173" i="23"/>
  <c r="I173" i="23"/>
  <c r="J173" i="23"/>
  <c r="B174" i="23"/>
  <c r="C174" i="23"/>
  <c r="D174" i="23"/>
  <c r="E174" i="23"/>
  <c r="F174" i="23"/>
  <c r="G174" i="23"/>
  <c r="I174" i="23"/>
  <c r="J174" i="23"/>
  <c r="K174" i="23"/>
  <c r="B175" i="23"/>
  <c r="C175" i="23"/>
  <c r="D175" i="23"/>
  <c r="E175" i="23"/>
  <c r="F175" i="23"/>
  <c r="H175" i="23"/>
  <c r="I175" i="23"/>
  <c r="J175" i="23"/>
  <c r="K175" i="23"/>
  <c r="B176" i="23"/>
  <c r="C176" i="23"/>
  <c r="D176" i="23"/>
  <c r="E176" i="23"/>
  <c r="F176" i="23"/>
  <c r="G176" i="23"/>
  <c r="H176" i="23"/>
  <c r="I176" i="23"/>
  <c r="J176" i="23"/>
  <c r="B177" i="23"/>
  <c r="C177" i="23"/>
  <c r="D177" i="23"/>
  <c r="E177" i="23"/>
  <c r="F177" i="23"/>
  <c r="G177" i="23"/>
  <c r="H177" i="23"/>
  <c r="I177" i="23"/>
  <c r="J177" i="23"/>
  <c r="B178" i="23"/>
  <c r="C178" i="23"/>
  <c r="D178" i="23"/>
  <c r="E178" i="23"/>
  <c r="F178" i="23"/>
  <c r="H178" i="23"/>
  <c r="I178" i="23"/>
  <c r="J178" i="23"/>
  <c r="K178" i="23"/>
  <c r="B179" i="23"/>
  <c r="C179" i="23"/>
  <c r="D179" i="23"/>
  <c r="E179" i="23"/>
  <c r="F179" i="23"/>
  <c r="H179" i="23"/>
  <c r="I179" i="23"/>
  <c r="J179" i="23"/>
  <c r="K179" i="23"/>
  <c r="B180" i="23"/>
  <c r="C180" i="23"/>
  <c r="D180" i="23"/>
  <c r="E180" i="23"/>
  <c r="F180" i="23"/>
  <c r="H180" i="23"/>
  <c r="I180" i="23"/>
  <c r="J180" i="23"/>
  <c r="K180" i="23"/>
  <c r="B181" i="23"/>
  <c r="C181" i="23"/>
  <c r="D181" i="23"/>
  <c r="E181" i="23"/>
  <c r="F181" i="23"/>
  <c r="H181" i="23"/>
  <c r="I181" i="23"/>
  <c r="J181" i="23"/>
  <c r="K181" i="23"/>
  <c r="B182" i="23"/>
  <c r="C182" i="23"/>
  <c r="D182" i="23"/>
  <c r="E182" i="23"/>
  <c r="F182" i="23"/>
  <c r="H182" i="23"/>
  <c r="I182" i="23"/>
  <c r="J182" i="23"/>
  <c r="K182" i="23"/>
  <c r="B183" i="23"/>
  <c r="C183" i="23"/>
  <c r="D183" i="23"/>
  <c r="E183" i="23"/>
  <c r="F183" i="23"/>
  <c r="H183" i="23"/>
  <c r="I183" i="23"/>
  <c r="J183" i="23"/>
  <c r="K183" i="23"/>
  <c r="B184" i="23"/>
  <c r="C184" i="23"/>
  <c r="D184" i="23"/>
  <c r="E184" i="23"/>
  <c r="F184" i="23"/>
  <c r="H184" i="23"/>
  <c r="I184" i="23"/>
  <c r="J184" i="23"/>
  <c r="K184" i="23"/>
  <c r="B185" i="23"/>
  <c r="C185" i="23"/>
  <c r="D185" i="23"/>
  <c r="E185" i="23"/>
  <c r="F185" i="23"/>
  <c r="H185" i="23"/>
  <c r="I185" i="23"/>
  <c r="J185" i="23"/>
  <c r="K185" i="23"/>
  <c r="B186" i="23"/>
  <c r="C186" i="23"/>
  <c r="D186" i="23"/>
  <c r="E186" i="23"/>
  <c r="F186" i="23"/>
  <c r="H186" i="23"/>
  <c r="I186" i="23"/>
  <c r="J186" i="23"/>
  <c r="K186" i="23"/>
  <c r="B187" i="23"/>
  <c r="C187" i="23"/>
  <c r="D187" i="23"/>
  <c r="E187" i="23"/>
  <c r="F187" i="23"/>
  <c r="H187" i="23"/>
  <c r="I187" i="23"/>
  <c r="J187" i="23"/>
  <c r="K187" i="23"/>
  <c r="B188" i="23"/>
  <c r="C188" i="23"/>
  <c r="D188" i="23"/>
  <c r="E188" i="23"/>
  <c r="F188" i="23"/>
  <c r="H188" i="23"/>
  <c r="I188" i="23"/>
  <c r="J188" i="23"/>
  <c r="K188" i="23"/>
  <c r="B189" i="23"/>
  <c r="C189" i="23"/>
  <c r="D189" i="23"/>
  <c r="E189" i="23"/>
  <c r="F189" i="23"/>
  <c r="H189" i="23"/>
  <c r="I189" i="23"/>
  <c r="J189" i="23"/>
  <c r="K189" i="23"/>
  <c r="B190" i="23"/>
  <c r="C190" i="23"/>
  <c r="D190" i="23"/>
  <c r="E190" i="23"/>
  <c r="F190" i="23"/>
  <c r="H190" i="23"/>
  <c r="I190" i="23"/>
  <c r="J190" i="23"/>
  <c r="K190" i="23"/>
  <c r="B191" i="23"/>
  <c r="C191" i="23"/>
  <c r="D191" i="23"/>
  <c r="E191" i="23"/>
  <c r="F191" i="23"/>
  <c r="H191" i="23"/>
  <c r="I191" i="23"/>
  <c r="J191" i="23"/>
  <c r="K191" i="23"/>
  <c r="B192" i="23"/>
  <c r="C192" i="23"/>
  <c r="D192" i="23"/>
  <c r="E192" i="23"/>
  <c r="F192" i="23"/>
  <c r="H192" i="23"/>
  <c r="I192" i="23"/>
  <c r="J192" i="23"/>
  <c r="K192" i="23"/>
  <c r="B193" i="23"/>
  <c r="C193" i="23"/>
  <c r="D193" i="23"/>
  <c r="E193" i="23"/>
  <c r="F193" i="23"/>
  <c r="H193" i="23"/>
  <c r="I193" i="23"/>
  <c r="J193" i="23"/>
  <c r="K193" i="23"/>
  <c r="B194" i="23"/>
  <c r="C194" i="23"/>
  <c r="D194" i="23"/>
  <c r="E194" i="23"/>
  <c r="F194" i="23"/>
  <c r="H194" i="23"/>
  <c r="I194" i="23"/>
  <c r="J194" i="23"/>
  <c r="K194" i="23"/>
  <c r="B195" i="23"/>
  <c r="C195" i="23"/>
  <c r="D195" i="23"/>
  <c r="E195" i="23"/>
  <c r="F195" i="23"/>
  <c r="H195" i="23"/>
  <c r="I195" i="23"/>
  <c r="J195" i="23"/>
  <c r="K195" i="23"/>
  <c r="B196" i="23"/>
  <c r="C196" i="23"/>
  <c r="D196" i="23"/>
  <c r="E196" i="23"/>
  <c r="F196" i="23"/>
  <c r="H196" i="23"/>
  <c r="I196" i="23"/>
  <c r="J196" i="23"/>
  <c r="K196" i="23"/>
  <c r="B197" i="23"/>
  <c r="C197" i="23"/>
  <c r="D197" i="23"/>
  <c r="E197" i="23"/>
  <c r="F197" i="23"/>
  <c r="H197" i="23"/>
  <c r="I197" i="23"/>
  <c r="J197" i="23"/>
  <c r="K197" i="23"/>
  <c r="B198" i="23"/>
  <c r="C198" i="23"/>
  <c r="D198" i="23"/>
  <c r="E198" i="23"/>
  <c r="F198" i="23"/>
  <c r="H198" i="23"/>
  <c r="I198" i="23"/>
  <c r="J198" i="23"/>
  <c r="K198" i="23"/>
  <c r="B199" i="23"/>
  <c r="C199" i="23"/>
  <c r="D199" i="23"/>
  <c r="E199" i="23"/>
  <c r="F199" i="23"/>
  <c r="H199" i="23"/>
  <c r="I199" i="23"/>
  <c r="J199" i="23"/>
  <c r="K199" i="23"/>
  <c r="B200" i="23"/>
  <c r="C200" i="23"/>
  <c r="D200" i="23"/>
  <c r="E200" i="23"/>
  <c r="F200" i="23"/>
  <c r="H200" i="23"/>
  <c r="I200" i="23"/>
  <c r="J200" i="23"/>
  <c r="K200" i="23"/>
  <c r="B201" i="23"/>
  <c r="C201" i="23"/>
  <c r="D201" i="23"/>
  <c r="E201" i="23"/>
  <c r="F201" i="23"/>
  <c r="H201" i="23"/>
  <c r="I201" i="23"/>
  <c r="J201" i="23"/>
  <c r="K201" i="23"/>
  <c r="B202" i="23"/>
  <c r="C202" i="23"/>
  <c r="D202" i="23"/>
  <c r="E202" i="23"/>
  <c r="F202" i="23"/>
  <c r="H202" i="23"/>
  <c r="I202" i="23"/>
  <c r="J202" i="23"/>
  <c r="K202" i="23"/>
  <c r="B203" i="23"/>
  <c r="C203" i="23"/>
  <c r="D203" i="23"/>
  <c r="E203" i="23"/>
  <c r="F203" i="23"/>
  <c r="G203" i="23"/>
  <c r="H203" i="23"/>
  <c r="I203" i="23"/>
  <c r="J203" i="23"/>
  <c r="B204" i="23"/>
  <c r="C204" i="23"/>
  <c r="D204" i="23"/>
  <c r="E204" i="23"/>
  <c r="F204" i="23"/>
  <c r="H204" i="23"/>
  <c r="I204" i="23"/>
  <c r="J204" i="23"/>
  <c r="K204" i="23"/>
  <c r="B205" i="23"/>
  <c r="C205" i="23"/>
  <c r="D205" i="23"/>
  <c r="E205" i="23"/>
  <c r="F205" i="23"/>
  <c r="H205" i="23"/>
  <c r="I205" i="23"/>
  <c r="J205" i="23"/>
  <c r="K205" i="23"/>
  <c r="B206" i="23"/>
  <c r="C206" i="23"/>
  <c r="D206" i="23"/>
  <c r="E206" i="23"/>
  <c r="F206" i="23"/>
  <c r="H206" i="23"/>
  <c r="I206" i="23"/>
  <c r="J206" i="23"/>
  <c r="K206" i="23"/>
  <c r="B207" i="23"/>
  <c r="C207" i="23"/>
  <c r="D207" i="23"/>
  <c r="E207" i="23"/>
  <c r="F207" i="23"/>
  <c r="H207" i="23"/>
  <c r="I207" i="23"/>
  <c r="J207" i="23"/>
  <c r="K207" i="23"/>
  <c r="C208" i="23"/>
  <c r="D208" i="23"/>
  <c r="E208" i="23"/>
  <c r="F208" i="23"/>
  <c r="G208" i="23"/>
  <c r="H208" i="23"/>
  <c r="I208" i="23"/>
  <c r="J208" i="23"/>
  <c r="K208" i="23"/>
  <c r="C209" i="23"/>
  <c r="D209" i="23"/>
  <c r="E209" i="23"/>
  <c r="F209" i="23"/>
  <c r="G209" i="23"/>
  <c r="H209" i="23"/>
  <c r="I209" i="23"/>
  <c r="J209" i="23"/>
  <c r="K209" i="23"/>
  <c r="B210" i="23"/>
  <c r="C210" i="23"/>
  <c r="D210" i="23"/>
  <c r="E210" i="23"/>
  <c r="F210" i="23"/>
  <c r="H210" i="23"/>
  <c r="I210" i="23"/>
  <c r="J210" i="23"/>
  <c r="K210" i="23"/>
  <c r="B211" i="23"/>
  <c r="C211" i="23"/>
  <c r="D211" i="23"/>
  <c r="E211" i="23"/>
  <c r="F211" i="23"/>
  <c r="G211" i="23"/>
  <c r="I211" i="23"/>
  <c r="J211" i="23"/>
  <c r="K211" i="23"/>
  <c r="C212" i="23"/>
  <c r="D212" i="23"/>
  <c r="E212" i="23"/>
  <c r="F212" i="23"/>
  <c r="G212" i="23"/>
  <c r="H212" i="23"/>
  <c r="I212" i="23"/>
  <c r="J212" i="23"/>
  <c r="K212" i="23"/>
  <c r="C213" i="23"/>
  <c r="D213" i="23"/>
  <c r="E213" i="23"/>
  <c r="F213" i="23"/>
  <c r="G213" i="23"/>
  <c r="H213" i="23"/>
  <c r="I213" i="23"/>
  <c r="J213" i="23"/>
  <c r="K213" i="23"/>
  <c r="B214" i="23"/>
  <c r="C214" i="23"/>
  <c r="D214" i="23"/>
  <c r="E214" i="23"/>
  <c r="F214" i="23"/>
  <c r="H214" i="23"/>
  <c r="I214" i="23"/>
  <c r="J214" i="23"/>
  <c r="K214" i="23"/>
  <c r="C215" i="23"/>
  <c r="D215" i="23"/>
  <c r="E215" i="23"/>
  <c r="F215" i="23"/>
  <c r="G215" i="23"/>
  <c r="H215" i="23"/>
  <c r="I215" i="23"/>
  <c r="J215" i="23"/>
  <c r="K215" i="23"/>
  <c r="C216" i="23"/>
  <c r="D216" i="23"/>
  <c r="E216" i="23"/>
  <c r="F216" i="23"/>
  <c r="G216" i="23"/>
  <c r="H216" i="23"/>
  <c r="I216" i="23"/>
  <c r="J216" i="23"/>
  <c r="K216" i="23"/>
  <c r="C217" i="23"/>
  <c r="D217" i="23"/>
  <c r="E217" i="23"/>
  <c r="F217" i="23"/>
  <c r="G217" i="23"/>
  <c r="H217" i="23"/>
  <c r="I217" i="23"/>
  <c r="J217" i="23"/>
  <c r="K217" i="23"/>
  <c r="B218" i="23"/>
  <c r="C218" i="23"/>
  <c r="D218" i="23"/>
  <c r="E218" i="23"/>
  <c r="F218" i="23"/>
  <c r="H218" i="23"/>
  <c r="I218" i="23"/>
  <c r="J218" i="23"/>
  <c r="K218" i="23"/>
  <c r="B219" i="23"/>
  <c r="C219" i="23"/>
  <c r="D219" i="23"/>
  <c r="E219" i="23"/>
  <c r="F219" i="23"/>
  <c r="H219" i="23"/>
  <c r="I219" i="23"/>
  <c r="J219" i="23"/>
  <c r="K219" i="23"/>
  <c r="B220" i="23"/>
  <c r="C220" i="23"/>
  <c r="D220" i="23"/>
  <c r="E220" i="23"/>
  <c r="F220" i="23"/>
  <c r="H220" i="23"/>
  <c r="I220" i="23"/>
  <c r="J220" i="23"/>
  <c r="K220" i="23"/>
  <c r="C221" i="23"/>
  <c r="D221" i="23"/>
  <c r="E221" i="23"/>
  <c r="F221" i="23"/>
  <c r="G221" i="23"/>
  <c r="H221" i="23"/>
  <c r="I221" i="23"/>
  <c r="J221" i="23"/>
  <c r="K221" i="23"/>
  <c r="C222" i="23"/>
  <c r="D222" i="23"/>
  <c r="E222" i="23"/>
  <c r="F222" i="23"/>
  <c r="G222" i="23"/>
  <c r="H222" i="23"/>
  <c r="I222" i="23"/>
  <c r="J222" i="23"/>
  <c r="K222" i="23"/>
  <c r="B223" i="23"/>
  <c r="C223" i="23"/>
  <c r="D223" i="23"/>
  <c r="E223" i="23"/>
  <c r="F223" i="23"/>
  <c r="H223" i="23"/>
  <c r="I223" i="23"/>
  <c r="J223" i="23"/>
  <c r="K223" i="23"/>
  <c r="B224" i="23"/>
  <c r="C224" i="23"/>
  <c r="D224" i="23"/>
  <c r="E224" i="23"/>
  <c r="F224" i="23"/>
  <c r="H224" i="23"/>
  <c r="I224" i="23"/>
  <c r="J224" i="23"/>
  <c r="K224" i="23"/>
  <c r="B225" i="23"/>
  <c r="C225" i="23"/>
  <c r="D225" i="23"/>
  <c r="E225" i="23"/>
  <c r="F225" i="23"/>
  <c r="H225" i="23"/>
  <c r="I225" i="23"/>
  <c r="J225" i="23"/>
  <c r="K225" i="23"/>
  <c r="B226" i="23"/>
  <c r="C226" i="23"/>
  <c r="D226" i="23"/>
  <c r="E226" i="23"/>
  <c r="F226" i="23"/>
  <c r="H226" i="23"/>
  <c r="I226" i="23"/>
  <c r="J226" i="23"/>
  <c r="K226" i="23"/>
  <c r="B227" i="23"/>
  <c r="C227" i="23"/>
  <c r="E227" i="23"/>
  <c r="F227" i="23"/>
  <c r="G227" i="23"/>
  <c r="H227" i="23"/>
  <c r="I227" i="23"/>
  <c r="J227" i="23"/>
  <c r="K227" i="23"/>
  <c r="B228" i="23"/>
  <c r="C228" i="23"/>
  <c r="D228" i="23"/>
  <c r="E228" i="23"/>
  <c r="F228" i="23"/>
  <c r="H228" i="23"/>
  <c r="I228" i="23"/>
  <c r="J228" i="23"/>
  <c r="K228" i="23"/>
  <c r="B229" i="23"/>
  <c r="C229" i="23"/>
  <c r="D229" i="23"/>
  <c r="E229" i="23"/>
  <c r="F229" i="23"/>
  <c r="H229" i="23"/>
  <c r="I229" i="23"/>
  <c r="J229" i="23"/>
  <c r="K229" i="23"/>
  <c r="B230" i="23"/>
  <c r="C230" i="23"/>
  <c r="D230" i="23"/>
  <c r="E230" i="23"/>
  <c r="F230" i="23"/>
  <c r="H230" i="23"/>
  <c r="I230" i="23"/>
  <c r="J230" i="23"/>
  <c r="K230" i="23"/>
  <c r="B231" i="23"/>
  <c r="C231" i="23"/>
  <c r="D231" i="23"/>
  <c r="E231" i="23"/>
  <c r="F231" i="23"/>
  <c r="H231" i="23"/>
  <c r="I231" i="23"/>
  <c r="J231" i="23"/>
  <c r="K231" i="23"/>
  <c r="B232" i="23"/>
  <c r="C232" i="23"/>
  <c r="D232" i="23"/>
  <c r="E232" i="23"/>
  <c r="F232" i="23"/>
  <c r="H232" i="23"/>
  <c r="I232" i="23"/>
  <c r="J232" i="23"/>
  <c r="K232" i="23"/>
  <c r="B233" i="23"/>
  <c r="C233" i="23"/>
  <c r="D233" i="23"/>
  <c r="E233" i="23"/>
  <c r="F233" i="23"/>
  <c r="H233" i="23"/>
  <c r="I233" i="23"/>
  <c r="J233" i="23"/>
  <c r="K233" i="23"/>
  <c r="B234" i="23"/>
  <c r="C234" i="23"/>
  <c r="D234" i="23"/>
  <c r="E234" i="23"/>
  <c r="F234" i="23"/>
  <c r="H234" i="23"/>
  <c r="I234" i="23"/>
  <c r="J234" i="23"/>
  <c r="K234" i="23"/>
  <c r="B235" i="23"/>
  <c r="C235" i="23"/>
  <c r="D235" i="23"/>
  <c r="E235" i="23"/>
  <c r="F235" i="23"/>
  <c r="H235" i="23"/>
  <c r="I235" i="23"/>
  <c r="J235" i="23"/>
  <c r="K235" i="23"/>
  <c r="B236" i="23"/>
  <c r="C236" i="23"/>
  <c r="D236" i="23"/>
  <c r="E236" i="23"/>
  <c r="F236" i="23"/>
  <c r="H236" i="23"/>
  <c r="I236" i="23"/>
  <c r="J236" i="23"/>
  <c r="K236" i="23"/>
  <c r="B237" i="23"/>
  <c r="C237" i="23"/>
  <c r="D237" i="23"/>
  <c r="E237" i="23"/>
  <c r="F237" i="23"/>
  <c r="H237" i="23"/>
  <c r="I237" i="23"/>
  <c r="J237" i="23"/>
  <c r="K237" i="23"/>
  <c r="B238" i="23"/>
  <c r="C238" i="23"/>
  <c r="D238" i="23"/>
  <c r="E238" i="23"/>
  <c r="F238" i="23"/>
  <c r="H238" i="23"/>
  <c r="I238" i="23"/>
  <c r="J238" i="23"/>
  <c r="K238" i="23"/>
  <c r="B239" i="23"/>
  <c r="C239" i="23"/>
  <c r="D239" i="23"/>
  <c r="E239" i="23"/>
  <c r="F239" i="23"/>
  <c r="H239" i="23"/>
  <c r="I239" i="23"/>
  <c r="J239" i="23"/>
  <c r="K239" i="23"/>
  <c r="B240" i="23"/>
  <c r="C240" i="23"/>
  <c r="D240" i="23"/>
  <c r="E240" i="23"/>
  <c r="F240" i="23"/>
  <c r="H240" i="23"/>
  <c r="I240" i="23"/>
  <c r="J240" i="23"/>
  <c r="K240" i="23"/>
  <c r="B241" i="23"/>
  <c r="C241" i="23"/>
  <c r="D241" i="23"/>
  <c r="E241" i="23"/>
  <c r="F241" i="23"/>
  <c r="H241" i="23"/>
  <c r="I241" i="23"/>
  <c r="J241" i="23"/>
  <c r="K241" i="23"/>
  <c r="B242" i="23"/>
  <c r="C242" i="23"/>
  <c r="D242" i="23"/>
  <c r="E242" i="23"/>
  <c r="F242" i="23"/>
  <c r="H242" i="23"/>
  <c r="I242" i="23"/>
  <c r="J242" i="23"/>
  <c r="K242" i="23"/>
  <c r="B243" i="23"/>
  <c r="C243" i="23"/>
  <c r="D243" i="23"/>
  <c r="E243" i="23"/>
  <c r="F243" i="23"/>
  <c r="H243" i="23"/>
  <c r="I243" i="23"/>
  <c r="J243" i="23"/>
  <c r="K243" i="23"/>
  <c r="B244" i="23"/>
  <c r="C244" i="23"/>
  <c r="D244" i="23"/>
  <c r="E244" i="23"/>
  <c r="F244" i="23"/>
  <c r="H244" i="23"/>
  <c r="I244" i="23"/>
  <c r="J244" i="23"/>
  <c r="K244" i="23"/>
  <c r="B245" i="23"/>
  <c r="C245" i="23"/>
  <c r="D245" i="23"/>
  <c r="E245" i="23"/>
  <c r="F245" i="23"/>
  <c r="H245" i="23"/>
  <c r="I245" i="23"/>
  <c r="J245" i="23"/>
  <c r="K245" i="23"/>
  <c r="B246" i="23"/>
  <c r="C246" i="23"/>
  <c r="D246" i="23"/>
  <c r="E246" i="23"/>
  <c r="F246" i="23"/>
  <c r="H246" i="23"/>
  <c r="I246" i="23"/>
  <c r="J246" i="23"/>
  <c r="K246" i="23"/>
  <c r="B247" i="23"/>
  <c r="C247" i="23"/>
  <c r="D247" i="23"/>
  <c r="E247" i="23"/>
  <c r="F247" i="23"/>
  <c r="H247" i="23"/>
  <c r="I247" i="23"/>
  <c r="J247" i="23"/>
  <c r="K247" i="23"/>
  <c r="B248" i="23"/>
  <c r="C248" i="23"/>
  <c r="D248" i="23"/>
  <c r="E248" i="23"/>
  <c r="F248" i="23"/>
  <c r="H248" i="23"/>
  <c r="I248" i="23"/>
  <c r="J248" i="23"/>
  <c r="K248" i="23"/>
  <c r="C4" i="23"/>
  <c r="D4" i="23"/>
  <c r="E4" i="23"/>
  <c r="G4" i="23"/>
  <c r="H4" i="23"/>
  <c r="I4" i="23"/>
  <c r="J4" i="23"/>
  <c r="K4" i="23"/>
  <c r="B4" i="23"/>
  <c r="L4" i="23"/>
  <c r="B249" i="22"/>
  <c r="C249" i="22"/>
  <c r="D249" i="22"/>
  <c r="E249" i="22"/>
  <c r="F249" i="22"/>
  <c r="G249" i="22"/>
  <c r="H249" i="22"/>
  <c r="I249" i="22"/>
  <c r="J249" i="22"/>
  <c r="K249" i="22"/>
  <c r="B250" i="22"/>
  <c r="C250" i="22"/>
  <c r="D250" i="22"/>
  <c r="E250" i="22"/>
  <c r="F250" i="22"/>
  <c r="G250" i="22"/>
  <c r="H250" i="22"/>
  <c r="I250" i="22"/>
  <c r="J250" i="22"/>
  <c r="K250" i="22"/>
  <c r="B251" i="22"/>
  <c r="C251" i="22"/>
  <c r="D251" i="22"/>
  <c r="E251" i="22"/>
  <c r="F251" i="22"/>
  <c r="G251" i="22"/>
  <c r="H251" i="22"/>
  <c r="I251" i="22"/>
  <c r="J251" i="22"/>
  <c r="K251" i="22"/>
  <c r="B252" i="22"/>
  <c r="C252" i="22"/>
  <c r="D252" i="22"/>
  <c r="E252" i="22"/>
  <c r="F252" i="22"/>
  <c r="G252" i="22"/>
  <c r="H252" i="22"/>
  <c r="I252" i="22"/>
  <c r="J252" i="22"/>
  <c r="K252" i="22"/>
  <c r="B253" i="22"/>
  <c r="C253" i="22"/>
  <c r="D253" i="22"/>
  <c r="E253" i="22"/>
  <c r="F253" i="22"/>
  <c r="G253" i="22"/>
  <c r="H253" i="22"/>
  <c r="I253" i="22"/>
  <c r="J253" i="22"/>
  <c r="K253" i="22"/>
  <c r="B254" i="22"/>
  <c r="C254" i="22"/>
  <c r="D254" i="22"/>
  <c r="E254" i="22"/>
  <c r="F254" i="22"/>
  <c r="G254" i="22"/>
  <c r="H254" i="22"/>
  <c r="I254" i="22"/>
  <c r="J254" i="22"/>
  <c r="K254" i="22"/>
  <c r="B255" i="22"/>
  <c r="C255" i="22"/>
  <c r="D255" i="22"/>
  <c r="E255" i="22"/>
  <c r="F255" i="22"/>
  <c r="G255" i="22"/>
  <c r="H255" i="22"/>
  <c r="I255" i="22"/>
  <c r="J255" i="22"/>
  <c r="K255" i="22"/>
  <c r="B256" i="22"/>
  <c r="C256" i="22"/>
  <c r="D256" i="22"/>
  <c r="E256" i="22"/>
  <c r="F256" i="22"/>
  <c r="G256" i="22"/>
  <c r="H256" i="22"/>
  <c r="I256" i="22"/>
  <c r="J256" i="22"/>
  <c r="K256" i="22"/>
  <c r="B257" i="22"/>
  <c r="C257" i="22"/>
  <c r="D257" i="22"/>
  <c r="E257" i="22"/>
  <c r="F257" i="22"/>
  <c r="G257" i="22"/>
  <c r="H257" i="22"/>
  <c r="I257" i="22"/>
  <c r="J257" i="22"/>
  <c r="K257" i="22"/>
  <c r="B258" i="22"/>
  <c r="C258" i="22"/>
  <c r="D258" i="22"/>
  <c r="E258" i="22"/>
  <c r="F258" i="22"/>
  <c r="G258" i="22"/>
  <c r="H258" i="22"/>
  <c r="I258" i="22"/>
  <c r="J258" i="22"/>
  <c r="K258" i="22"/>
  <c r="B259" i="22"/>
  <c r="C259" i="22"/>
  <c r="D259" i="22"/>
  <c r="E259" i="22"/>
  <c r="F259" i="22"/>
  <c r="G259" i="22"/>
  <c r="H259" i="22"/>
  <c r="I259" i="22"/>
  <c r="J259" i="22"/>
  <c r="K259" i="22"/>
  <c r="B260" i="22"/>
  <c r="C260" i="22"/>
  <c r="D260" i="22"/>
  <c r="E260" i="22"/>
  <c r="F260" i="22"/>
  <c r="G260" i="22"/>
  <c r="H260" i="22"/>
  <c r="I260" i="22"/>
  <c r="J260" i="22"/>
  <c r="K260" i="22"/>
  <c r="M8" i="21"/>
  <c r="E13" i="11"/>
  <c r="B19" i="11"/>
  <c r="C19" i="11"/>
  <c r="D19" i="11"/>
  <c r="E19" i="11"/>
  <c r="F19" i="11"/>
  <c r="G19" i="11"/>
  <c r="I19" i="11"/>
  <c r="J19" i="11"/>
  <c r="K19" i="11"/>
  <c r="B20" i="11"/>
  <c r="C20" i="11"/>
  <c r="D20" i="11"/>
  <c r="E20" i="11"/>
  <c r="F20" i="11"/>
  <c r="G20" i="11"/>
  <c r="I20" i="11"/>
  <c r="J20" i="11"/>
  <c r="K20" i="11"/>
  <c r="B21" i="11"/>
  <c r="C21" i="11"/>
  <c r="D21" i="11"/>
  <c r="E21" i="11"/>
  <c r="F21" i="11"/>
  <c r="G21" i="11"/>
  <c r="I21" i="11"/>
  <c r="J21" i="11"/>
  <c r="K21" i="11"/>
  <c r="B22" i="11"/>
  <c r="C22" i="11"/>
  <c r="D22" i="11"/>
  <c r="E22" i="11"/>
  <c r="F22" i="11"/>
  <c r="G22" i="11"/>
  <c r="I22" i="11"/>
  <c r="J22" i="11"/>
  <c r="K22" i="11"/>
  <c r="B23" i="11"/>
  <c r="C23" i="11"/>
  <c r="D23" i="11"/>
  <c r="E23" i="11"/>
  <c r="F23" i="11"/>
  <c r="G23" i="11"/>
  <c r="I23" i="11"/>
  <c r="J23" i="11"/>
  <c r="K23" i="11"/>
  <c r="B24" i="11"/>
  <c r="C24" i="11"/>
  <c r="D24" i="11"/>
  <c r="E24" i="11"/>
  <c r="F24" i="11"/>
  <c r="G24" i="11"/>
  <c r="I24" i="11"/>
  <c r="J24" i="11"/>
  <c r="K24" i="11"/>
  <c r="B25" i="11"/>
  <c r="C25" i="11"/>
  <c r="D25" i="11"/>
  <c r="E25" i="11"/>
  <c r="F25" i="11"/>
  <c r="G25" i="11"/>
  <c r="I25" i="11"/>
  <c r="J25" i="11"/>
  <c r="K25" i="11"/>
  <c r="B26" i="11"/>
  <c r="C26" i="11"/>
  <c r="D26" i="11"/>
  <c r="E26" i="11"/>
  <c r="F26" i="11"/>
  <c r="G26" i="11"/>
  <c r="I26" i="11"/>
  <c r="J26" i="11"/>
  <c r="K26" i="11"/>
  <c r="B27" i="11"/>
  <c r="C27" i="11"/>
  <c r="D27" i="11"/>
  <c r="E27" i="11"/>
  <c r="F27" i="11"/>
  <c r="G27" i="11"/>
  <c r="I27" i="11"/>
  <c r="J27" i="11"/>
  <c r="K27" i="11"/>
  <c r="B28" i="11"/>
  <c r="C28" i="11"/>
  <c r="D28" i="11"/>
  <c r="E28" i="11"/>
  <c r="F28" i="11"/>
  <c r="G28" i="11"/>
  <c r="I28" i="11"/>
  <c r="J28" i="11"/>
  <c r="K28" i="11"/>
  <c r="B29" i="11"/>
  <c r="C29" i="11"/>
  <c r="D29" i="11"/>
  <c r="E29" i="11"/>
  <c r="F29" i="11"/>
  <c r="G29" i="11"/>
  <c r="I29" i="11"/>
  <c r="J29" i="11"/>
  <c r="K29" i="11"/>
  <c r="B30" i="11"/>
  <c r="C30" i="11"/>
  <c r="D30" i="11"/>
  <c r="E30" i="11"/>
  <c r="F30" i="11"/>
  <c r="G30" i="11"/>
  <c r="I30" i="11"/>
  <c r="J30" i="11"/>
  <c r="K30" i="11"/>
  <c r="B31" i="11"/>
  <c r="C31" i="11"/>
  <c r="D31" i="11"/>
  <c r="E31" i="11"/>
  <c r="F31" i="11"/>
  <c r="G31" i="11"/>
  <c r="I31" i="11"/>
  <c r="J31" i="11"/>
  <c r="K31" i="11"/>
  <c r="B32" i="11"/>
  <c r="C32" i="11"/>
  <c r="D32" i="11"/>
  <c r="E32" i="11"/>
  <c r="F32" i="11"/>
  <c r="G32" i="11"/>
  <c r="I32" i="11"/>
  <c r="J32" i="11"/>
  <c r="K32" i="11"/>
  <c r="B33" i="11"/>
  <c r="C33" i="11"/>
  <c r="D33" i="11"/>
  <c r="E33" i="11"/>
  <c r="F33" i="11"/>
  <c r="G33" i="11"/>
  <c r="I33" i="11"/>
  <c r="J33" i="11"/>
  <c r="K33" i="11"/>
  <c r="B34" i="11"/>
  <c r="C34" i="11"/>
  <c r="D34" i="11"/>
  <c r="E34" i="11"/>
  <c r="F34" i="11"/>
  <c r="G34" i="11"/>
  <c r="I34" i="11"/>
  <c r="J34" i="11"/>
  <c r="K34" i="11"/>
  <c r="B35" i="11"/>
  <c r="C35" i="11"/>
  <c r="D35" i="11"/>
  <c r="E35" i="11"/>
  <c r="F35" i="11"/>
  <c r="G35" i="11"/>
  <c r="I35" i="11"/>
  <c r="J35" i="11"/>
  <c r="K35" i="11"/>
  <c r="B36" i="11"/>
  <c r="C36" i="11"/>
  <c r="D36" i="11"/>
  <c r="E36" i="11"/>
  <c r="F36" i="11"/>
  <c r="G36" i="11"/>
  <c r="I36" i="11"/>
  <c r="J36" i="11"/>
  <c r="K36" i="11"/>
  <c r="B37" i="11"/>
  <c r="C37" i="11"/>
  <c r="D37" i="11"/>
  <c r="E37" i="11"/>
  <c r="F37" i="11"/>
  <c r="G37" i="11"/>
  <c r="I37" i="11"/>
  <c r="J37" i="11"/>
  <c r="K37" i="11"/>
  <c r="B38" i="11"/>
  <c r="C38" i="11"/>
  <c r="D38" i="11"/>
  <c r="E38" i="11"/>
  <c r="F38" i="11"/>
  <c r="G38" i="11"/>
  <c r="I38" i="11"/>
  <c r="J38" i="11"/>
  <c r="K38" i="11"/>
  <c r="B39" i="11"/>
  <c r="C39" i="11"/>
  <c r="D39" i="11"/>
  <c r="E39" i="11"/>
  <c r="F39" i="11"/>
  <c r="G39" i="11"/>
  <c r="I39" i="11"/>
  <c r="J39" i="11"/>
  <c r="K39" i="11"/>
  <c r="B40" i="11"/>
  <c r="C40" i="11"/>
  <c r="D40" i="11"/>
  <c r="E40" i="11"/>
  <c r="F40" i="11"/>
  <c r="G40" i="11"/>
  <c r="I40" i="11"/>
  <c r="J40" i="11"/>
  <c r="K40" i="11"/>
  <c r="B41" i="11"/>
  <c r="C41" i="11"/>
  <c r="D41" i="11"/>
  <c r="E41" i="11"/>
  <c r="F41" i="11"/>
  <c r="G41" i="11"/>
  <c r="I41" i="11"/>
  <c r="J41" i="11"/>
  <c r="K41" i="11"/>
  <c r="B42" i="11"/>
  <c r="C42" i="11"/>
  <c r="D42" i="11"/>
  <c r="E42" i="11"/>
  <c r="F42" i="11"/>
  <c r="G42" i="11"/>
  <c r="I42" i="11"/>
  <c r="J42" i="11"/>
  <c r="K42" i="11"/>
  <c r="B43" i="11"/>
  <c r="C43" i="11"/>
  <c r="D43" i="11"/>
  <c r="E43" i="11"/>
  <c r="F43" i="11"/>
  <c r="G43" i="11"/>
  <c r="I43" i="11"/>
  <c r="J43" i="11"/>
  <c r="K43" i="11"/>
  <c r="B44" i="11"/>
  <c r="C44" i="11"/>
  <c r="D44" i="11"/>
  <c r="E44" i="11"/>
  <c r="F44" i="11"/>
  <c r="G44" i="11"/>
  <c r="I44" i="11"/>
  <c r="J44" i="11"/>
  <c r="K44" i="11"/>
  <c r="B45" i="11"/>
  <c r="C45" i="11"/>
  <c r="D45" i="11"/>
  <c r="E45" i="11"/>
  <c r="F45" i="11"/>
  <c r="G45" i="11"/>
  <c r="I45" i="11"/>
  <c r="J45" i="11"/>
  <c r="K45" i="11"/>
  <c r="B46" i="11"/>
  <c r="C46" i="11"/>
  <c r="D46" i="11"/>
  <c r="E46" i="11"/>
  <c r="F46" i="11"/>
  <c r="G46" i="11"/>
  <c r="I46" i="11"/>
  <c r="J46" i="11"/>
  <c r="K46" i="11"/>
  <c r="B47" i="11"/>
  <c r="C47" i="11"/>
  <c r="D47" i="11"/>
  <c r="E47" i="11"/>
  <c r="F47" i="11"/>
  <c r="G47" i="11"/>
  <c r="I47" i="11"/>
  <c r="J47" i="11"/>
  <c r="K47" i="11"/>
  <c r="B48" i="11"/>
  <c r="C48" i="11"/>
  <c r="D48" i="11"/>
  <c r="E48" i="11"/>
  <c r="F48" i="11"/>
  <c r="G48" i="11"/>
  <c r="I48" i="11"/>
  <c r="J48" i="11"/>
  <c r="K48" i="11"/>
  <c r="B49" i="11"/>
  <c r="C49" i="11"/>
  <c r="D49" i="11"/>
  <c r="E49" i="11"/>
  <c r="F49" i="11"/>
  <c r="G49" i="11"/>
  <c r="I49" i="11"/>
  <c r="J49" i="11"/>
  <c r="K49" i="11"/>
  <c r="B50" i="11"/>
  <c r="C50" i="11"/>
  <c r="D50" i="11"/>
  <c r="E50" i="11"/>
  <c r="F50" i="11"/>
  <c r="G50" i="11"/>
  <c r="I50" i="11"/>
  <c r="J50" i="11"/>
  <c r="K50" i="11"/>
  <c r="B51" i="11"/>
  <c r="C51" i="11"/>
  <c r="D51" i="11"/>
  <c r="E51" i="11"/>
  <c r="F51" i="11"/>
  <c r="G51" i="11"/>
  <c r="I51" i="11"/>
  <c r="J51" i="11"/>
  <c r="K51" i="11"/>
  <c r="B52" i="11"/>
  <c r="C52" i="11"/>
  <c r="D52" i="11"/>
  <c r="E52" i="11"/>
  <c r="F52" i="11"/>
  <c r="G52" i="11"/>
  <c r="I52" i="11"/>
  <c r="J52" i="11"/>
  <c r="K52" i="11"/>
  <c r="B53" i="11"/>
  <c r="C53" i="11"/>
  <c r="D53" i="11"/>
  <c r="E53" i="11"/>
  <c r="F53" i="11"/>
  <c r="G53" i="11"/>
  <c r="I53" i="11"/>
  <c r="J53" i="11"/>
  <c r="K53" i="11"/>
  <c r="B54" i="11"/>
  <c r="C54" i="11"/>
  <c r="D54" i="11"/>
  <c r="E54" i="11"/>
  <c r="F54" i="11"/>
  <c r="G54" i="11"/>
  <c r="I54" i="11"/>
  <c r="J54" i="11"/>
  <c r="K54" i="11"/>
  <c r="B55" i="11"/>
  <c r="C55" i="11"/>
  <c r="D55" i="11"/>
  <c r="E55" i="11"/>
  <c r="F55" i="11"/>
  <c r="G55" i="11"/>
  <c r="I55" i="11"/>
  <c r="J55" i="11"/>
  <c r="K55" i="11"/>
  <c r="B56" i="11"/>
  <c r="C56" i="11"/>
  <c r="D56" i="11"/>
  <c r="E56" i="11"/>
  <c r="F56" i="11"/>
  <c r="G56" i="11"/>
  <c r="I56" i="11"/>
  <c r="J56" i="11"/>
  <c r="K56" i="11"/>
  <c r="B57" i="11"/>
  <c r="C57" i="11"/>
  <c r="D57" i="11"/>
  <c r="E57" i="11"/>
  <c r="F57" i="11"/>
  <c r="G57" i="11"/>
  <c r="I57" i="11"/>
  <c r="J57" i="11"/>
  <c r="K57" i="11"/>
  <c r="B58" i="11"/>
  <c r="C58" i="11"/>
  <c r="D58" i="11"/>
  <c r="E58" i="11"/>
  <c r="F58" i="11"/>
  <c r="G58" i="11"/>
  <c r="I58" i="11"/>
  <c r="J58" i="11"/>
  <c r="K58" i="11"/>
  <c r="B59" i="11"/>
  <c r="C59" i="11"/>
  <c r="D59" i="11"/>
  <c r="E59" i="11"/>
  <c r="F59" i="11"/>
  <c r="G59" i="11"/>
  <c r="I59" i="11"/>
  <c r="J59" i="11"/>
  <c r="K59" i="11"/>
  <c r="B60" i="11"/>
  <c r="C60" i="11"/>
  <c r="D60" i="11"/>
  <c r="E60" i="11"/>
  <c r="F60" i="11"/>
  <c r="G60" i="11"/>
  <c r="I60" i="11"/>
  <c r="J60" i="11"/>
  <c r="K60" i="11"/>
  <c r="B61" i="11"/>
  <c r="C61" i="11"/>
  <c r="D61" i="11"/>
  <c r="E61" i="11"/>
  <c r="F61" i="11"/>
  <c r="G61" i="11"/>
  <c r="I61" i="11"/>
  <c r="J61" i="11"/>
  <c r="K61" i="11"/>
  <c r="B62" i="11"/>
  <c r="C62" i="11"/>
  <c r="D62" i="11"/>
  <c r="E62" i="11"/>
  <c r="F62" i="11"/>
  <c r="G62" i="11"/>
  <c r="I62" i="11"/>
  <c r="J62" i="11"/>
  <c r="K62" i="11"/>
  <c r="B63" i="11"/>
  <c r="C63" i="11"/>
  <c r="D63" i="11"/>
  <c r="E63" i="11"/>
  <c r="F63" i="11"/>
  <c r="G63" i="11"/>
  <c r="H63" i="11"/>
  <c r="I63" i="11"/>
  <c r="J63" i="11"/>
  <c r="B64" i="11"/>
  <c r="C64" i="11"/>
  <c r="D64" i="11"/>
  <c r="E64" i="11"/>
  <c r="F64" i="11"/>
  <c r="G64" i="11"/>
  <c r="I64" i="11"/>
  <c r="J64" i="11"/>
  <c r="K64" i="11"/>
  <c r="B65" i="11"/>
  <c r="C65" i="11"/>
  <c r="D65" i="11"/>
  <c r="E65" i="11"/>
  <c r="F65" i="11"/>
  <c r="G65" i="11"/>
  <c r="I65" i="11"/>
  <c r="J65" i="11"/>
  <c r="K65" i="11"/>
  <c r="B66" i="11"/>
  <c r="C66" i="11"/>
  <c r="D66" i="11"/>
  <c r="E66" i="11"/>
  <c r="F66" i="11"/>
  <c r="G66" i="11"/>
  <c r="I66" i="11"/>
  <c r="J66" i="11"/>
  <c r="K66" i="11"/>
  <c r="B67" i="11"/>
  <c r="C67" i="11"/>
  <c r="D67" i="11"/>
  <c r="E67" i="11"/>
  <c r="F67" i="11"/>
  <c r="G67" i="11"/>
  <c r="I67" i="11"/>
  <c r="J67" i="11"/>
  <c r="K67" i="11"/>
  <c r="B68" i="11"/>
  <c r="C68" i="11"/>
  <c r="D68" i="11"/>
  <c r="E68" i="11"/>
  <c r="F68" i="11"/>
  <c r="G68" i="11"/>
  <c r="I68" i="11"/>
  <c r="J68" i="11"/>
  <c r="K68" i="11"/>
  <c r="B69" i="11"/>
  <c r="C69" i="11"/>
  <c r="D69" i="11"/>
  <c r="E69" i="11"/>
  <c r="F69" i="11"/>
  <c r="G69" i="11"/>
  <c r="I69" i="11"/>
  <c r="J69" i="11"/>
  <c r="K69" i="11"/>
  <c r="B70" i="11"/>
  <c r="C70" i="11"/>
  <c r="D70" i="11"/>
  <c r="E70" i="11"/>
  <c r="F70" i="11"/>
  <c r="G70" i="11"/>
  <c r="I70" i="11"/>
  <c r="J70" i="11"/>
  <c r="K70" i="11"/>
  <c r="B71" i="11"/>
  <c r="C71" i="11"/>
  <c r="D71" i="11"/>
  <c r="E71" i="11"/>
  <c r="F71" i="11"/>
  <c r="G71" i="11"/>
  <c r="I71" i="11"/>
  <c r="J71" i="11"/>
  <c r="K71" i="11"/>
  <c r="B72" i="11"/>
  <c r="C72" i="11"/>
  <c r="D72" i="11"/>
  <c r="E72" i="11"/>
  <c r="F72" i="11"/>
  <c r="G72" i="11"/>
  <c r="I72" i="11"/>
  <c r="J72" i="11"/>
  <c r="K72" i="11"/>
  <c r="B73" i="11"/>
  <c r="C73" i="11"/>
  <c r="D73" i="11"/>
  <c r="E73" i="11"/>
  <c r="F73" i="11"/>
  <c r="G73" i="11"/>
  <c r="I73" i="11"/>
  <c r="J73" i="11"/>
  <c r="K73" i="11"/>
  <c r="B74" i="11"/>
  <c r="C74" i="11"/>
  <c r="D74" i="11"/>
  <c r="E74" i="11"/>
  <c r="F74" i="11"/>
  <c r="G74" i="11"/>
  <c r="I74" i="11"/>
  <c r="J74" i="11"/>
  <c r="K74" i="11"/>
  <c r="B75" i="11"/>
  <c r="C75" i="11"/>
  <c r="D75" i="11"/>
  <c r="E75" i="11"/>
  <c r="F75" i="11"/>
  <c r="G75" i="11"/>
  <c r="I75" i="11"/>
  <c r="J75" i="11"/>
  <c r="K75" i="11"/>
  <c r="B76" i="11"/>
  <c r="C76" i="11"/>
  <c r="D76" i="11"/>
  <c r="E76" i="11"/>
  <c r="F76" i="11"/>
  <c r="G76" i="11"/>
  <c r="I76" i="11"/>
  <c r="J76" i="11"/>
  <c r="K76" i="11"/>
  <c r="B77" i="11"/>
  <c r="C77" i="11"/>
  <c r="D77" i="11"/>
  <c r="E77" i="11"/>
  <c r="F77" i="11"/>
  <c r="G77" i="11"/>
  <c r="I77" i="11"/>
  <c r="J77" i="11"/>
  <c r="K77" i="11"/>
  <c r="B78" i="11"/>
  <c r="C78" i="11"/>
  <c r="D78" i="11"/>
  <c r="E78" i="11"/>
  <c r="F78" i="11"/>
  <c r="G78" i="11"/>
  <c r="I78" i="11"/>
  <c r="J78" i="11"/>
  <c r="K78" i="11"/>
  <c r="B79" i="11"/>
  <c r="C79" i="11"/>
  <c r="D79" i="11"/>
  <c r="E79" i="11"/>
  <c r="F79" i="11"/>
  <c r="G79" i="11"/>
  <c r="I79" i="11"/>
  <c r="J79" i="11"/>
  <c r="K79" i="11"/>
  <c r="B80" i="11"/>
  <c r="C80" i="11"/>
  <c r="D80" i="11"/>
  <c r="E80" i="11"/>
  <c r="F80" i="11"/>
  <c r="G80" i="11"/>
  <c r="I80" i="11"/>
  <c r="J80" i="11"/>
  <c r="K80" i="11"/>
  <c r="B81" i="11"/>
  <c r="C81" i="11"/>
  <c r="D81" i="11"/>
  <c r="E81" i="11"/>
  <c r="F81" i="11"/>
  <c r="G81" i="11"/>
  <c r="I81" i="11"/>
  <c r="J81" i="11"/>
  <c r="K81" i="11"/>
  <c r="B82" i="11"/>
  <c r="C82" i="11"/>
  <c r="D82" i="11"/>
  <c r="E82" i="11"/>
  <c r="F82" i="11"/>
  <c r="G82" i="11"/>
  <c r="I82" i="11"/>
  <c r="J82" i="11"/>
  <c r="K82" i="11"/>
  <c r="B83" i="11"/>
  <c r="C83" i="11"/>
  <c r="D83" i="11"/>
  <c r="E83" i="11"/>
  <c r="F83" i="11"/>
  <c r="G83" i="11"/>
  <c r="I83" i="11"/>
  <c r="J83" i="11"/>
  <c r="K83" i="11"/>
  <c r="B84" i="11"/>
  <c r="C84" i="11"/>
  <c r="D84" i="11"/>
  <c r="E84" i="11"/>
  <c r="F84" i="11"/>
  <c r="G84" i="11"/>
  <c r="I84" i="11"/>
  <c r="J84" i="11"/>
  <c r="K84" i="11"/>
  <c r="B85" i="11"/>
  <c r="C85" i="11"/>
  <c r="D85" i="11"/>
  <c r="E85" i="11"/>
  <c r="F85" i="11"/>
  <c r="G85" i="11"/>
  <c r="I85" i="11"/>
  <c r="J85" i="11"/>
  <c r="K85" i="11"/>
  <c r="B86" i="11"/>
  <c r="C86" i="11"/>
  <c r="D86" i="11"/>
  <c r="E86" i="11"/>
  <c r="F86" i="11"/>
  <c r="G86" i="11"/>
  <c r="I86" i="11"/>
  <c r="J86" i="11"/>
  <c r="K86" i="11"/>
  <c r="B87" i="11"/>
  <c r="C87" i="11"/>
  <c r="D87" i="11"/>
  <c r="E87" i="11"/>
  <c r="F87" i="11"/>
  <c r="G87" i="11"/>
  <c r="I87" i="11"/>
  <c r="J87" i="11"/>
  <c r="K87" i="11"/>
  <c r="B88" i="11"/>
  <c r="C88" i="11"/>
  <c r="D88" i="11"/>
  <c r="E88" i="11"/>
  <c r="F88" i="11"/>
  <c r="G88" i="11"/>
  <c r="I88" i="11"/>
  <c r="J88" i="11"/>
  <c r="K88" i="11"/>
  <c r="B89" i="11"/>
  <c r="C89" i="11"/>
  <c r="D89" i="11"/>
  <c r="E89" i="11"/>
  <c r="F89" i="11"/>
  <c r="G89" i="11"/>
  <c r="I89" i="11"/>
  <c r="J89" i="11"/>
  <c r="K89" i="11"/>
  <c r="B90" i="11"/>
  <c r="C90" i="11"/>
  <c r="D90" i="11"/>
  <c r="E90" i="11"/>
  <c r="F90" i="11"/>
  <c r="G90" i="11"/>
  <c r="I90" i="11"/>
  <c r="J90" i="11"/>
  <c r="K90" i="11"/>
  <c r="B91" i="11"/>
  <c r="C91" i="11"/>
  <c r="D91" i="11"/>
  <c r="E91" i="11"/>
  <c r="F91" i="11"/>
  <c r="G91" i="11"/>
  <c r="I91" i="11"/>
  <c r="J91" i="11"/>
  <c r="K91" i="11"/>
  <c r="B92" i="11"/>
  <c r="C92" i="11"/>
  <c r="D92" i="11"/>
  <c r="E92" i="11"/>
  <c r="F92" i="11"/>
  <c r="G92" i="11"/>
  <c r="I92" i="11"/>
  <c r="J92" i="11"/>
  <c r="K92" i="11"/>
  <c r="B93" i="11"/>
  <c r="C93" i="11"/>
  <c r="D93" i="11"/>
  <c r="E93" i="11"/>
  <c r="F93" i="11"/>
  <c r="G93" i="11"/>
  <c r="I93" i="11"/>
  <c r="J93" i="11"/>
  <c r="K93" i="11"/>
  <c r="B94" i="11"/>
  <c r="C94" i="11"/>
  <c r="D94" i="11"/>
  <c r="E94" i="11"/>
  <c r="F94" i="11"/>
  <c r="G94" i="11"/>
  <c r="I94" i="11"/>
  <c r="J94" i="11"/>
  <c r="K94" i="11"/>
  <c r="B95" i="11"/>
  <c r="C95" i="11"/>
  <c r="D95" i="11"/>
  <c r="E95" i="11"/>
  <c r="F95" i="11"/>
  <c r="G95" i="11"/>
  <c r="I95" i="11"/>
  <c r="J95" i="11"/>
  <c r="K95" i="11"/>
  <c r="B96" i="11"/>
  <c r="C96" i="11"/>
  <c r="D96" i="11"/>
  <c r="E96" i="11"/>
  <c r="F96" i="11"/>
  <c r="G96" i="11"/>
  <c r="I96" i="11"/>
  <c r="J96" i="11"/>
  <c r="K96" i="11"/>
  <c r="B97" i="11"/>
  <c r="C97" i="11"/>
  <c r="D97" i="11"/>
  <c r="E97" i="11"/>
  <c r="F97" i="11"/>
  <c r="G97" i="11"/>
  <c r="I97" i="11"/>
  <c r="J97" i="11"/>
  <c r="K97" i="11"/>
  <c r="B98" i="11"/>
  <c r="C98" i="11"/>
  <c r="D98" i="11"/>
  <c r="E98" i="11"/>
  <c r="F98" i="11"/>
  <c r="G98" i="11"/>
  <c r="I98" i="11"/>
  <c r="J98" i="11"/>
  <c r="K98" i="11"/>
  <c r="B99" i="11"/>
  <c r="C99" i="11"/>
  <c r="D99" i="11"/>
  <c r="E99" i="11"/>
  <c r="F99" i="11"/>
  <c r="G99" i="11"/>
  <c r="I99" i="11"/>
  <c r="J99" i="11"/>
  <c r="K99" i="11"/>
  <c r="B100" i="11"/>
  <c r="C100" i="11"/>
  <c r="D100" i="11"/>
  <c r="E100" i="11"/>
  <c r="F100" i="11"/>
  <c r="G100" i="11"/>
  <c r="I100" i="11"/>
  <c r="J100" i="11"/>
  <c r="K100" i="11"/>
  <c r="B101" i="11"/>
  <c r="D101" i="11"/>
  <c r="E101" i="11"/>
  <c r="F101" i="11"/>
  <c r="G101" i="11"/>
  <c r="H101" i="11"/>
  <c r="I101" i="11"/>
  <c r="J101" i="11"/>
  <c r="K101" i="11"/>
  <c r="B102" i="11"/>
  <c r="C102" i="11"/>
  <c r="D102" i="11"/>
  <c r="E102" i="11"/>
  <c r="F102" i="11"/>
  <c r="G102" i="11"/>
  <c r="I102" i="11"/>
  <c r="J102" i="11"/>
  <c r="K102" i="11"/>
  <c r="B103" i="11"/>
  <c r="C103" i="11"/>
  <c r="D103" i="11"/>
  <c r="E103" i="11"/>
  <c r="F103" i="11"/>
  <c r="G103" i="11"/>
  <c r="I103" i="11"/>
  <c r="J103" i="11"/>
  <c r="K103" i="11"/>
  <c r="B104" i="11"/>
  <c r="C104" i="11"/>
  <c r="D104" i="11"/>
  <c r="E104" i="11"/>
  <c r="F104" i="11"/>
  <c r="G104" i="11"/>
  <c r="I104" i="11"/>
  <c r="J104" i="11"/>
  <c r="K104" i="11"/>
  <c r="B105" i="11"/>
  <c r="C105" i="11"/>
  <c r="D105" i="11"/>
  <c r="E105" i="11"/>
  <c r="F105" i="11"/>
  <c r="G105" i="11"/>
  <c r="I105" i="11"/>
  <c r="J105" i="11"/>
  <c r="K105" i="11"/>
  <c r="B106" i="11"/>
  <c r="C106" i="11"/>
  <c r="D106" i="11"/>
  <c r="E106" i="11"/>
  <c r="F106" i="11"/>
  <c r="G106" i="11"/>
  <c r="I106" i="11"/>
  <c r="J106" i="11"/>
  <c r="K106" i="11"/>
  <c r="B107" i="11"/>
  <c r="C107" i="11"/>
  <c r="D107" i="11"/>
  <c r="E107" i="11"/>
  <c r="F107" i="11"/>
  <c r="G107" i="11"/>
  <c r="I107" i="11"/>
  <c r="J107" i="11"/>
  <c r="K107" i="11"/>
  <c r="B108" i="11"/>
  <c r="C108" i="11"/>
  <c r="D108" i="11"/>
  <c r="E108" i="11"/>
  <c r="F108" i="11"/>
  <c r="G108" i="11"/>
  <c r="I108" i="11"/>
  <c r="J108" i="11"/>
  <c r="K108" i="11"/>
  <c r="B109" i="11"/>
  <c r="C109" i="11"/>
  <c r="D109" i="11"/>
  <c r="E109" i="11"/>
  <c r="F109" i="11"/>
  <c r="G109" i="11"/>
  <c r="I109" i="11"/>
  <c r="J109" i="11"/>
  <c r="K109" i="11"/>
  <c r="B110" i="11"/>
  <c r="C110" i="11"/>
  <c r="D110" i="11"/>
  <c r="E110" i="11"/>
  <c r="F110" i="11"/>
  <c r="G110" i="11"/>
  <c r="I110" i="11"/>
  <c r="J110" i="11"/>
  <c r="K110" i="11"/>
  <c r="B111" i="11"/>
  <c r="C111" i="11"/>
  <c r="D111" i="11"/>
  <c r="E111" i="11"/>
  <c r="F111" i="11"/>
  <c r="G111" i="11"/>
  <c r="I111" i="11"/>
  <c r="J111" i="11"/>
  <c r="K111" i="11"/>
  <c r="B112" i="11"/>
  <c r="C112" i="11"/>
  <c r="D112" i="11"/>
  <c r="E112" i="11"/>
  <c r="F112" i="11"/>
  <c r="G112" i="11"/>
  <c r="I112" i="11"/>
  <c r="J112" i="11"/>
  <c r="K112" i="11"/>
  <c r="B113" i="11"/>
  <c r="C113" i="11"/>
  <c r="D113" i="11"/>
  <c r="E113" i="11"/>
  <c r="F113" i="11"/>
  <c r="G113" i="11"/>
  <c r="I113" i="11"/>
  <c r="J113" i="11"/>
  <c r="K113" i="11"/>
  <c r="B114" i="11"/>
  <c r="C114" i="11"/>
  <c r="D114" i="11"/>
  <c r="E114" i="11"/>
  <c r="F114" i="11"/>
  <c r="G114" i="11"/>
  <c r="I114" i="11"/>
  <c r="J114" i="11"/>
  <c r="K114" i="11"/>
  <c r="B115" i="11"/>
  <c r="C115" i="11"/>
  <c r="D115" i="11"/>
  <c r="E115" i="11"/>
  <c r="F115" i="11"/>
  <c r="G115" i="11"/>
  <c r="I115" i="11"/>
  <c r="J115" i="11"/>
  <c r="K115" i="11"/>
  <c r="B116" i="11"/>
  <c r="C116" i="11"/>
  <c r="D116" i="11"/>
  <c r="E116" i="11"/>
  <c r="F116" i="11"/>
  <c r="G116" i="11"/>
  <c r="I116" i="11"/>
  <c r="J116" i="11"/>
  <c r="K116" i="11"/>
  <c r="B117" i="11"/>
  <c r="C117" i="11"/>
  <c r="D117" i="11"/>
  <c r="E117" i="11"/>
  <c r="F117" i="11"/>
  <c r="G117" i="11"/>
  <c r="I117" i="11"/>
  <c r="J117" i="11"/>
  <c r="K117" i="11"/>
  <c r="B118" i="11"/>
  <c r="C118" i="11"/>
  <c r="D118" i="11"/>
  <c r="E118" i="11"/>
  <c r="F118" i="11"/>
  <c r="G118" i="11"/>
  <c r="I118" i="11"/>
  <c r="J118" i="11"/>
  <c r="K118" i="11"/>
  <c r="B119" i="11"/>
  <c r="C119" i="11"/>
  <c r="D119" i="11"/>
  <c r="E119" i="11"/>
  <c r="F119" i="11"/>
  <c r="G119" i="11"/>
  <c r="I119" i="11"/>
  <c r="J119" i="11"/>
  <c r="K119" i="11"/>
  <c r="B120" i="11"/>
  <c r="C120" i="11"/>
  <c r="D120" i="11"/>
  <c r="E120" i="11"/>
  <c r="F120" i="11"/>
  <c r="G120" i="11"/>
  <c r="I120" i="11"/>
  <c r="J120" i="11"/>
  <c r="K120" i="11"/>
  <c r="B121" i="11"/>
  <c r="C121" i="11"/>
  <c r="D121" i="11"/>
  <c r="E121" i="11"/>
  <c r="F121" i="11"/>
  <c r="G121" i="11"/>
  <c r="I121" i="11"/>
  <c r="J121" i="11"/>
  <c r="K121" i="11"/>
  <c r="B122" i="11"/>
  <c r="C122" i="11"/>
  <c r="D122" i="11"/>
  <c r="E122" i="11"/>
  <c r="F122" i="11"/>
  <c r="G122" i="11"/>
  <c r="H122" i="11"/>
  <c r="I122" i="11"/>
  <c r="J122" i="11"/>
  <c r="B123" i="11"/>
  <c r="C123" i="11"/>
  <c r="D123" i="11"/>
  <c r="E123" i="11"/>
  <c r="F123" i="11"/>
  <c r="G123" i="11"/>
  <c r="I123" i="11"/>
  <c r="J123" i="11"/>
  <c r="K123" i="11"/>
  <c r="B124" i="11"/>
  <c r="C124" i="11"/>
  <c r="D124" i="11"/>
  <c r="E124" i="11"/>
  <c r="F124" i="11"/>
  <c r="G124" i="11"/>
  <c r="I124" i="11"/>
  <c r="J124" i="11"/>
  <c r="K124" i="11"/>
  <c r="B125" i="11"/>
  <c r="C125" i="11"/>
  <c r="D125" i="11"/>
  <c r="E125" i="11"/>
  <c r="F125" i="11"/>
  <c r="G125" i="11"/>
  <c r="I125" i="11"/>
  <c r="J125" i="11"/>
  <c r="K125" i="11"/>
  <c r="B126" i="11"/>
  <c r="C126" i="11"/>
  <c r="D126" i="11"/>
  <c r="E126" i="11"/>
  <c r="F126" i="11"/>
  <c r="G126" i="11"/>
  <c r="I126" i="11"/>
  <c r="J126" i="11"/>
  <c r="K126" i="11"/>
  <c r="B127" i="11"/>
  <c r="C127" i="11"/>
  <c r="D127" i="11"/>
  <c r="E127" i="11"/>
  <c r="F127" i="11"/>
  <c r="G127" i="11"/>
  <c r="I127" i="11"/>
  <c r="J127" i="11"/>
  <c r="K127" i="11"/>
  <c r="B128" i="11"/>
  <c r="C128" i="11"/>
  <c r="D128" i="11"/>
  <c r="E128" i="11"/>
  <c r="F128" i="11"/>
  <c r="G128" i="11"/>
  <c r="I128" i="11"/>
  <c r="J128" i="11"/>
  <c r="K128" i="11"/>
  <c r="B129" i="11"/>
  <c r="C129" i="11"/>
  <c r="D129" i="11"/>
  <c r="E129" i="11"/>
  <c r="F129" i="11"/>
  <c r="G129" i="11"/>
  <c r="I129" i="11"/>
  <c r="J129" i="11"/>
  <c r="K129" i="11"/>
  <c r="B130" i="11"/>
  <c r="C130" i="11"/>
  <c r="D130" i="11"/>
  <c r="E130" i="11"/>
  <c r="F130" i="11"/>
  <c r="G130" i="11"/>
  <c r="I130" i="11"/>
  <c r="J130" i="11"/>
  <c r="K130" i="11"/>
  <c r="B131" i="11"/>
  <c r="C131" i="11"/>
  <c r="D131" i="11"/>
  <c r="E131" i="11"/>
  <c r="F131" i="11"/>
  <c r="G131" i="11"/>
  <c r="I131" i="11"/>
  <c r="J131" i="11"/>
  <c r="K131" i="11"/>
  <c r="B132" i="11"/>
  <c r="C132" i="11"/>
  <c r="D132" i="11"/>
  <c r="E132" i="11"/>
  <c r="F132" i="11"/>
  <c r="G132" i="11"/>
  <c r="I132" i="11"/>
  <c r="J132" i="11"/>
  <c r="K132" i="11"/>
  <c r="B133" i="11"/>
  <c r="C133" i="11"/>
  <c r="D133" i="11"/>
  <c r="E133" i="11"/>
  <c r="F133" i="11"/>
  <c r="G133" i="11"/>
  <c r="I133" i="11"/>
  <c r="J133" i="11"/>
  <c r="K133" i="11"/>
  <c r="B134" i="11"/>
  <c r="C134" i="11"/>
  <c r="D134" i="11"/>
  <c r="E134" i="11"/>
  <c r="F134" i="11"/>
  <c r="G134" i="11"/>
  <c r="I134" i="11"/>
  <c r="J134" i="11"/>
  <c r="K134" i="11"/>
  <c r="B135" i="11"/>
  <c r="C135" i="11"/>
  <c r="D135" i="11"/>
  <c r="E135" i="11"/>
  <c r="F135" i="11"/>
  <c r="G135" i="11"/>
  <c r="I135" i="11"/>
  <c r="J135" i="11"/>
  <c r="K135" i="11"/>
  <c r="B136" i="11"/>
  <c r="C136" i="11"/>
  <c r="D136" i="11"/>
  <c r="E136" i="11"/>
  <c r="F136" i="11"/>
  <c r="G136" i="11"/>
  <c r="I136" i="11"/>
  <c r="J136" i="11"/>
  <c r="K136" i="11"/>
  <c r="B137" i="11"/>
  <c r="C137" i="11"/>
  <c r="D137" i="11"/>
  <c r="E137" i="11"/>
  <c r="F137" i="11"/>
  <c r="G137" i="11"/>
  <c r="I137" i="11"/>
  <c r="J137" i="11"/>
  <c r="K137" i="11"/>
  <c r="B138" i="11"/>
  <c r="C138" i="11"/>
  <c r="D138" i="11"/>
  <c r="E138" i="11"/>
  <c r="F138" i="11"/>
  <c r="G138" i="11"/>
  <c r="I138" i="11"/>
  <c r="J138" i="11"/>
  <c r="K138" i="11"/>
  <c r="B139" i="11"/>
  <c r="C139" i="11"/>
  <c r="D139" i="11"/>
  <c r="E139" i="11"/>
  <c r="F139" i="11"/>
  <c r="G139" i="11"/>
  <c r="I139" i="11"/>
  <c r="J139" i="11"/>
  <c r="K139" i="11"/>
  <c r="B140" i="11"/>
  <c r="C140" i="11"/>
  <c r="D140" i="11"/>
  <c r="E140" i="11"/>
  <c r="F140" i="11"/>
  <c r="G140" i="11"/>
  <c r="I140" i="11"/>
  <c r="J140" i="11"/>
  <c r="K140" i="11"/>
  <c r="B141" i="11"/>
  <c r="C141" i="11"/>
  <c r="D141" i="11"/>
  <c r="E141" i="11"/>
  <c r="F141" i="11"/>
  <c r="G141" i="11"/>
  <c r="I141" i="11"/>
  <c r="J141" i="11"/>
  <c r="K141" i="11"/>
  <c r="B142" i="11"/>
  <c r="C142" i="11"/>
  <c r="D142" i="11"/>
  <c r="E142" i="11"/>
  <c r="F142" i="11"/>
  <c r="G142" i="11"/>
  <c r="H142" i="11"/>
  <c r="J142" i="11"/>
  <c r="K142" i="11"/>
  <c r="B143" i="11"/>
  <c r="C143" i="11"/>
  <c r="D143" i="11"/>
  <c r="E143" i="11"/>
  <c r="F143" i="11"/>
  <c r="G143" i="11"/>
  <c r="H143" i="11"/>
  <c r="J143" i="11"/>
  <c r="K143" i="11"/>
  <c r="B144" i="11"/>
  <c r="C144" i="11"/>
  <c r="D144" i="11"/>
  <c r="E144" i="11"/>
  <c r="F144" i="11"/>
  <c r="G144" i="11"/>
  <c r="H144" i="11"/>
  <c r="J144" i="11"/>
  <c r="K144" i="11"/>
  <c r="B145" i="11"/>
  <c r="C145" i="11"/>
  <c r="D145" i="11"/>
  <c r="E145" i="11"/>
  <c r="F145" i="11"/>
  <c r="G145" i="11"/>
  <c r="H145" i="11"/>
  <c r="J145" i="11"/>
  <c r="K145" i="11"/>
  <c r="B146" i="11"/>
  <c r="C146" i="11"/>
  <c r="D146" i="11"/>
  <c r="E146" i="11"/>
  <c r="F146" i="11"/>
  <c r="G146" i="11"/>
  <c r="H146" i="11"/>
  <c r="J146" i="11"/>
  <c r="K146" i="11"/>
  <c r="B147" i="11"/>
  <c r="C147" i="11"/>
  <c r="D147" i="11"/>
  <c r="E147" i="11"/>
  <c r="F147" i="11"/>
  <c r="G147" i="11"/>
  <c r="H147" i="11"/>
  <c r="J147" i="11"/>
  <c r="K147" i="11"/>
  <c r="B148" i="11"/>
  <c r="C148" i="11"/>
  <c r="D148" i="11"/>
  <c r="E148" i="11"/>
  <c r="F148" i="11"/>
  <c r="G148" i="11"/>
  <c r="H148" i="11"/>
  <c r="J148" i="11"/>
  <c r="K148" i="11"/>
  <c r="B149" i="11"/>
  <c r="C149" i="11"/>
  <c r="D149" i="11"/>
  <c r="E149" i="11"/>
  <c r="F149" i="11"/>
  <c r="G149" i="11"/>
  <c r="H149" i="11"/>
  <c r="J149" i="11"/>
  <c r="K149" i="11"/>
  <c r="B150" i="11"/>
  <c r="C150" i="11"/>
  <c r="D150" i="11"/>
  <c r="E150" i="11"/>
  <c r="F150" i="11"/>
  <c r="G150" i="11"/>
  <c r="H150" i="11"/>
  <c r="J150" i="11"/>
  <c r="K150" i="11"/>
  <c r="B151" i="11"/>
  <c r="C151" i="11"/>
  <c r="D151" i="11"/>
  <c r="E151" i="11"/>
  <c r="F151" i="11"/>
  <c r="G151" i="11"/>
  <c r="H151" i="11"/>
  <c r="J151" i="11"/>
  <c r="K151" i="11"/>
  <c r="B152" i="11"/>
  <c r="C152" i="11"/>
  <c r="D152" i="11"/>
  <c r="E152" i="11"/>
  <c r="F152" i="11"/>
  <c r="G152" i="11"/>
  <c r="H152" i="11"/>
  <c r="J152" i="11"/>
  <c r="K152" i="11"/>
  <c r="B153" i="11"/>
  <c r="C153" i="11"/>
  <c r="D153" i="11"/>
  <c r="E153" i="11"/>
  <c r="F153" i="11"/>
  <c r="G153" i="11"/>
  <c r="H153" i="11"/>
  <c r="J153" i="11"/>
  <c r="K153" i="11"/>
  <c r="B154" i="11"/>
  <c r="C154" i="11"/>
  <c r="D154" i="11"/>
  <c r="E154" i="11"/>
  <c r="F154" i="11"/>
  <c r="G154" i="11"/>
  <c r="H154" i="11"/>
  <c r="J154" i="11"/>
  <c r="K154" i="11"/>
  <c r="B155" i="11"/>
  <c r="C155" i="11"/>
  <c r="D155" i="11"/>
  <c r="E155" i="11"/>
  <c r="F155" i="11"/>
  <c r="G155" i="11"/>
  <c r="H155" i="11"/>
  <c r="J155" i="11"/>
  <c r="K155" i="11"/>
  <c r="B156" i="11"/>
  <c r="C156" i="11"/>
  <c r="D156" i="11"/>
  <c r="E156" i="11"/>
  <c r="F156" i="11"/>
  <c r="G156" i="11"/>
  <c r="H156" i="11"/>
  <c r="J156" i="11"/>
  <c r="K156" i="11"/>
  <c r="B157" i="11"/>
  <c r="C157" i="11"/>
  <c r="D157" i="11"/>
  <c r="E157" i="11"/>
  <c r="F157" i="11"/>
  <c r="G157" i="11"/>
  <c r="H157" i="11"/>
  <c r="J157" i="11"/>
  <c r="K157" i="11"/>
  <c r="B158" i="11"/>
  <c r="C158" i="11"/>
  <c r="D158" i="11"/>
  <c r="E158" i="11"/>
  <c r="F158" i="11"/>
  <c r="G158" i="11"/>
  <c r="H158" i="11"/>
  <c r="J158" i="11"/>
  <c r="K158" i="11"/>
  <c r="B159" i="11"/>
  <c r="C159" i="11"/>
  <c r="D159" i="11"/>
  <c r="E159" i="11"/>
  <c r="F159" i="11"/>
  <c r="G159" i="11"/>
  <c r="H159" i="11"/>
  <c r="J159" i="11"/>
  <c r="K159" i="11"/>
  <c r="B160" i="11"/>
  <c r="C160" i="11"/>
  <c r="D160" i="11"/>
  <c r="E160" i="11"/>
  <c r="F160" i="11"/>
  <c r="G160" i="11"/>
  <c r="H160" i="11"/>
  <c r="J160" i="11"/>
  <c r="K160" i="11"/>
  <c r="B161" i="11"/>
  <c r="C161" i="11"/>
  <c r="D161" i="11"/>
  <c r="E161" i="11"/>
  <c r="F161" i="11"/>
  <c r="G161" i="11"/>
  <c r="H161" i="11"/>
  <c r="J161" i="11"/>
  <c r="K161" i="11"/>
  <c r="B162" i="11"/>
  <c r="C162" i="11"/>
  <c r="D162" i="11"/>
  <c r="E162" i="11"/>
  <c r="F162" i="11"/>
  <c r="G162" i="11"/>
  <c r="H162" i="11"/>
  <c r="J162" i="11"/>
  <c r="K162" i="11"/>
  <c r="B163" i="11"/>
  <c r="C163" i="11"/>
  <c r="D163" i="11"/>
  <c r="E163" i="11"/>
  <c r="F163" i="11"/>
  <c r="G163" i="11"/>
  <c r="I163" i="11"/>
  <c r="J163" i="11"/>
  <c r="K163" i="11"/>
  <c r="B164" i="11"/>
  <c r="C164" i="11"/>
  <c r="D164" i="11"/>
  <c r="E164" i="11"/>
  <c r="F164" i="11"/>
  <c r="H164" i="11"/>
  <c r="I164" i="11"/>
  <c r="J164" i="11"/>
  <c r="K164" i="11"/>
  <c r="B165" i="11"/>
  <c r="C165" i="11"/>
  <c r="D165" i="11"/>
  <c r="E165" i="11"/>
  <c r="F165" i="11"/>
  <c r="G165" i="11"/>
  <c r="I165" i="11"/>
  <c r="J165" i="11"/>
  <c r="K165" i="11"/>
  <c r="B166" i="11"/>
  <c r="C166" i="11"/>
  <c r="D166" i="11"/>
  <c r="E166" i="11"/>
  <c r="F166" i="11"/>
  <c r="G166" i="11"/>
  <c r="I166" i="11"/>
  <c r="J166" i="11"/>
  <c r="K166" i="11"/>
  <c r="B167" i="11"/>
  <c r="C167" i="11"/>
  <c r="D167" i="11"/>
  <c r="E167" i="11"/>
  <c r="F167" i="11"/>
  <c r="G167" i="11"/>
  <c r="I167" i="11"/>
  <c r="J167" i="11"/>
  <c r="K167" i="11"/>
  <c r="B168" i="11"/>
  <c r="C168" i="11"/>
  <c r="D168" i="11"/>
  <c r="E168" i="11"/>
  <c r="F168" i="11"/>
  <c r="G168" i="11"/>
  <c r="H168" i="11"/>
  <c r="I168" i="11"/>
  <c r="J168" i="11"/>
  <c r="B169" i="11"/>
  <c r="C169" i="11"/>
  <c r="D169" i="11"/>
  <c r="E169" i="11"/>
  <c r="F169" i="11"/>
  <c r="G169" i="11"/>
  <c r="I169" i="11"/>
  <c r="J169" i="11"/>
  <c r="K169" i="11"/>
  <c r="B170" i="11"/>
  <c r="C170" i="11"/>
  <c r="D170" i="11"/>
  <c r="E170" i="11"/>
  <c r="F170" i="11"/>
  <c r="G170" i="11"/>
  <c r="I170" i="11"/>
  <c r="J170" i="11"/>
  <c r="K170" i="11"/>
  <c r="B171" i="11"/>
  <c r="C171" i="11"/>
  <c r="D171" i="11"/>
  <c r="E171" i="11"/>
  <c r="F171" i="11"/>
  <c r="H171" i="11"/>
  <c r="I171" i="11"/>
  <c r="J171" i="11"/>
  <c r="K171" i="11"/>
  <c r="B172" i="11"/>
  <c r="C172" i="11"/>
  <c r="D172" i="11"/>
  <c r="E172" i="11"/>
  <c r="F172" i="11"/>
  <c r="G172" i="11"/>
  <c r="H172" i="11"/>
  <c r="I172" i="11"/>
  <c r="J172" i="11"/>
  <c r="B173" i="11"/>
  <c r="C173" i="11"/>
  <c r="D173" i="11"/>
  <c r="E173" i="11"/>
  <c r="F173" i="11"/>
  <c r="G173" i="11"/>
  <c r="H173" i="11"/>
  <c r="I173" i="11"/>
  <c r="J173" i="11"/>
  <c r="B174" i="11"/>
  <c r="C174" i="11"/>
  <c r="D174" i="11"/>
  <c r="E174" i="11"/>
  <c r="F174" i="11"/>
  <c r="G174" i="11"/>
  <c r="I174" i="11"/>
  <c r="J174" i="11"/>
  <c r="K174" i="11"/>
  <c r="B175" i="11"/>
  <c r="C175" i="11"/>
  <c r="D175" i="11"/>
  <c r="E175" i="11"/>
  <c r="F175" i="11"/>
  <c r="H175" i="11"/>
  <c r="I175" i="11"/>
  <c r="J175" i="11"/>
  <c r="K175" i="11"/>
  <c r="B176" i="11"/>
  <c r="C176" i="11"/>
  <c r="D176" i="11"/>
  <c r="E176" i="11"/>
  <c r="F176" i="11"/>
  <c r="G176" i="11"/>
  <c r="H176" i="11"/>
  <c r="I176" i="11"/>
  <c r="J176" i="11"/>
  <c r="B177" i="11"/>
  <c r="C177" i="11"/>
  <c r="D177" i="11"/>
  <c r="E177" i="11"/>
  <c r="F177" i="11"/>
  <c r="G177" i="11"/>
  <c r="H177" i="11"/>
  <c r="I177" i="11"/>
  <c r="J177" i="11"/>
  <c r="B178" i="11"/>
  <c r="C178" i="11"/>
  <c r="D178" i="11"/>
  <c r="E178" i="11"/>
  <c r="F178" i="11"/>
  <c r="H178" i="11"/>
  <c r="I178" i="11"/>
  <c r="J178" i="11"/>
  <c r="K178" i="11"/>
  <c r="B179" i="11"/>
  <c r="C179" i="11"/>
  <c r="D179" i="11"/>
  <c r="E179" i="11"/>
  <c r="F179" i="11"/>
  <c r="H179" i="11"/>
  <c r="I179" i="11"/>
  <c r="J179" i="11"/>
  <c r="K179" i="11"/>
  <c r="B180" i="11"/>
  <c r="C180" i="11"/>
  <c r="D180" i="11"/>
  <c r="E180" i="11"/>
  <c r="F180" i="11"/>
  <c r="H180" i="11"/>
  <c r="I180" i="11"/>
  <c r="J180" i="11"/>
  <c r="K180" i="11"/>
  <c r="B181" i="11"/>
  <c r="C181" i="11"/>
  <c r="D181" i="11"/>
  <c r="E181" i="11"/>
  <c r="F181" i="11"/>
  <c r="H181" i="11"/>
  <c r="I181" i="11"/>
  <c r="J181" i="11"/>
  <c r="K181" i="11"/>
  <c r="B182" i="11"/>
  <c r="C182" i="11"/>
  <c r="D182" i="11"/>
  <c r="E182" i="11"/>
  <c r="F182" i="11"/>
  <c r="H182" i="11"/>
  <c r="I182" i="11"/>
  <c r="J182" i="11"/>
  <c r="K182" i="11"/>
  <c r="B183" i="11"/>
  <c r="C183" i="11"/>
  <c r="D183" i="11"/>
  <c r="E183" i="11"/>
  <c r="F183" i="11"/>
  <c r="H183" i="11"/>
  <c r="I183" i="11"/>
  <c r="J183" i="11"/>
  <c r="K183" i="11"/>
  <c r="B184" i="11"/>
  <c r="C184" i="11"/>
  <c r="D184" i="11"/>
  <c r="E184" i="11"/>
  <c r="F184" i="11"/>
  <c r="H184" i="11"/>
  <c r="I184" i="11"/>
  <c r="J184" i="11"/>
  <c r="K184" i="11"/>
  <c r="B185" i="11"/>
  <c r="C185" i="11"/>
  <c r="D185" i="11"/>
  <c r="E185" i="11"/>
  <c r="F185" i="11"/>
  <c r="H185" i="11"/>
  <c r="I185" i="11"/>
  <c r="J185" i="11"/>
  <c r="K185" i="11"/>
  <c r="B186" i="11"/>
  <c r="C186" i="11"/>
  <c r="D186" i="11"/>
  <c r="E186" i="11"/>
  <c r="F186" i="11"/>
  <c r="H186" i="11"/>
  <c r="I186" i="11"/>
  <c r="J186" i="11"/>
  <c r="K186" i="11"/>
  <c r="B187" i="11"/>
  <c r="C187" i="11"/>
  <c r="D187" i="11"/>
  <c r="E187" i="11"/>
  <c r="F187" i="11"/>
  <c r="H187" i="11"/>
  <c r="I187" i="11"/>
  <c r="J187" i="11"/>
  <c r="K187" i="11"/>
  <c r="B188" i="11"/>
  <c r="C188" i="11"/>
  <c r="D188" i="11"/>
  <c r="E188" i="11"/>
  <c r="F188" i="11"/>
  <c r="H188" i="11"/>
  <c r="I188" i="11"/>
  <c r="J188" i="11"/>
  <c r="K188" i="11"/>
  <c r="B189" i="11"/>
  <c r="C189" i="11"/>
  <c r="D189" i="11"/>
  <c r="E189" i="11"/>
  <c r="F189" i="11"/>
  <c r="H189" i="11"/>
  <c r="I189" i="11"/>
  <c r="J189" i="11"/>
  <c r="K189" i="11"/>
  <c r="B190" i="11"/>
  <c r="C190" i="11"/>
  <c r="D190" i="11"/>
  <c r="E190" i="11"/>
  <c r="F190" i="11"/>
  <c r="H190" i="11"/>
  <c r="I190" i="11"/>
  <c r="J190" i="11"/>
  <c r="K190" i="11"/>
  <c r="B191" i="11"/>
  <c r="C191" i="11"/>
  <c r="D191" i="11"/>
  <c r="E191" i="11"/>
  <c r="F191" i="11"/>
  <c r="H191" i="11"/>
  <c r="I191" i="11"/>
  <c r="J191" i="11"/>
  <c r="K191" i="11"/>
  <c r="B192" i="11"/>
  <c r="C192" i="11"/>
  <c r="D192" i="11"/>
  <c r="E192" i="11"/>
  <c r="F192" i="11"/>
  <c r="H192" i="11"/>
  <c r="I192" i="11"/>
  <c r="J192" i="11"/>
  <c r="K192" i="11"/>
  <c r="B193" i="11"/>
  <c r="C193" i="11"/>
  <c r="D193" i="11"/>
  <c r="E193" i="11"/>
  <c r="F193" i="11"/>
  <c r="H193" i="11"/>
  <c r="I193" i="11"/>
  <c r="J193" i="11"/>
  <c r="K193" i="11"/>
  <c r="B194" i="11"/>
  <c r="C194" i="11"/>
  <c r="D194" i="11"/>
  <c r="E194" i="11"/>
  <c r="F194" i="11"/>
  <c r="H194" i="11"/>
  <c r="I194" i="11"/>
  <c r="J194" i="11"/>
  <c r="K194" i="11"/>
  <c r="B195" i="11"/>
  <c r="C195" i="11"/>
  <c r="D195" i="11"/>
  <c r="E195" i="11"/>
  <c r="F195" i="11"/>
  <c r="H195" i="11"/>
  <c r="I195" i="11"/>
  <c r="J195" i="11"/>
  <c r="K195" i="11"/>
  <c r="B196" i="11"/>
  <c r="C196" i="11"/>
  <c r="D196" i="11"/>
  <c r="E196" i="11"/>
  <c r="F196" i="11"/>
  <c r="H196" i="11"/>
  <c r="I196" i="11"/>
  <c r="J196" i="11"/>
  <c r="K196" i="11"/>
  <c r="B197" i="11"/>
  <c r="C197" i="11"/>
  <c r="D197" i="11"/>
  <c r="E197" i="11"/>
  <c r="F197" i="11"/>
  <c r="H197" i="11"/>
  <c r="I197" i="11"/>
  <c r="J197" i="11"/>
  <c r="K197" i="11"/>
  <c r="B198" i="11"/>
  <c r="C198" i="11"/>
  <c r="D198" i="11"/>
  <c r="E198" i="11"/>
  <c r="F198" i="11"/>
  <c r="H198" i="11"/>
  <c r="I198" i="11"/>
  <c r="J198" i="11"/>
  <c r="K198" i="11"/>
  <c r="B199" i="11"/>
  <c r="C199" i="11"/>
  <c r="D199" i="11"/>
  <c r="E199" i="11"/>
  <c r="F199" i="11"/>
  <c r="H199" i="11"/>
  <c r="I199" i="11"/>
  <c r="J199" i="11"/>
  <c r="K199" i="11"/>
  <c r="B200" i="11"/>
  <c r="C200" i="11"/>
  <c r="D200" i="11"/>
  <c r="E200" i="11"/>
  <c r="F200" i="11"/>
  <c r="H200" i="11"/>
  <c r="I200" i="11"/>
  <c r="J200" i="11"/>
  <c r="K200" i="11"/>
  <c r="B201" i="11"/>
  <c r="C201" i="11"/>
  <c r="D201" i="11"/>
  <c r="E201" i="11"/>
  <c r="F201" i="11"/>
  <c r="H201" i="11"/>
  <c r="I201" i="11"/>
  <c r="J201" i="11"/>
  <c r="K201" i="11"/>
  <c r="B202" i="11"/>
  <c r="C202" i="11"/>
  <c r="D202" i="11"/>
  <c r="E202" i="11"/>
  <c r="F202" i="11"/>
  <c r="H202" i="11"/>
  <c r="I202" i="11"/>
  <c r="J202" i="11"/>
  <c r="K202" i="11"/>
  <c r="B203" i="11"/>
  <c r="C203" i="11"/>
  <c r="D203" i="11"/>
  <c r="E203" i="11"/>
  <c r="F203" i="11"/>
  <c r="G203" i="11"/>
  <c r="H203" i="11"/>
  <c r="I203" i="11"/>
  <c r="J203" i="11"/>
  <c r="B204" i="11"/>
  <c r="C204" i="11"/>
  <c r="D204" i="11"/>
  <c r="E204" i="11"/>
  <c r="F204" i="11"/>
  <c r="H204" i="11"/>
  <c r="I204" i="11"/>
  <c r="J204" i="11"/>
  <c r="K204" i="11"/>
  <c r="B205" i="11"/>
  <c r="C205" i="11"/>
  <c r="D205" i="11"/>
  <c r="E205" i="11"/>
  <c r="F205" i="11"/>
  <c r="H205" i="11"/>
  <c r="I205" i="11"/>
  <c r="J205" i="11"/>
  <c r="K205" i="11"/>
  <c r="B206" i="11"/>
  <c r="C206" i="11"/>
  <c r="D206" i="11"/>
  <c r="E206" i="11"/>
  <c r="F206" i="11"/>
  <c r="H206" i="11"/>
  <c r="I206" i="11"/>
  <c r="J206" i="11"/>
  <c r="K206" i="11"/>
  <c r="B207" i="11"/>
  <c r="C207" i="11"/>
  <c r="D207" i="11"/>
  <c r="E207" i="11"/>
  <c r="F207" i="11"/>
  <c r="H207" i="11"/>
  <c r="I207" i="11"/>
  <c r="J207" i="11"/>
  <c r="K207" i="11"/>
  <c r="C208" i="11"/>
  <c r="D208" i="11"/>
  <c r="E208" i="11"/>
  <c r="F208" i="11"/>
  <c r="G208" i="11"/>
  <c r="H208" i="11"/>
  <c r="I208" i="11"/>
  <c r="J208" i="11"/>
  <c r="K208" i="11"/>
  <c r="C209" i="11"/>
  <c r="D209" i="11"/>
  <c r="E209" i="11"/>
  <c r="F209" i="11"/>
  <c r="G209" i="11"/>
  <c r="H209" i="11"/>
  <c r="I209" i="11"/>
  <c r="J209" i="11"/>
  <c r="K209" i="11"/>
  <c r="B210" i="11"/>
  <c r="C210" i="11"/>
  <c r="D210" i="11"/>
  <c r="E210" i="11"/>
  <c r="F210" i="11"/>
  <c r="H210" i="11"/>
  <c r="I210" i="11"/>
  <c r="J210" i="11"/>
  <c r="K210" i="11"/>
  <c r="B211" i="11"/>
  <c r="C211" i="11"/>
  <c r="D211" i="11"/>
  <c r="E211" i="11"/>
  <c r="F211" i="11"/>
  <c r="G211" i="11"/>
  <c r="I211" i="11"/>
  <c r="J211" i="11"/>
  <c r="K211" i="11"/>
  <c r="C212" i="11"/>
  <c r="D212" i="11"/>
  <c r="E212" i="11"/>
  <c r="F212" i="11"/>
  <c r="G212" i="11"/>
  <c r="H212" i="11"/>
  <c r="I212" i="11"/>
  <c r="J212" i="11"/>
  <c r="K212" i="11"/>
  <c r="C213" i="11"/>
  <c r="D213" i="11"/>
  <c r="E213" i="11"/>
  <c r="F213" i="11"/>
  <c r="G213" i="11"/>
  <c r="H213" i="11"/>
  <c r="I213" i="11"/>
  <c r="J213" i="11"/>
  <c r="K213" i="11"/>
  <c r="B214" i="11"/>
  <c r="C214" i="11"/>
  <c r="D214" i="11"/>
  <c r="E214" i="11"/>
  <c r="F214" i="11"/>
  <c r="H214" i="11"/>
  <c r="I214" i="11"/>
  <c r="J214" i="11"/>
  <c r="K214" i="11"/>
  <c r="C215" i="11"/>
  <c r="D215" i="11"/>
  <c r="E215" i="11"/>
  <c r="F215" i="11"/>
  <c r="G215" i="11"/>
  <c r="H215" i="11"/>
  <c r="I215" i="11"/>
  <c r="J215" i="11"/>
  <c r="K215" i="11"/>
  <c r="C216" i="11"/>
  <c r="D216" i="11"/>
  <c r="E216" i="11"/>
  <c r="F216" i="11"/>
  <c r="G216" i="11"/>
  <c r="H216" i="11"/>
  <c r="I216" i="11"/>
  <c r="J216" i="11"/>
  <c r="K216" i="11"/>
  <c r="C217" i="11"/>
  <c r="D217" i="11"/>
  <c r="E217" i="11"/>
  <c r="F217" i="11"/>
  <c r="G217" i="11"/>
  <c r="H217" i="11"/>
  <c r="I217" i="11"/>
  <c r="J217" i="11"/>
  <c r="K217" i="11"/>
  <c r="B218" i="11"/>
  <c r="C218" i="11"/>
  <c r="D218" i="11"/>
  <c r="E218" i="11"/>
  <c r="F218" i="11"/>
  <c r="H218" i="11"/>
  <c r="I218" i="11"/>
  <c r="J218" i="11"/>
  <c r="K218" i="11"/>
  <c r="B219" i="11"/>
  <c r="C219" i="11"/>
  <c r="D219" i="11"/>
  <c r="E219" i="11"/>
  <c r="F219" i="11"/>
  <c r="H219" i="11"/>
  <c r="I219" i="11"/>
  <c r="J219" i="11"/>
  <c r="K219" i="11"/>
  <c r="B220" i="11"/>
  <c r="C220" i="11"/>
  <c r="D220" i="11"/>
  <c r="E220" i="11"/>
  <c r="F220" i="11"/>
  <c r="H220" i="11"/>
  <c r="I220" i="11"/>
  <c r="J220" i="11"/>
  <c r="K220" i="11"/>
  <c r="C221" i="11"/>
  <c r="D221" i="11"/>
  <c r="E221" i="11"/>
  <c r="F221" i="11"/>
  <c r="G221" i="11"/>
  <c r="H221" i="11"/>
  <c r="I221" i="11"/>
  <c r="J221" i="11"/>
  <c r="K221" i="11"/>
  <c r="C222" i="11"/>
  <c r="D222" i="11"/>
  <c r="E222" i="11"/>
  <c r="F222" i="11"/>
  <c r="G222" i="11"/>
  <c r="H222" i="11"/>
  <c r="I222" i="11"/>
  <c r="J222" i="11"/>
  <c r="K222" i="11"/>
  <c r="B223" i="11"/>
  <c r="C223" i="11"/>
  <c r="D223" i="11"/>
  <c r="E223" i="11"/>
  <c r="F223" i="11"/>
  <c r="H223" i="11"/>
  <c r="I223" i="11"/>
  <c r="J223" i="11"/>
  <c r="K223" i="11"/>
  <c r="B224" i="11"/>
  <c r="C224" i="11"/>
  <c r="D224" i="11"/>
  <c r="E224" i="11"/>
  <c r="F224" i="11"/>
  <c r="H224" i="11"/>
  <c r="I224" i="11"/>
  <c r="J224" i="11"/>
  <c r="K224" i="11"/>
  <c r="B225" i="11"/>
  <c r="C225" i="11"/>
  <c r="D225" i="11"/>
  <c r="E225" i="11"/>
  <c r="F225" i="11"/>
  <c r="H225" i="11"/>
  <c r="I225" i="11"/>
  <c r="J225" i="11"/>
  <c r="K225" i="11"/>
  <c r="B226" i="11"/>
  <c r="C226" i="11"/>
  <c r="D226" i="11"/>
  <c r="E226" i="11"/>
  <c r="F226" i="11"/>
  <c r="H226" i="11"/>
  <c r="I226" i="11"/>
  <c r="J226" i="11"/>
  <c r="K226" i="11"/>
  <c r="B227" i="11"/>
  <c r="C227" i="11"/>
  <c r="E227" i="11"/>
  <c r="F227" i="11"/>
  <c r="G227" i="11"/>
  <c r="H227" i="11"/>
  <c r="I227" i="11"/>
  <c r="J227" i="11"/>
  <c r="K227" i="11"/>
  <c r="B228" i="11"/>
  <c r="C228" i="11"/>
  <c r="D228" i="11"/>
  <c r="E228" i="11"/>
  <c r="F228" i="11"/>
  <c r="H228" i="11"/>
  <c r="I228" i="11"/>
  <c r="J228" i="11"/>
  <c r="K228" i="11"/>
  <c r="B229" i="11"/>
  <c r="C229" i="11"/>
  <c r="D229" i="11"/>
  <c r="E229" i="11"/>
  <c r="F229" i="11"/>
  <c r="H229" i="11"/>
  <c r="I229" i="11"/>
  <c r="J229" i="11"/>
  <c r="K229" i="11"/>
  <c r="B230" i="11"/>
  <c r="C230" i="11"/>
  <c r="D230" i="11"/>
  <c r="E230" i="11"/>
  <c r="F230" i="11"/>
  <c r="H230" i="11"/>
  <c r="I230" i="11"/>
  <c r="J230" i="11"/>
  <c r="K230" i="11"/>
  <c r="B231" i="11"/>
  <c r="C231" i="11"/>
  <c r="D231" i="11"/>
  <c r="E231" i="11"/>
  <c r="F231" i="11"/>
  <c r="H231" i="11"/>
  <c r="I231" i="11"/>
  <c r="J231" i="11"/>
  <c r="K231" i="11"/>
  <c r="B232" i="11"/>
  <c r="C232" i="11"/>
  <c r="D232" i="11"/>
  <c r="E232" i="11"/>
  <c r="F232" i="11"/>
  <c r="H232" i="11"/>
  <c r="I232" i="11"/>
  <c r="J232" i="11"/>
  <c r="K232" i="11"/>
  <c r="B233" i="11"/>
  <c r="C233" i="11"/>
  <c r="D233" i="11"/>
  <c r="E233" i="11"/>
  <c r="F233" i="11"/>
  <c r="H233" i="11"/>
  <c r="I233" i="11"/>
  <c r="J233" i="11"/>
  <c r="K233" i="11"/>
  <c r="B234" i="11"/>
  <c r="C234" i="11"/>
  <c r="D234" i="11"/>
  <c r="E234" i="11"/>
  <c r="F234" i="11"/>
  <c r="H234" i="11"/>
  <c r="I234" i="11"/>
  <c r="J234" i="11"/>
  <c r="K234" i="11"/>
  <c r="B235" i="11"/>
  <c r="C235" i="11"/>
  <c r="D235" i="11"/>
  <c r="E235" i="11"/>
  <c r="F235" i="11"/>
  <c r="H235" i="11"/>
  <c r="I235" i="11"/>
  <c r="J235" i="11"/>
  <c r="K235" i="11"/>
  <c r="B236" i="11"/>
  <c r="C236" i="11"/>
  <c r="D236" i="11"/>
  <c r="E236" i="11"/>
  <c r="F236" i="11"/>
  <c r="H236" i="11"/>
  <c r="I236" i="11"/>
  <c r="J236" i="11"/>
  <c r="K236" i="11"/>
  <c r="B237" i="11"/>
  <c r="C237" i="11"/>
  <c r="D237" i="11"/>
  <c r="E237" i="11"/>
  <c r="F237" i="11"/>
  <c r="H237" i="11"/>
  <c r="I237" i="11"/>
  <c r="J237" i="11"/>
  <c r="K237" i="11"/>
  <c r="B238" i="11"/>
  <c r="C238" i="11"/>
  <c r="D238" i="11"/>
  <c r="E238" i="11"/>
  <c r="F238" i="11"/>
  <c r="H238" i="11"/>
  <c r="I238" i="11"/>
  <c r="J238" i="11"/>
  <c r="K238" i="11"/>
  <c r="B239" i="11"/>
  <c r="C239" i="11"/>
  <c r="D239" i="11"/>
  <c r="E239" i="11"/>
  <c r="F239" i="11"/>
  <c r="H239" i="11"/>
  <c r="I239" i="11"/>
  <c r="J239" i="11"/>
  <c r="K239" i="11"/>
  <c r="B240" i="11"/>
  <c r="C240" i="11"/>
  <c r="D240" i="11"/>
  <c r="E240" i="11"/>
  <c r="F240" i="11"/>
  <c r="H240" i="11"/>
  <c r="I240" i="11"/>
  <c r="J240" i="11"/>
  <c r="K240" i="11"/>
  <c r="B241" i="11"/>
  <c r="C241" i="11"/>
  <c r="D241" i="11"/>
  <c r="E241" i="11"/>
  <c r="F241" i="11"/>
  <c r="H241" i="11"/>
  <c r="I241" i="11"/>
  <c r="J241" i="11"/>
  <c r="K241" i="11"/>
  <c r="B242" i="11"/>
  <c r="C242" i="11"/>
  <c r="D242" i="11"/>
  <c r="E242" i="11"/>
  <c r="F242" i="11"/>
  <c r="H242" i="11"/>
  <c r="I242" i="11"/>
  <c r="J242" i="11"/>
  <c r="K242" i="11"/>
  <c r="B243" i="11"/>
  <c r="C243" i="11"/>
  <c r="D243" i="11"/>
  <c r="E243" i="11"/>
  <c r="F243" i="11"/>
  <c r="H243" i="11"/>
  <c r="I243" i="11"/>
  <c r="J243" i="11"/>
  <c r="K243" i="11"/>
  <c r="B244" i="11"/>
  <c r="C244" i="11"/>
  <c r="D244" i="11"/>
  <c r="E244" i="11"/>
  <c r="F244" i="11"/>
  <c r="H244" i="11"/>
  <c r="I244" i="11"/>
  <c r="J244" i="11"/>
  <c r="K244" i="11"/>
  <c r="B245" i="11"/>
  <c r="C245" i="11"/>
  <c r="D245" i="11"/>
  <c r="E245" i="11"/>
  <c r="F245" i="11"/>
  <c r="H245" i="11"/>
  <c r="I245" i="11"/>
  <c r="J245" i="11"/>
  <c r="K245" i="11"/>
  <c r="B246" i="11"/>
  <c r="C246" i="11"/>
  <c r="D246" i="11"/>
  <c r="E246" i="11"/>
  <c r="F246" i="11"/>
  <c r="H246" i="11"/>
  <c r="I246" i="11"/>
  <c r="J246" i="11"/>
  <c r="K246" i="11"/>
  <c r="B247" i="11"/>
  <c r="C247" i="11"/>
  <c r="D247" i="11"/>
  <c r="E247" i="11"/>
  <c r="F247" i="11"/>
  <c r="H247" i="11"/>
  <c r="I247" i="11"/>
  <c r="J247" i="11"/>
  <c r="K247" i="11"/>
  <c r="B248" i="11"/>
  <c r="C248" i="11"/>
  <c r="D248" i="11"/>
  <c r="E248" i="11"/>
  <c r="F248" i="11"/>
  <c r="H248" i="11"/>
  <c r="I248" i="11"/>
  <c r="J248" i="11"/>
  <c r="K248" i="11"/>
  <c r="B5" i="11"/>
  <c r="C5" i="11"/>
  <c r="D5" i="11"/>
  <c r="E5" i="11"/>
  <c r="G5" i="11"/>
  <c r="H5" i="11"/>
  <c r="I5" i="11"/>
  <c r="J5" i="11"/>
  <c r="K5" i="11"/>
  <c r="B6" i="11"/>
  <c r="C6" i="11"/>
  <c r="D6" i="11"/>
  <c r="E6" i="11"/>
  <c r="F6" i="11"/>
  <c r="G6" i="11"/>
  <c r="I6" i="11"/>
  <c r="J6" i="11"/>
  <c r="K6" i="11"/>
  <c r="B7" i="11"/>
  <c r="C7" i="11"/>
  <c r="D7" i="11"/>
  <c r="E7" i="11"/>
  <c r="F7" i="11"/>
  <c r="G7" i="11"/>
  <c r="I7" i="11"/>
  <c r="J7" i="11"/>
  <c r="K7" i="11"/>
  <c r="B8" i="11"/>
  <c r="C8" i="11"/>
  <c r="D8" i="11"/>
  <c r="E8" i="11"/>
  <c r="F8" i="11"/>
  <c r="G8" i="11"/>
  <c r="I8" i="11"/>
  <c r="J8" i="11"/>
  <c r="K8" i="11"/>
  <c r="B9" i="11"/>
  <c r="C9" i="11"/>
  <c r="D9" i="11"/>
  <c r="E9" i="11"/>
  <c r="F9" i="11"/>
  <c r="G9" i="11"/>
  <c r="I9" i="11"/>
  <c r="J9" i="11"/>
  <c r="K9" i="11"/>
  <c r="B10" i="11"/>
  <c r="C10" i="11"/>
  <c r="D10" i="11"/>
  <c r="E10" i="11"/>
  <c r="F10" i="11"/>
  <c r="G10" i="11"/>
  <c r="I10" i="11"/>
  <c r="J10" i="11"/>
  <c r="K10" i="11"/>
  <c r="B11" i="11"/>
  <c r="C11" i="11"/>
  <c r="D11" i="11"/>
  <c r="E11" i="11"/>
  <c r="F11" i="11"/>
  <c r="G11" i="11"/>
  <c r="I11" i="11"/>
  <c r="J11" i="11"/>
  <c r="K11" i="11"/>
  <c r="B12" i="11"/>
  <c r="C12" i="11"/>
  <c r="D12" i="11"/>
  <c r="E12" i="11"/>
  <c r="F12" i="11"/>
  <c r="G12" i="11"/>
  <c r="I12" i="11"/>
  <c r="J12" i="11"/>
  <c r="K12" i="11"/>
  <c r="B13" i="11"/>
  <c r="C13" i="11"/>
  <c r="D13" i="11"/>
  <c r="F13" i="11"/>
  <c r="G13" i="11"/>
  <c r="I13" i="11"/>
  <c r="J13" i="11"/>
  <c r="K13" i="11"/>
  <c r="B14" i="11"/>
  <c r="C14" i="11"/>
  <c r="D14" i="11"/>
  <c r="E14" i="11"/>
  <c r="F14" i="11"/>
  <c r="G14" i="11"/>
  <c r="I14" i="11"/>
  <c r="J14" i="11"/>
  <c r="K14" i="11"/>
  <c r="B15" i="11"/>
  <c r="C15" i="11"/>
  <c r="D15" i="11"/>
  <c r="E15" i="11"/>
  <c r="F15" i="11"/>
  <c r="G15" i="11"/>
  <c r="I15" i="11"/>
  <c r="J15" i="11"/>
  <c r="K15" i="11"/>
  <c r="B16" i="11"/>
  <c r="C16" i="11"/>
  <c r="D16" i="11"/>
  <c r="E16" i="11"/>
  <c r="F16" i="11"/>
  <c r="G16" i="11"/>
  <c r="I16" i="11"/>
  <c r="J16" i="11"/>
  <c r="K16" i="11"/>
  <c r="B17" i="11"/>
  <c r="C17" i="11"/>
  <c r="D17" i="11"/>
  <c r="E17" i="11"/>
  <c r="F17" i="11"/>
  <c r="G17" i="11"/>
  <c r="I17" i="11"/>
  <c r="J17" i="11"/>
  <c r="K17" i="11"/>
  <c r="B18" i="11"/>
  <c r="C18" i="11"/>
  <c r="D18" i="11"/>
  <c r="E18" i="11"/>
  <c r="F18" i="11"/>
  <c r="G18" i="11"/>
  <c r="I18" i="11"/>
  <c r="J18" i="11"/>
  <c r="K18" i="11"/>
  <c r="C4" i="11"/>
  <c r="D4" i="11"/>
  <c r="E4" i="11"/>
  <c r="G4" i="11"/>
  <c r="H4" i="11"/>
  <c r="I4" i="11"/>
  <c r="J4" i="11"/>
  <c r="K4" i="11"/>
  <c r="B4" i="10"/>
  <c r="C4" i="10"/>
  <c r="D4" i="10"/>
  <c r="E4" i="10"/>
  <c r="F4" i="10"/>
  <c r="G4" i="10"/>
  <c r="H4" i="10"/>
  <c r="I4" i="10"/>
  <c r="J4" i="10"/>
  <c r="K4" i="10"/>
  <c r="B5" i="10"/>
  <c r="C5" i="10"/>
  <c r="D5" i="10"/>
  <c r="E5" i="10"/>
  <c r="F5" i="10"/>
  <c r="G5" i="10"/>
  <c r="H5" i="10"/>
  <c r="I5" i="10"/>
  <c r="J5" i="10"/>
  <c r="K5" i="10"/>
  <c r="B6" i="10"/>
  <c r="C6" i="10"/>
  <c r="D6" i="10"/>
  <c r="E6" i="10"/>
  <c r="F6" i="10"/>
  <c r="G6" i="10"/>
  <c r="H6" i="10"/>
  <c r="I6" i="10"/>
  <c r="J6" i="10"/>
  <c r="K6" i="10"/>
  <c r="B7" i="10"/>
  <c r="C7" i="10"/>
  <c r="D7" i="10"/>
  <c r="E7" i="10"/>
  <c r="F7" i="10"/>
  <c r="G7" i="10"/>
  <c r="H7" i="10"/>
  <c r="I7" i="10"/>
  <c r="J7" i="10"/>
  <c r="K7" i="10"/>
  <c r="B8" i="10"/>
  <c r="C8" i="10"/>
  <c r="D8" i="10"/>
  <c r="E8" i="10"/>
  <c r="F8" i="10"/>
  <c r="G8" i="10"/>
  <c r="H8" i="10"/>
  <c r="I8" i="10"/>
  <c r="J8" i="10"/>
  <c r="K8" i="10"/>
  <c r="B9" i="10"/>
  <c r="C9" i="10"/>
  <c r="D9" i="10"/>
  <c r="E9" i="10"/>
  <c r="F9" i="10"/>
  <c r="G9" i="10"/>
  <c r="H9" i="10"/>
  <c r="I9" i="10"/>
  <c r="J9" i="10"/>
  <c r="K9" i="10"/>
  <c r="B10" i="10"/>
  <c r="C10" i="10"/>
  <c r="D10" i="10"/>
  <c r="E10" i="10"/>
  <c r="F10" i="10"/>
  <c r="G10" i="10"/>
  <c r="H10" i="10"/>
  <c r="I10" i="10"/>
  <c r="J10" i="10"/>
  <c r="K10" i="10"/>
  <c r="B11" i="10"/>
  <c r="C11" i="10"/>
  <c r="D11" i="10"/>
  <c r="E11" i="10"/>
  <c r="F11" i="10"/>
  <c r="G11" i="10"/>
  <c r="H11" i="10"/>
  <c r="I11" i="10"/>
  <c r="J11" i="10"/>
  <c r="K11" i="10"/>
  <c r="B12" i="10"/>
  <c r="C12" i="10"/>
  <c r="D12" i="10"/>
  <c r="E12" i="10"/>
  <c r="F12" i="10"/>
  <c r="G12" i="10"/>
  <c r="H12" i="10"/>
  <c r="I12" i="10"/>
  <c r="J12" i="10"/>
  <c r="K12" i="10"/>
  <c r="B13" i="10"/>
  <c r="C13" i="10"/>
  <c r="D13" i="10"/>
  <c r="E13" i="10"/>
  <c r="F13" i="10"/>
  <c r="G13" i="10"/>
  <c r="H13" i="10"/>
  <c r="I13" i="10"/>
  <c r="J13" i="10"/>
  <c r="K13" i="10"/>
  <c r="B14" i="10"/>
  <c r="C14" i="10"/>
  <c r="D14" i="10"/>
  <c r="E14" i="10"/>
  <c r="F14" i="10"/>
  <c r="G14" i="10"/>
  <c r="H14" i="10"/>
  <c r="I14" i="10"/>
  <c r="J14" i="10"/>
  <c r="K14" i="10"/>
  <c r="B15" i="10"/>
  <c r="C15" i="10"/>
  <c r="D15" i="10"/>
  <c r="E15" i="10"/>
  <c r="F15" i="10"/>
  <c r="G15" i="10"/>
  <c r="H15" i="10"/>
  <c r="I15" i="10"/>
  <c r="J15" i="10"/>
  <c r="K15" i="10"/>
  <c r="B16" i="10"/>
  <c r="C16" i="10"/>
  <c r="D16" i="10"/>
  <c r="E16" i="10"/>
  <c r="F16" i="10"/>
  <c r="G16" i="10"/>
  <c r="H16" i="10"/>
  <c r="I16" i="10"/>
  <c r="J16" i="10"/>
  <c r="K16" i="10"/>
  <c r="B17" i="10"/>
  <c r="C17" i="10"/>
  <c r="D17" i="10"/>
  <c r="E17" i="10"/>
  <c r="F17" i="10"/>
  <c r="G17" i="10"/>
  <c r="H17" i="10"/>
  <c r="I17" i="10"/>
  <c r="J17" i="10"/>
  <c r="K17" i="10"/>
  <c r="B18" i="10"/>
  <c r="C18" i="10"/>
  <c r="D18" i="10"/>
  <c r="E18" i="10"/>
  <c r="F18" i="10"/>
  <c r="G18" i="10"/>
  <c r="H18" i="10"/>
  <c r="I18" i="10"/>
  <c r="J18" i="10"/>
  <c r="K18" i="10"/>
  <c r="B19" i="10"/>
  <c r="C19" i="10"/>
  <c r="D19" i="10"/>
  <c r="E19" i="10"/>
  <c r="F19" i="10"/>
  <c r="G19" i="10"/>
  <c r="H19" i="10"/>
  <c r="I19" i="10"/>
  <c r="J19" i="10"/>
  <c r="K19" i="10"/>
  <c r="B20" i="10"/>
  <c r="C20" i="10"/>
  <c r="D20" i="10"/>
  <c r="E20" i="10"/>
  <c r="F20" i="10"/>
  <c r="G20" i="10"/>
  <c r="H20" i="10"/>
  <c r="I20" i="10"/>
  <c r="J20" i="10"/>
  <c r="K20" i="10"/>
  <c r="B21" i="10"/>
  <c r="C21" i="10"/>
  <c r="D21" i="10"/>
  <c r="E21" i="10"/>
  <c r="F21" i="10"/>
  <c r="G21" i="10"/>
  <c r="H21" i="10"/>
  <c r="I21" i="10"/>
  <c r="J21" i="10"/>
  <c r="K21" i="10"/>
  <c r="B22" i="10"/>
  <c r="C22" i="10"/>
  <c r="D22" i="10"/>
  <c r="E22" i="10"/>
  <c r="F22" i="10"/>
  <c r="G22" i="10"/>
  <c r="H22" i="10"/>
  <c r="I22" i="10"/>
  <c r="J22" i="10"/>
  <c r="K22" i="10"/>
  <c r="B23" i="10"/>
  <c r="C23" i="10"/>
  <c r="D23" i="10"/>
  <c r="E23" i="10"/>
  <c r="F23" i="10"/>
  <c r="G23" i="10"/>
  <c r="H23" i="10"/>
  <c r="I23" i="10"/>
  <c r="J23" i="10"/>
  <c r="K23" i="10"/>
  <c r="B24" i="10"/>
  <c r="C24" i="10"/>
  <c r="D24" i="10"/>
  <c r="E24" i="10"/>
  <c r="F24" i="10"/>
  <c r="G24" i="10"/>
  <c r="H24" i="10"/>
  <c r="I24" i="10"/>
  <c r="J24" i="10"/>
  <c r="K24" i="10"/>
  <c r="B25" i="10"/>
  <c r="C25" i="10"/>
  <c r="D25" i="10"/>
  <c r="E25" i="10"/>
  <c r="F25" i="10"/>
  <c r="G25" i="10"/>
  <c r="H25" i="10"/>
  <c r="I25" i="10"/>
  <c r="J25" i="10"/>
  <c r="K25" i="10"/>
  <c r="B26" i="10"/>
  <c r="C26" i="10"/>
  <c r="D26" i="10"/>
  <c r="E26" i="10"/>
  <c r="F26" i="10"/>
  <c r="G26" i="10"/>
  <c r="H26" i="10"/>
  <c r="I26" i="10"/>
  <c r="J26" i="10"/>
  <c r="K26" i="10"/>
  <c r="B27" i="10"/>
  <c r="C27" i="10"/>
  <c r="D27" i="10"/>
  <c r="E27" i="10"/>
  <c r="F27" i="10"/>
  <c r="G27" i="10"/>
  <c r="H27" i="10"/>
  <c r="I27" i="10"/>
  <c r="J27" i="10"/>
  <c r="K27" i="10"/>
  <c r="B28" i="10"/>
  <c r="C28" i="10"/>
  <c r="D28" i="10"/>
  <c r="E28" i="10"/>
  <c r="F28" i="10"/>
  <c r="G28" i="10"/>
  <c r="H28" i="10"/>
  <c r="I28" i="10"/>
  <c r="J28" i="10"/>
  <c r="K28" i="10"/>
  <c r="B29" i="10"/>
  <c r="C29" i="10"/>
  <c r="D29" i="10"/>
  <c r="E29" i="10"/>
  <c r="F29" i="10"/>
  <c r="G29" i="10"/>
  <c r="H29" i="10"/>
  <c r="I29" i="10"/>
  <c r="J29" i="10"/>
  <c r="K29" i="10"/>
  <c r="B30" i="10"/>
  <c r="C30" i="10"/>
  <c r="D30" i="10"/>
  <c r="E30" i="10"/>
  <c r="F30" i="10"/>
  <c r="G30" i="10"/>
  <c r="H30" i="10"/>
  <c r="I30" i="10"/>
  <c r="J30" i="10"/>
  <c r="K30" i="10"/>
  <c r="B31" i="10"/>
  <c r="C31" i="10"/>
  <c r="D31" i="10"/>
  <c r="E31" i="10"/>
  <c r="F31" i="10"/>
  <c r="G31" i="10"/>
  <c r="H31" i="10"/>
  <c r="I31" i="10"/>
  <c r="J31" i="10"/>
  <c r="K31" i="10"/>
  <c r="B32" i="10"/>
  <c r="C32" i="10"/>
  <c r="D32" i="10"/>
  <c r="E32" i="10"/>
  <c r="F32" i="10"/>
  <c r="G32" i="10"/>
  <c r="H32" i="10"/>
  <c r="I32" i="10"/>
  <c r="J32" i="10"/>
  <c r="K32" i="10"/>
  <c r="B33" i="10"/>
  <c r="C33" i="10"/>
  <c r="D33" i="10"/>
  <c r="E33" i="10"/>
  <c r="F33" i="10"/>
  <c r="G33" i="10"/>
  <c r="H33" i="10"/>
  <c r="I33" i="10"/>
  <c r="J33" i="10"/>
  <c r="K33" i="10"/>
  <c r="B34" i="10"/>
  <c r="C34" i="10"/>
  <c r="D34" i="10"/>
  <c r="E34" i="10"/>
  <c r="F34" i="10"/>
  <c r="G34" i="10"/>
  <c r="H34" i="10"/>
  <c r="I34" i="10"/>
  <c r="J34" i="10"/>
  <c r="K34" i="10"/>
  <c r="B35" i="10"/>
  <c r="C35" i="10"/>
  <c r="D35" i="10"/>
  <c r="E35" i="10"/>
  <c r="F35" i="10"/>
  <c r="G35" i="10"/>
  <c r="H35" i="10"/>
  <c r="I35" i="10"/>
  <c r="J35" i="10"/>
  <c r="K35" i="10"/>
  <c r="B36" i="10"/>
  <c r="C36" i="10"/>
  <c r="D36" i="10"/>
  <c r="E36" i="10"/>
  <c r="F36" i="10"/>
  <c r="G36" i="10"/>
  <c r="H36" i="10"/>
  <c r="I36" i="10"/>
  <c r="J36" i="10"/>
  <c r="K36" i="10"/>
  <c r="B37" i="10"/>
  <c r="C37" i="10"/>
  <c r="D37" i="10"/>
  <c r="E37" i="10"/>
  <c r="F37" i="10"/>
  <c r="G37" i="10"/>
  <c r="H37" i="10"/>
  <c r="I37" i="10"/>
  <c r="J37" i="10"/>
  <c r="K37" i="10"/>
  <c r="B38" i="10"/>
  <c r="C38" i="10"/>
  <c r="D38" i="10"/>
  <c r="E38" i="10"/>
  <c r="F38" i="10"/>
  <c r="G38" i="10"/>
  <c r="H38" i="10"/>
  <c r="I38" i="10"/>
  <c r="J38" i="10"/>
  <c r="K38" i="10"/>
  <c r="B39" i="10"/>
  <c r="C39" i="10"/>
  <c r="D39" i="10"/>
  <c r="E39" i="10"/>
  <c r="F39" i="10"/>
  <c r="G39" i="10"/>
  <c r="H39" i="10"/>
  <c r="I39" i="10"/>
  <c r="J39" i="10"/>
  <c r="K39" i="10"/>
  <c r="B40" i="10"/>
  <c r="C40" i="10"/>
  <c r="D40" i="10"/>
  <c r="E40" i="10"/>
  <c r="F40" i="10"/>
  <c r="G40" i="10"/>
  <c r="H40" i="10"/>
  <c r="I40" i="10"/>
  <c r="J40" i="10"/>
  <c r="K40" i="10"/>
  <c r="B41" i="10"/>
  <c r="C41" i="10"/>
  <c r="D41" i="10"/>
  <c r="E41" i="10"/>
  <c r="F41" i="10"/>
  <c r="G41" i="10"/>
  <c r="H41" i="10"/>
  <c r="I41" i="10"/>
  <c r="J41" i="10"/>
  <c r="K41" i="10"/>
  <c r="B42" i="10"/>
  <c r="C42" i="10"/>
  <c r="D42" i="10"/>
  <c r="E42" i="10"/>
  <c r="F42" i="10"/>
  <c r="G42" i="10"/>
  <c r="H42" i="10"/>
  <c r="I42" i="10"/>
  <c r="J42" i="10"/>
  <c r="K42" i="10"/>
  <c r="B43" i="10"/>
  <c r="C43" i="10"/>
  <c r="D43" i="10"/>
  <c r="E43" i="10"/>
  <c r="F43" i="10"/>
  <c r="G43" i="10"/>
  <c r="H43" i="10"/>
  <c r="I43" i="10"/>
  <c r="J43" i="10"/>
  <c r="K43" i="10"/>
  <c r="B44" i="10"/>
  <c r="C44" i="10"/>
  <c r="D44" i="10"/>
  <c r="E44" i="10"/>
  <c r="F44" i="10"/>
  <c r="G44" i="10"/>
  <c r="H44" i="10"/>
  <c r="I44" i="10"/>
  <c r="J44" i="10"/>
  <c r="K44" i="10"/>
  <c r="B45" i="10"/>
  <c r="C45" i="10"/>
  <c r="D45" i="10"/>
  <c r="E45" i="10"/>
  <c r="F45" i="10"/>
  <c r="G45" i="10"/>
  <c r="H45" i="10"/>
  <c r="I45" i="10"/>
  <c r="J45" i="10"/>
  <c r="K45" i="10"/>
  <c r="B46" i="10"/>
  <c r="C46" i="10"/>
  <c r="D46" i="10"/>
  <c r="E46" i="10"/>
  <c r="F46" i="10"/>
  <c r="G46" i="10"/>
  <c r="H46" i="10"/>
  <c r="I46" i="10"/>
  <c r="J46" i="10"/>
  <c r="K46" i="10"/>
  <c r="B47" i="10"/>
  <c r="C47" i="10"/>
  <c r="D47" i="10"/>
  <c r="E47" i="10"/>
  <c r="F47" i="10"/>
  <c r="G47" i="10"/>
  <c r="H47" i="10"/>
  <c r="I47" i="10"/>
  <c r="J47" i="10"/>
  <c r="K47" i="10"/>
  <c r="B48" i="10"/>
  <c r="C48" i="10"/>
  <c r="D48" i="10"/>
  <c r="E48" i="10"/>
  <c r="F48" i="10"/>
  <c r="G48" i="10"/>
  <c r="H48" i="10"/>
  <c r="I48" i="10"/>
  <c r="J48" i="10"/>
  <c r="K48" i="10"/>
  <c r="B49" i="10"/>
  <c r="C49" i="10"/>
  <c r="D49" i="10"/>
  <c r="E49" i="10"/>
  <c r="F49" i="10"/>
  <c r="G49" i="10"/>
  <c r="H49" i="10"/>
  <c r="I49" i="10"/>
  <c r="J49" i="10"/>
  <c r="K49" i="10"/>
  <c r="B50" i="10"/>
  <c r="C50" i="10"/>
  <c r="D50" i="10"/>
  <c r="E50" i="10"/>
  <c r="F50" i="10"/>
  <c r="G50" i="10"/>
  <c r="H50" i="10"/>
  <c r="I50" i="10"/>
  <c r="J50" i="10"/>
  <c r="K50" i="10"/>
  <c r="B51" i="10"/>
  <c r="C51" i="10"/>
  <c r="D51" i="10"/>
  <c r="E51" i="10"/>
  <c r="F51" i="10"/>
  <c r="G51" i="10"/>
  <c r="H51" i="10"/>
  <c r="I51" i="10"/>
  <c r="J51" i="10"/>
  <c r="K51" i="10"/>
  <c r="B52" i="10"/>
  <c r="C52" i="10"/>
  <c r="D52" i="10"/>
  <c r="E52" i="10"/>
  <c r="F52" i="10"/>
  <c r="G52" i="10"/>
  <c r="H52" i="10"/>
  <c r="I52" i="10"/>
  <c r="J52" i="10"/>
  <c r="K52" i="10"/>
  <c r="B53" i="10"/>
  <c r="C53" i="10"/>
  <c r="D53" i="10"/>
  <c r="E53" i="10"/>
  <c r="F53" i="10"/>
  <c r="G53" i="10"/>
  <c r="H53" i="10"/>
  <c r="I53" i="10"/>
  <c r="J53" i="10"/>
  <c r="K53" i="10"/>
  <c r="B54" i="10"/>
  <c r="C54" i="10"/>
  <c r="D54" i="10"/>
  <c r="E54" i="10"/>
  <c r="F54" i="10"/>
  <c r="G54" i="10"/>
  <c r="H54" i="10"/>
  <c r="I54" i="10"/>
  <c r="J54" i="10"/>
  <c r="K54" i="10"/>
  <c r="B55" i="10"/>
  <c r="C55" i="10"/>
  <c r="D55" i="10"/>
  <c r="E55" i="10"/>
  <c r="F55" i="10"/>
  <c r="G55" i="10"/>
  <c r="H55" i="10"/>
  <c r="I55" i="10"/>
  <c r="J55" i="10"/>
  <c r="K55" i="10"/>
  <c r="B56" i="10"/>
  <c r="C56" i="10"/>
  <c r="D56" i="10"/>
  <c r="E56" i="10"/>
  <c r="F56" i="10"/>
  <c r="G56" i="10"/>
  <c r="H56" i="10"/>
  <c r="I56" i="10"/>
  <c r="J56" i="10"/>
  <c r="K56" i="10"/>
  <c r="B57" i="10"/>
  <c r="C57" i="10"/>
  <c r="D57" i="10"/>
  <c r="E57" i="10"/>
  <c r="F57" i="10"/>
  <c r="G57" i="10"/>
  <c r="H57" i="10"/>
  <c r="I57" i="10"/>
  <c r="J57" i="10"/>
  <c r="K57" i="10"/>
  <c r="B58" i="10"/>
  <c r="C58" i="10"/>
  <c r="D58" i="10"/>
  <c r="E58" i="10"/>
  <c r="F58" i="10"/>
  <c r="G58" i="10"/>
  <c r="H58" i="10"/>
  <c r="I58" i="10"/>
  <c r="J58" i="10"/>
  <c r="K58" i="10"/>
  <c r="B59" i="10"/>
  <c r="C59" i="10"/>
  <c r="D59" i="10"/>
  <c r="E59" i="10"/>
  <c r="F59" i="10"/>
  <c r="G59" i="10"/>
  <c r="H59" i="10"/>
  <c r="I59" i="10"/>
  <c r="J59" i="10"/>
  <c r="K59" i="10"/>
  <c r="B60" i="10"/>
  <c r="C60" i="10"/>
  <c r="D60" i="10"/>
  <c r="E60" i="10"/>
  <c r="F60" i="10"/>
  <c r="G60" i="10"/>
  <c r="H60" i="10"/>
  <c r="I60" i="10"/>
  <c r="J60" i="10"/>
  <c r="K60" i="10"/>
  <c r="B61" i="10"/>
  <c r="C61" i="10"/>
  <c r="D61" i="10"/>
  <c r="E61" i="10"/>
  <c r="F61" i="10"/>
  <c r="G61" i="10"/>
  <c r="H61" i="10"/>
  <c r="I61" i="10"/>
  <c r="J61" i="10"/>
  <c r="K61" i="10"/>
  <c r="B62" i="10"/>
  <c r="C62" i="10"/>
  <c r="D62" i="10"/>
  <c r="E62" i="10"/>
  <c r="F62" i="10"/>
  <c r="G62" i="10"/>
  <c r="H62" i="10"/>
  <c r="I62" i="10"/>
  <c r="J62" i="10"/>
  <c r="K62" i="10"/>
  <c r="B63" i="10"/>
  <c r="C63" i="10"/>
  <c r="D63" i="10"/>
  <c r="E63" i="10"/>
  <c r="F63" i="10"/>
  <c r="G63" i="10"/>
  <c r="H63" i="10"/>
  <c r="I63" i="10"/>
  <c r="J63" i="10"/>
  <c r="K63" i="10"/>
  <c r="B64" i="10"/>
  <c r="C64" i="10"/>
  <c r="D64" i="10"/>
  <c r="E64" i="10"/>
  <c r="F64" i="10"/>
  <c r="G64" i="10"/>
  <c r="H64" i="10"/>
  <c r="I64" i="10"/>
  <c r="J64" i="10"/>
  <c r="K64" i="10"/>
  <c r="B65" i="10"/>
  <c r="C65" i="10"/>
  <c r="D65" i="10"/>
  <c r="E65" i="10"/>
  <c r="F65" i="10"/>
  <c r="G65" i="10"/>
  <c r="H65" i="10"/>
  <c r="I65" i="10"/>
  <c r="J65" i="10"/>
  <c r="K65" i="10"/>
  <c r="B66" i="10"/>
  <c r="C66" i="10"/>
  <c r="D66" i="10"/>
  <c r="E66" i="10"/>
  <c r="F66" i="10"/>
  <c r="G66" i="10"/>
  <c r="H66" i="10"/>
  <c r="I66" i="10"/>
  <c r="J66" i="10"/>
  <c r="K66" i="10"/>
  <c r="B67" i="10"/>
  <c r="C67" i="10"/>
  <c r="D67" i="10"/>
  <c r="E67" i="10"/>
  <c r="F67" i="10"/>
  <c r="G67" i="10"/>
  <c r="H67" i="10"/>
  <c r="I67" i="10"/>
  <c r="J67" i="10"/>
  <c r="K67" i="10"/>
  <c r="B68" i="10"/>
  <c r="C68" i="10"/>
  <c r="D68" i="10"/>
  <c r="E68" i="10"/>
  <c r="F68" i="10"/>
  <c r="G68" i="10"/>
  <c r="H68" i="10"/>
  <c r="I68" i="10"/>
  <c r="J68" i="10"/>
  <c r="K68" i="10"/>
  <c r="B69" i="10"/>
  <c r="C69" i="10"/>
  <c r="D69" i="10"/>
  <c r="E69" i="10"/>
  <c r="F69" i="10"/>
  <c r="G69" i="10"/>
  <c r="H69" i="10"/>
  <c r="I69" i="10"/>
  <c r="J69" i="10"/>
  <c r="K69" i="10"/>
  <c r="B70" i="10"/>
  <c r="C70" i="10"/>
  <c r="D70" i="10"/>
  <c r="E70" i="10"/>
  <c r="F70" i="10"/>
  <c r="G70" i="10"/>
  <c r="H70" i="10"/>
  <c r="I70" i="10"/>
  <c r="J70" i="10"/>
  <c r="K70" i="10"/>
  <c r="B71" i="10"/>
  <c r="C71" i="10"/>
  <c r="D71" i="10"/>
  <c r="E71" i="10"/>
  <c r="F71" i="10"/>
  <c r="G71" i="10"/>
  <c r="H71" i="10"/>
  <c r="I71" i="10"/>
  <c r="J71" i="10"/>
  <c r="K71" i="10"/>
  <c r="B72" i="10"/>
  <c r="C72" i="10"/>
  <c r="D72" i="10"/>
  <c r="E72" i="10"/>
  <c r="F72" i="10"/>
  <c r="G72" i="10"/>
  <c r="H72" i="10"/>
  <c r="I72" i="10"/>
  <c r="J72" i="10"/>
  <c r="K72" i="10"/>
  <c r="B73" i="10"/>
  <c r="C73" i="10"/>
  <c r="D73" i="10"/>
  <c r="E73" i="10"/>
  <c r="F73" i="10"/>
  <c r="G73" i="10"/>
  <c r="H73" i="10"/>
  <c r="I73" i="10"/>
  <c r="J73" i="10"/>
  <c r="K73" i="10"/>
  <c r="B74" i="10"/>
  <c r="C74" i="10"/>
  <c r="D74" i="10"/>
  <c r="E74" i="10"/>
  <c r="F74" i="10"/>
  <c r="G74" i="10"/>
  <c r="H74" i="10"/>
  <c r="I74" i="10"/>
  <c r="J74" i="10"/>
  <c r="K74" i="10"/>
  <c r="B75" i="10"/>
  <c r="C75" i="10"/>
  <c r="D75" i="10"/>
  <c r="E75" i="10"/>
  <c r="F75" i="10"/>
  <c r="G75" i="10"/>
  <c r="H75" i="10"/>
  <c r="I75" i="10"/>
  <c r="J75" i="10"/>
  <c r="K75" i="10"/>
  <c r="B76" i="10"/>
  <c r="C76" i="10"/>
  <c r="D76" i="10"/>
  <c r="E76" i="10"/>
  <c r="F76" i="10"/>
  <c r="G76" i="10"/>
  <c r="H76" i="10"/>
  <c r="I76" i="10"/>
  <c r="J76" i="10"/>
  <c r="K76" i="10"/>
  <c r="B77" i="10"/>
  <c r="C77" i="10"/>
  <c r="D77" i="10"/>
  <c r="E77" i="10"/>
  <c r="F77" i="10"/>
  <c r="G77" i="10"/>
  <c r="H77" i="10"/>
  <c r="I77" i="10"/>
  <c r="J77" i="10"/>
  <c r="K77" i="10"/>
  <c r="B78" i="10"/>
  <c r="C78" i="10"/>
  <c r="D78" i="10"/>
  <c r="E78" i="10"/>
  <c r="F78" i="10"/>
  <c r="G78" i="10"/>
  <c r="H78" i="10"/>
  <c r="I78" i="10"/>
  <c r="J78" i="10"/>
  <c r="K78" i="10"/>
  <c r="B79" i="10"/>
  <c r="C79" i="10"/>
  <c r="D79" i="10"/>
  <c r="E79" i="10"/>
  <c r="F79" i="10"/>
  <c r="G79" i="10"/>
  <c r="H79" i="10"/>
  <c r="I79" i="10"/>
  <c r="J79" i="10"/>
  <c r="K79" i="10"/>
  <c r="B80" i="10"/>
  <c r="C80" i="10"/>
  <c r="D80" i="10"/>
  <c r="E80" i="10"/>
  <c r="F80" i="10"/>
  <c r="G80" i="10"/>
  <c r="H80" i="10"/>
  <c r="I80" i="10"/>
  <c r="J80" i="10"/>
  <c r="K80" i="10"/>
  <c r="B81" i="10"/>
  <c r="C81" i="10"/>
  <c r="D81" i="10"/>
  <c r="E81" i="10"/>
  <c r="F81" i="10"/>
  <c r="G81" i="10"/>
  <c r="H81" i="10"/>
  <c r="I81" i="10"/>
  <c r="J81" i="10"/>
  <c r="K81" i="10"/>
  <c r="B82" i="10"/>
  <c r="C82" i="10"/>
  <c r="D82" i="10"/>
  <c r="E82" i="10"/>
  <c r="F82" i="10"/>
  <c r="G82" i="10"/>
  <c r="H82" i="10"/>
  <c r="I82" i="10"/>
  <c r="J82" i="10"/>
  <c r="K82" i="10"/>
  <c r="B83" i="10"/>
  <c r="C83" i="10"/>
  <c r="D83" i="10"/>
  <c r="E83" i="10"/>
  <c r="F83" i="10"/>
  <c r="G83" i="10"/>
  <c r="H83" i="10"/>
  <c r="I83" i="10"/>
  <c r="J83" i="10"/>
  <c r="K83" i="10"/>
  <c r="B84" i="10"/>
  <c r="C84" i="10"/>
  <c r="D84" i="10"/>
  <c r="E84" i="10"/>
  <c r="F84" i="10"/>
  <c r="G84" i="10"/>
  <c r="H84" i="10"/>
  <c r="I84" i="10"/>
  <c r="J84" i="10"/>
  <c r="K84" i="10"/>
  <c r="B85" i="10"/>
  <c r="C85" i="10"/>
  <c r="D85" i="10"/>
  <c r="E85" i="10"/>
  <c r="F85" i="10"/>
  <c r="G85" i="10"/>
  <c r="H85" i="10"/>
  <c r="I85" i="10"/>
  <c r="J85" i="10"/>
  <c r="K85" i="10"/>
  <c r="B86" i="10"/>
  <c r="C86" i="10"/>
  <c r="D86" i="10"/>
  <c r="E86" i="10"/>
  <c r="F86" i="10"/>
  <c r="G86" i="10"/>
  <c r="H86" i="10"/>
  <c r="I86" i="10"/>
  <c r="J86" i="10"/>
  <c r="K86" i="10"/>
  <c r="B87" i="10"/>
  <c r="C87" i="10"/>
  <c r="D87" i="10"/>
  <c r="E87" i="10"/>
  <c r="F87" i="10"/>
  <c r="G87" i="10"/>
  <c r="H87" i="10"/>
  <c r="I87" i="10"/>
  <c r="J87" i="10"/>
  <c r="K87" i="10"/>
  <c r="B88" i="10"/>
  <c r="C88" i="10"/>
  <c r="D88" i="10"/>
  <c r="E88" i="10"/>
  <c r="F88" i="10"/>
  <c r="G88" i="10"/>
  <c r="H88" i="10"/>
  <c r="I88" i="10"/>
  <c r="J88" i="10"/>
  <c r="K88" i="10"/>
  <c r="B89" i="10"/>
  <c r="C89" i="10"/>
  <c r="D89" i="10"/>
  <c r="E89" i="10"/>
  <c r="F89" i="10"/>
  <c r="G89" i="10"/>
  <c r="H89" i="10"/>
  <c r="I89" i="10"/>
  <c r="J89" i="10"/>
  <c r="K89" i="10"/>
  <c r="B90" i="10"/>
  <c r="C90" i="10"/>
  <c r="D90" i="10"/>
  <c r="E90" i="10"/>
  <c r="F90" i="10"/>
  <c r="G90" i="10"/>
  <c r="H90" i="10"/>
  <c r="I90" i="10"/>
  <c r="J90" i="10"/>
  <c r="K90" i="10"/>
  <c r="B91" i="10"/>
  <c r="C91" i="10"/>
  <c r="D91" i="10"/>
  <c r="E91" i="10"/>
  <c r="F91" i="10"/>
  <c r="G91" i="10"/>
  <c r="H91" i="10"/>
  <c r="I91" i="10"/>
  <c r="J91" i="10"/>
  <c r="K91" i="10"/>
  <c r="B92" i="10"/>
  <c r="C92" i="10"/>
  <c r="D92" i="10"/>
  <c r="E92" i="10"/>
  <c r="F92" i="10"/>
  <c r="G92" i="10"/>
  <c r="H92" i="10"/>
  <c r="I92" i="10"/>
  <c r="J92" i="10"/>
  <c r="K92" i="10"/>
  <c r="B93" i="10"/>
  <c r="C93" i="10"/>
  <c r="D93" i="10"/>
  <c r="E93" i="10"/>
  <c r="F93" i="10"/>
  <c r="G93" i="10"/>
  <c r="H93" i="10"/>
  <c r="I93" i="10"/>
  <c r="J93" i="10"/>
  <c r="K93" i="10"/>
  <c r="B94" i="10"/>
  <c r="C94" i="10"/>
  <c r="D94" i="10"/>
  <c r="E94" i="10"/>
  <c r="F94" i="10"/>
  <c r="G94" i="10"/>
  <c r="H94" i="10"/>
  <c r="I94" i="10"/>
  <c r="J94" i="10"/>
  <c r="K94" i="10"/>
  <c r="B95" i="10"/>
  <c r="C95" i="10"/>
  <c r="D95" i="10"/>
  <c r="E95" i="10"/>
  <c r="F95" i="10"/>
  <c r="G95" i="10"/>
  <c r="H95" i="10"/>
  <c r="I95" i="10"/>
  <c r="J95" i="10"/>
  <c r="K95" i="10"/>
  <c r="B96" i="10"/>
  <c r="C96" i="10"/>
  <c r="D96" i="10"/>
  <c r="E96" i="10"/>
  <c r="F96" i="10"/>
  <c r="G96" i="10"/>
  <c r="H96" i="10"/>
  <c r="I96" i="10"/>
  <c r="J96" i="10"/>
  <c r="K96" i="10"/>
  <c r="B97" i="10"/>
  <c r="C97" i="10"/>
  <c r="D97" i="10"/>
  <c r="E97" i="10"/>
  <c r="F97" i="10"/>
  <c r="G97" i="10"/>
  <c r="H97" i="10"/>
  <c r="I97" i="10"/>
  <c r="J97" i="10"/>
  <c r="K97" i="10"/>
  <c r="B98" i="10"/>
  <c r="C98" i="10"/>
  <c r="D98" i="10"/>
  <c r="E98" i="10"/>
  <c r="F98" i="10"/>
  <c r="G98" i="10"/>
  <c r="H98" i="10"/>
  <c r="I98" i="10"/>
  <c r="J98" i="10"/>
  <c r="K98" i="10"/>
  <c r="B99" i="10"/>
  <c r="C99" i="10"/>
  <c r="D99" i="10"/>
  <c r="E99" i="10"/>
  <c r="F99" i="10"/>
  <c r="G99" i="10"/>
  <c r="H99" i="10"/>
  <c r="I99" i="10"/>
  <c r="J99" i="10"/>
  <c r="K99" i="10"/>
  <c r="B100" i="10"/>
  <c r="C100" i="10"/>
  <c r="D100" i="10"/>
  <c r="E100" i="10"/>
  <c r="F100" i="10"/>
  <c r="G100" i="10"/>
  <c r="H100" i="10"/>
  <c r="I100" i="10"/>
  <c r="J100" i="10"/>
  <c r="K100" i="10"/>
  <c r="B101" i="10"/>
  <c r="C101" i="10"/>
  <c r="D101" i="10"/>
  <c r="E101" i="10"/>
  <c r="F101" i="10"/>
  <c r="G101" i="10"/>
  <c r="H101" i="10"/>
  <c r="I101" i="10"/>
  <c r="J101" i="10"/>
  <c r="K101" i="10"/>
  <c r="B102" i="10"/>
  <c r="C102" i="10"/>
  <c r="D102" i="10"/>
  <c r="E102" i="10"/>
  <c r="F102" i="10"/>
  <c r="G102" i="10"/>
  <c r="H102" i="10"/>
  <c r="I102" i="10"/>
  <c r="J102" i="10"/>
  <c r="K102" i="10"/>
  <c r="B103" i="10"/>
  <c r="C103" i="10"/>
  <c r="D103" i="10"/>
  <c r="E103" i="10"/>
  <c r="F103" i="10"/>
  <c r="G103" i="10"/>
  <c r="H103" i="10"/>
  <c r="I103" i="10"/>
  <c r="J103" i="10"/>
  <c r="K103" i="10"/>
  <c r="B104" i="10"/>
  <c r="C104" i="10"/>
  <c r="D104" i="10"/>
  <c r="E104" i="10"/>
  <c r="F104" i="10"/>
  <c r="G104" i="10"/>
  <c r="H104" i="10"/>
  <c r="I104" i="10"/>
  <c r="J104" i="10"/>
  <c r="K104" i="10"/>
  <c r="B105" i="10"/>
  <c r="C105" i="10"/>
  <c r="D105" i="10"/>
  <c r="E105" i="10"/>
  <c r="F105" i="10"/>
  <c r="G105" i="10"/>
  <c r="H105" i="10"/>
  <c r="I105" i="10"/>
  <c r="J105" i="10"/>
  <c r="K105" i="10"/>
  <c r="B106" i="10"/>
  <c r="C106" i="10"/>
  <c r="D106" i="10"/>
  <c r="E106" i="10"/>
  <c r="F106" i="10"/>
  <c r="G106" i="10"/>
  <c r="H106" i="10"/>
  <c r="I106" i="10"/>
  <c r="J106" i="10"/>
  <c r="K106" i="10"/>
  <c r="B107" i="10"/>
  <c r="C107" i="10"/>
  <c r="D107" i="10"/>
  <c r="E107" i="10"/>
  <c r="F107" i="10"/>
  <c r="G107" i="10"/>
  <c r="H107" i="10"/>
  <c r="I107" i="10"/>
  <c r="J107" i="10"/>
  <c r="K107" i="10"/>
  <c r="B108" i="10"/>
  <c r="C108" i="10"/>
  <c r="D108" i="10"/>
  <c r="E108" i="10"/>
  <c r="F108" i="10"/>
  <c r="G108" i="10"/>
  <c r="H108" i="10"/>
  <c r="I108" i="10"/>
  <c r="J108" i="10"/>
  <c r="K108" i="10"/>
  <c r="B109" i="10"/>
  <c r="C109" i="10"/>
  <c r="D109" i="10"/>
  <c r="E109" i="10"/>
  <c r="F109" i="10"/>
  <c r="G109" i="10"/>
  <c r="H109" i="10"/>
  <c r="I109" i="10"/>
  <c r="J109" i="10"/>
  <c r="K109" i="10"/>
  <c r="B110" i="10"/>
  <c r="C110" i="10"/>
  <c r="D110" i="10"/>
  <c r="E110" i="10"/>
  <c r="F110" i="10"/>
  <c r="G110" i="10"/>
  <c r="H110" i="10"/>
  <c r="I110" i="10"/>
  <c r="J110" i="10"/>
  <c r="K110" i="10"/>
  <c r="B111" i="10"/>
  <c r="C111" i="10"/>
  <c r="D111" i="10"/>
  <c r="E111" i="10"/>
  <c r="F111" i="10"/>
  <c r="G111" i="10"/>
  <c r="H111" i="10"/>
  <c r="I111" i="10"/>
  <c r="J111" i="10"/>
  <c r="K111" i="10"/>
  <c r="B112" i="10"/>
  <c r="C112" i="10"/>
  <c r="D112" i="10"/>
  <c r="E112" i="10"/>
  <c r="F112" i="10"/>
  <c r="G112" i="10"/>
  <c r="H112" i="10"/>
  <c r="I112" i="10"/>
  <c r="J112" i="10"/>
  <c r="K112" i="10"/>
  <c r="B113" i="10"/>
  <c r="C113" i="10"/>
  <c r="D113" i="10"/>
  <c r="E113" i="10"/>
  <c r="F113" i="10"/>
  <c r="G113" i="10"/>
  <c r="H113" i="10"/>
  <c r="I113" i="10"/>
  <c r="J113" i="10"/>
  <c r="K113" i="10"/>
  <c r="B114" i="10"/>
  <c r="C114" i="10"/>
  <c r="D114" i="10"/>
  <c r="E114" i="10"/>
  <c r="F114" i="10"/>
  <c r="G114" i="10"/>
  <c r="H114" i="10"/>
  <c r="I114" i="10"/>
  <c r="J114" i="10"/>
  <c r="K114" i="10"/>
  <c r="B115" i="10"/>
  <c r="C115" i="10"/>
  <c r="D115" i="10"/>
  <c r="E115" i="10"/>
  <c r="F115" i="10"/>
  <c r="G115" i="10"/>
  <c r="H115" i="10"/>
  <c r="I115" i="10"/>
  <c r="J115" i="10"/>
  <c r="K115" i="10"/>
  <c r="B116" i="10"/>
  <c r="C116" i="10"/>
  <c r="D116" i="10"/>
  <c r="E116" i="10"/>
  <c r="F116" i="10"/>
  <c r="G116" i="10"/>
  <c r="H116" i="10"/>
  <c r="I116" i="10"/>
  <c r="J116" i="10"/>
  <c r="K116" i="10"/>
  <c r="B117" i="10"/>
  <c r="C117" i="10"/>
  <c r="D117" i="10"/>
  <c r="E117" i="10"/>
  <c r="F117" i="10"/>
  <c r="G117" i="10"/>
  <c r="H117" i="10"/>
  <c r="I117" i="10"/>
  <c r="J117" i="10"/>
  <c r="K117" i="10"/>
  <c r="B118" i="10"/>
  <c r="C118" i="10"/>
  <c r="D118" i="10"/>
  <c r="E118" i="10"/>
  <c r="F118" i="10"/>
  <c r="G118" i="10"/>
  <c r="H118" i="10"/>
  <c r="I118" i="10"/>
  <c r="J118" i="10"/>
  <c r="K118" i="10"/>
  <c r="B119" i="10"/>
  <c r="C119" i="10"/>
  <c r="D119" i="10"/>
  <c r="E119" i="10"/>
  <c r="F119" i="10"/>
  <c r="G119" i="10"/>
  <c r="H119" i="10"/>
  <c r="I119" i="10"/>
  <c r="J119" i="10"/>
  <c r="K119" i="10"/>
  <c r="B120" i="10"/>
  <c r="C120" i="10"/>
  <c r="D120" i="10"/>
  <c r="E120" i="10"/>
  <c r="F120" i="10"/>
  <c r="G120" i="10"/>
  <c r="H120" i="10"/>
  <c r="I120" i="10"/>
  <c r="J120" i="10"/>
  <c r="K120" i="10"/>
  <c r="B121" i="10"/>
  <c r="C121" i="10"/>
  <c r="D121" i="10"/>
  <c r="E121" i="10"/>
  <c r="F121" i="10"/>
  <c r="G121" i="10"/>
  <c r="H121" i="10"/>
  <c r="I121" i="10"/>
  <c r="J121" i="10"/>
  <c r="K121" i="10"/>
  <c r="B122" i="10"/>
  <c r="C122" i="10"/>
  <c r="D122" i="10"/>
  <c r="E122" i="10"/>
  <c r="F122" i="10"/>
  <c r="G122" i="10"/>
  <c r="H122" i="10"/>
  <c r="I122" i="10"/>
  <c r="J122" i="10"/>
  <c r="K122" i="10"/>
  <c r="B123" i="10"/>
  <c r="C123" i="10"/>
  <c r="D123" i="10"/>
  <c r="E123" i="10"/>
  <c r="F123" i="10"/>
  <c r="G123" i="10"/>
  <c r="H123" i="10"/>
  <c r="I123" i="10"/>
  <c r="J123" i="10"/>
  <c r="K123" i="10"/>
  <c r="B124" i="10"/>
  <c r="C124" i="10"/>
  <c r="D124" i="10"/>
  <c r="E124" i="10"/>
  <c r="F124" i="10"/>
  <c r="G124" i="10"/>
  <c r="H124" i="10"/>
  <c r="I124" i="10"/>
  <c r="J124" i="10"/>
  <c r="K124" i="10"/>
  <c r="B125" i="10"/>
  <c r="C125" i="10"/>
  <c r="D125" i="10"/>
  <c r="E125" i="10"/>
  <c r="F125" i="10"/>
  <c r="G125" i="10"/>
  <c r="H125" i="10"/>
  <c r="I125" i="10"/>
  <c r="J125" i="10"/>
  <c r="K125" i="10"/>
  <c r="B126" i="10"/>
  <c r="C126" i="10"/>
  <c r="D126" i="10"/>
  <c r="E126" i="10"/>
  <c r="F126" i="10"/>
  <c r="G126" i="10"/>
  <c r="H126" i="10"/>
  <c r="I126" i="10"/>
  <c r="J126" i="10"/>
  <c r="K126" i="10"/>
  <c r="B127" i="10"/>
  <c r="C127" i="10"/>
  <c r="D127" i="10"/>
  <c r="E127" i="10"/>
  <c r="F127" i="10"/>
  <c r="G127" i="10"/>
  <c r="H127" i="10"/>
  <c r="I127" i="10"/>
  <c r="J127" i="10"/>
  <c r="K127" i="10"/>
  <c r="B128" i="10"/>
  <c r="C128" i="10"/>
  <c r="D128" i="10"/>
  <c r="E128" i="10"/>
  <c r="F128" i="10"/>
  <c r="G128" i="10"/>
  <c r="H128" i="10"/>
  <c r="I128" i="10"/>
  <c r="J128" i="10"/>
  <c r="K128" i="10"/>
  <c r="B129" i="10"/>
  <c r="C129" i="10"/>
  <c r="D129" i="10"/>
  <c r="E129" i="10"/>
  <c r="F129" i="10"/>
  <c r="G129" i="10"/>
  <c r="H129" i="10"/>
  <c r="I129" i="10"/>
  <c r="J129" i="10"/>
  <c r="K129" i="10"/>
  <c r="B130" i="10"/>
  <c r="C130" i="10"/>
  <c r="D130" i="10"/>
  <c r="E130" i="10"/>
  <c r="F130" i="10"/>
  <c r="G130" i="10"/>
  <c r="H130" i="10"/>
  <c r="I130" i="10"/>
  <c r="J130" i="10"/>
  <c r="K130" i="10"/>
  <c r="B131" i="10"/>
  <c r="C131" i="10"/>
  <c r="D131" i="10"/>
  <c r="E131" i="10"/>
  <c r="F131" i="10"/>
  <c r="G131" i="10"/>
  <c r="H131" i="10"/>
  <c r="I131" i="10"/>
  <c r="J131" i="10"/>
  <c r="K131" i="10"/>
  <c r="B132" i="10"/>
  <c r="C132" i="10"/>
  <c r="D132" i="10"/>
  <c r="E132" i="10"/>
  <c r="F132" i="10"/>
  <c r="G132" i="10"/>
  <c r="H132" i="10"/>
  <c r="I132" i="10"/>
  <c r="J132" i="10"/>
  <c r="K132" i="10"/>
  <c r="B133" i="10"/>
  <c r="C133" i="10"/>
  <c r="D133" i="10"/>
  <c r="E133" i="10"/>
  <c r="F133" i="10"/>
  <c r="G133" i="10"/>
  <c r="H133" i="10"/>
  <c r="I133" i="10"/>
  <c r="J133" i="10"/>
  <c r="K133" i="10"/>
  <c r="B134" i="10"/>
  <c r="C134" i="10"/>
  <c r="D134" i="10"/>
  <c r="E134" i="10"/>
  <c r="F134" i="10"/>
  <c r="G134" i="10"/>
  <c r="H134" i="10"/>
  <c r="I134" i="10"/>
  <c r="J134" i="10"/>
  <c r="K134" i="10"/>
  <c r="B135" i="10"/>
  <c r="C135" i="10"/>
  <c r="D135" i="10"/>
  <c r="E135" i="10"/>
  <c r="F135" i="10"/>
  <c r="G135" i="10"/>
  <c r="H135" i="10"/>
  <c r="I135" i="10"/>
  <c r="J135" i="10"/>
  <c r="K135" i="10"/>
  <c r="B136" i="10"/>
  <c r="C136" i="10"/>
  <c r="D136" i="10"/>
  <c r="E136" i="10"/>
  <c r="F136" i="10"/>
  <c r="G136" i="10"/>
  <c r="H136" i="10"/>
  <c r="I136" i="10"/>
  <c r="J136" i="10"/>
  <c r="K136" i="10"/>
  <c r="B137" i="10"/>
  <c r="C137" i="10"/>
  <c r="D137" i="10"/>
  <c r="E137" i="10"/>
  <c r="F137" i="10"/>
  <c r="G137" i="10"/>
  <c r="H137" i="10"/>
  <c r="I137" i="10"/>
  <c r="J137" i="10"/>
  <c r="K137" i="10"/>
  <c r="B138" i="10"/>
  <c r="C138" i="10"/>
  <c r="D138" i="10"/>
  <c r="E138" i="10"/>
  <c r="F138" i="10"/>
  <c r="G138" i="10"/>
  <c r="H138" i="10"/>
  <c r="I138" i="10"/>
  <c r="J138" i="10"/>
  <c r="K138" i="10"/>
  <c r="B139" i="10"/>
  <c r="C139" i="10"/>
  <c r="D139" i="10"/>
  <c r="E139" i="10"/>
  <c r="F139" i="10"/>
  <c r="G139" i="10"/>
  <c r="H139" i="10"/>
  <c r="I139" i="10"/>
  <c r="J139" i="10"/>
  <c r="K139" i="10"/>
  <c r="B140" i="10"/>
  <c r="C140" i="10"/>
  <c r="D140" i="10"/>
  <c r="E140" i="10"/>
  <c r="F140" i="10"/>
  <c r="G140" i="10"/>
  <c r="H140" i="10"/>
  <c r="I140" i="10"/>
  <c r="J140" i="10"/>
  <c r="K140" i="10"/>
  <c r="B141" i="10"/>
  <c r="C141" i="10"/>
  <c r="D141" i="10"/>
  <c r="E141" i="10"/>
  <c r="F141" i="10"/>
  <c r="G141" i="10"/>
  <c r="H141" i="10"/>
  <c r="I141" i="10"/>
  <c r="J141" i="10"/>
  <c r="K141" i="10"/>
  <c r="B142" i="10"/>
  <c r="C142" i="10"/>
  <c r="D142" i="10"/>
  <c r="E142" i="10"/>
  <c r="F142" i="10"/>
  <c r="G142" i="10"/>
  <c r="H142" i="10"/>
  <c r="I142" i="10"/>
  <c r="J142" i="10"/>
  <c r="K142" i="10"/>
  <c r="B143" i="10"/>
  <c r="C143" i="10"/>
  <c r="D143" i="10"/>
  <c r="E143" i="10"/>
  <c r="F143" i="10"/>
  <c r="G143" i="10"/>
  <c r="H143" i="10"/>
  <c r="I143" i="10"/>
  <c r="J143" i="10"/>
  <c r="K143" i="10"/>
  <c r="B144" i="10"/>
  <c r="C144" i="10"/>
  <c r="D144" i="10"/>
  <c r="E144" i="10"/>
  <c r="F144" i="10"/>
  <c r="G144" i="10"/>
  <c r="H144" i="10"/>
  <c r="I144" i="10"/>
  <c r="J144" i="10"/>
  <c r="K144" i="10"/>
  <c r="B145" i="10"/>
  <c r="C145" i="10"/>
  <c r="D145" i="10"/>
  <c r="E145" i="10"/>
  <c r="F145" i="10"/>
  <c r="G145" i="10"/>
  <c r="H145" i="10"/>
  <c r="I145" i="10"/>
  <c r="J145" i="10"/>
  <c r="K145" i="10"/>
  <c r="B146" i="10"/>
  <c r="C146" i="10"/>
  <c r="D146" i="10"/>
  <c r="E146" i="10"/>
  <c r="F146" i="10"/>
  <c r="G146" i="10"/>
  <c r="H146" i="10"/>
  <c r="I146" i="10"/>
  <c r="J146" i="10"/>
  <c r="K146" i="10"/>
  <c r="B147" i="10"/>
  <c r="C147" i="10"/>
  <c r="D147" i="10"/>
  <c r="E147" i="10"/>
  <c r="F147" i="10"/>
  <c r="G147" i="10"/>
  <c r="H147" i="10"/>
  <c r="I147" i="10"/>
  <c r="J147" i="10"/>
  <c r="K147" i="10"/>
  <c r="B148" i="10"/>
  <c r="C148" i="10"/>
  <c r="D148" i="10"/>
  <c r="E148" i="10"/>
  <c r="F148" i="10"/>
  <c r="G148" i="10"/>
  <c r="H148" i="10"/>
  <c r="I148" i="10"/>
  <c r="J148" i="10"/>
  <c r="K148" i="10"/>
  <c r="B149" i="10"/>
  <c r="C149" i="10"/>
  <c r="D149" i="10"/>
  <c r="E149" i="10"/>
  <c r="F149" i="10"/>
  <c r="G149" i="10"/>
  <c r="H149" i="10"/>
  <c r="I149" i="10"/>
  <c r="J149" i="10"/>
  <c r="K149" i="10"/>
  <c r="B150" i="10"/>
  <c r="C150" i="10"/>
  <c r="D150" i="10"/>
  <c r="E150" i="10"/>
  <c r="F150" i="10"/>
  <c r="G150" i="10"/>
  <c r="H150" i="10"/>
  <c r="I150" i="10"/>
  <c r="J150" i="10"/>
  <c r="K150" i="10"/>
  <c r="B151" i="10"/>
  <c r="C151" i="10"/>
  <c r="D151" i="10"/>
  <c r="E151" i="10"/>
  <c r="F151" i="10"/>
  <c r="G151" i="10"/>
  <c r="H151" i="10"/>
  <c r="I151" i="10"/>
  <c r="J151" i="10"/>
  <c r="K151" i="10"/>
  <c r="B152" i="10"/>
  <c r="C152" i="10"/>
  <c r="D152" i="10"/>
  <c r="E152" i="10"/>
  <c r="F152" i="10"/>
  <c r="G152" i="10"/>
  <c r="H152" i="10"/>
  <c r="I152" i="10"/>
  <c r="J152" i="10"/>
  <c r="K152" i="10"/>
  <c r="B153" i="10"/>
  <c r="C153" i="10"/>
  <c r="D153" i="10"/>
  <c r="E153" i="10"/>
  <c r="F153" i="10"/>
  <c r="G153" i="10"/>
  <c r="H153" i="10"/>
  <c r="I153" i="10"/>
  <c r="J153" i="10"/>
  <c r="K153" i="10"/>
  <c r="B154" i="10"/>
  <c r="C154" i="10"/>
  <c r="D154" i="10"/>
  <c r="E154" i="10"/>
  <c r="F154" i="10"/>
  <c r="G154" i="10"/>
  <c r="H154" i="10"/>
  <c r="I154" i="10"/>
  <c r="J154" i="10"/>
  <c r="K154" i="10"/>
  <c r="B155" i="10"/>
  <c r="C155" i="10"/>
  <c r="D155" i="10"/>
  <c r="E155" i="10"/>
  <c r="F155" i="10"/>
  <c r="G155" i="10"/>
  <c r="H155" i="10"/>
  <c r="I155" i="10"/>
  <c r="J155" i="10"/>
  <c r="K155" i="10"/>
  <c r="B156" i="10"/>
  <c r="C156" i="10"/>
  <c r="D156" i="10"/>
  <c r="E156" i="10"/>
  <c r="F156" i="10"/>
  <c r="G156" i="10"/>
  <c r="H156" i="10"/>
  <c r="I156" i="10"/>
  <c r="J156" i="10"/>
  <c r="K156" i="10"/>
  <c r="B157" i="10"/>
  <c r="C157" i="10"/>
  <c r="D157" i="10"/>
  <c r="E157" i="10"/>
  <c r="F157" i="10"/>
  <c r="G157" i="10"/>
  <c r="H157" i="10"/>
  <c r="I157" i="10"/>
  <c r="J157" i="10"/>
  <c r="K157" i="10"/>
  <c r="B158" i="10"/>
  <c r="C158" i="10"/>
  <c r="D158" i="10"/>
  <c r="E158" i="10"/>
  <c r="F158" i="10"/>
  <c r="G158" i="10"/>
  <c r="H158" i="10"/>
  <c r="I158" i="10"/>
  <c r="J158" i="10"/>
  <c r="K158" i="10"/>
  <c r="B159" i="10"/>
  <c r="C159" i="10"/>
  <c r="D159" i="10"/>
  <c r="E159" i="10"/>
  <c r="F159" i="10"/>
  <c r="G159" i="10"/>
  <c r="H159" i="10"/>
  <c r="I159" i="10"/>
  <c r="J159" i="10"/>
  <c r="K159" i="10"/>
  <c r="B160" i="10"/>
  <c r="C160" i="10"/>
  <c r="D160" i="10"/>
  <c r="E160" i="10"/>
  <c r="F160" i="10"/>
  <c r="G160" i="10"/>
  <c r="H160" i="10"/>
  <c r="I160" i="10"/>
  <c r="J160" i="10"/>
  <c r="K160" i="10"/>
  <c r="B161" i="10"/>
  <c r="C161" i="10"/>
  <c r="D161" i="10"/>
  <c r="E161" i="10"/>
  <c r="F161" i="10"/>
  <c r="G161" i="10"/>
  <c r="H161" i="10"/>
  <c r="I161" i="10"/>
  <c r="J161" i="10"/>
  <c r="K161" i="10"/>
  <c r="B162" i="10"/>
  <c r="C162" i="10"/>
  <c r="D162" i="10"/>
  <c r="E162" i="10"/>
  <c r="F162" i="10"/>
  <c r="G162" i="10"/>
  <c r="H162" i="10"/>
  <c r="I162" i="10"/>
  <c r="J162" i="10"/>
  <c r="K162" i="10"/>
  <c r="B163" i="10"/>
  <c r="C163" i="10"/>
  <c r="D163" i="10"/>
  <c r="E163" i="10"/>
  <c r="F163" i="10"/>
  <c r="G163" i="10"/>
  <c r="H163" i="10"/>
  <c r="I163" i="10"/>
  <c r="J163" i="10"/>
  <c r="K163" i="10"/>
  <c r="B164" i="10"/>
  <c r="C164" i="10"/>
  <c r="D164" i="10"/>
  <c r="E164" i="10"/>
  <c r="F164" i="10"/>
  <c r="G164" i="10"/>
  <c r="H164" i="10"/>
  <c r="I164" i="10"/>
  <c r="J164" i="10"/>
  <c r="K164" i="10"/>
  <c r="B165" i="10"/>
  <c r="C165" i="10"/>
  <c r="D165" i="10"/>
  <c r="E165" i="10"/>
  <c r="F165" i="10"/>
  <c r="G165" i="10"/>
  <c r="H165" i="10"/>
  <c r="I165" i="10"/>
  <c r="J165" i="10"/>
  <c r="K165" i="10"/>
  <c r="B166" i="10"/>
  <c r="C166" i="10"/>
  <c r="D166" i="10"/>
  <c r="E166" i="10"/>
  <c r="F166" i="10"/>
  <c r="G166" i="10"/>
  <c r="H166" i="10"/>
  <c r="I166" i="10"/>
  <c r="J166" i="10"/>
  <c r="K166" i="10"/>
  <c r="B167" i="10"/>
  <c r="C167" i="10"/>
  <c r="D167" i="10"/>
  <c r="E167" i="10"/>
  <c r="F167" i="10"/>
  <c r="G167" i="10"/>
  <c r="H167" i="10"/>
  <c r="I167" i="10"/>
  <c r="J167" i="10"/>
  <c r="K167" i="10"/>
  <c r="B168" i="10"/>
  <c r="C168" i="10"/>
  <c r="D168" i="10"/>
  <c r="E168" i="10"/>
  <c r="F168" i="10"/>
  <c r="G168" i="10"/>
  <c r="H168" i="10"/>
  <c r="I168" i="10"/>
  <c r="J168" i="10"/>
  <c r="K168" i="10"/>
  <c r="B169" i="10"/>
  <c r="C169" i="10"/>
  <c r="D169" i="10"/>
  <c r="E169" i="10"/>
  <c r="F169" i="10"/>
  <c r="G169" i="10"/>
  <c r="H169" i="10"/>
  <c r="I169" i="10"/>
  <c r="J169" i="10"/>
  <c r="K169" i="10"/>
  <c r="B170" i="10"/>
  <c r="C170" i="10"/>
  <c r="D170" i="10"/>
  <c r="E170" i="10"/>
  <c r="F170" i="10"/>
  <c r="G170" i="10"/>
  <c r="H170" i="10"/>
  <c r="I170" i="10"/>
  <c r="J170" i="10"/>
  <c r="K170" i="10"/>
  <c r="B171" i="10"/>
  <c r="C171" i="10"/>
  <c r="D171" i="10"/>
  <c r="E171" i="10"/>
  <c r="F171" i="10"/>
  <c r="G171" i="10"/>
  <c r="H171" i="10"/>
  <c r="I171" i="10"/>
  <c r="J171" i="10"/>
  <c r="K171" i="10"/>
  <c r="B172" i="10"/>
  <c r="C172" i="10"/>
  <c r="D172" i="10"/>
  <c r="E172" i="10"/>
  <c r="F172" i="10"/>
  <c r="G172" i="10"/>
  <c r="H172" i="10"/>
  <c r="I172" i="10"/>
  <c r="J172" i="10"/>
  <c r="K172" i="10"/>
  <c r="B173" i="10"/>
  <c r="C173" i="10"/>
  <c r="D173" i="10"/>
  <c r="E173" i="10"/>
  <c r="F173" i="10"/>
  <c r="G173" i="10"/>
  <c r="H173" i="10"/>
  <c r="I173" i="10"/>
  <c r="J173" i="10"/>
  <c r="K173" i="10"/>
  <c r="B174" i="10"/>
  <c r="C174" i="10"/>
  <c r="D174" i="10"/>
  <c r="E174" i="10"/>
  <c r="F174" i="10"/>
  <c r="G174" i="10"/>
  <c r="H174" i="10"/>
  <c r="I174" i="10"/>
  <c r="J174" i="10"/>
  <c r="K174" i="10"/>
  <c r="B175" i="10"/>
  <c r="C175" i="10"/>
  <c r="D175" i="10"/>
  <c r="E175" i="10"/>
  <c r="F175" i="10"/>
  <c r="G175" i="10"/>
  <c r="H175" i="10"/>
  <c r="I175" i="10"/>
  <c r="J175" i="10"/>
  <c r="K175" i="10"/>
  <c r="B176" i="10"/>
  <c r="C176" i="10"/>
  <c r="D176" i="10"/>
  <c r="E176" i="10"/>
  <c r="F176" i="10"/>
  <c r="G176" i="10"/>
  <c r="H176" i="10"/>
  <c r="I176" i="10"/>
  <c r="J176" i="10"/>
  <c r="K176" i="10"/>
  <c r="B177" i="10"/>
  <c r="C177" i="10"/>
  <c r="D177" i="10"/>
  <c r="E177" i="10"/>
  <c r="F177" i="10"/>
  <c r="G177" i="10"/>
  <c r="H177" i="10"/>
  <c r="I177" i="10"/>
  <c r="J177" i="10"/>
  <c r="K177" i="10"/>
  <c r="B178" i="10"/>
  <c r="C178" i="10"/>
  <c r="D178" i="10"/>
  <c r="E178" i="10"/>
  <c r="F178" i="10"/>
  <c r="G178" i="10"/>
  <c r="H178" i="10"/>
  <c r="I178" i="10"/>
  <c r="J178" i="10"/>
  <c r="K178" i="10"/>
  <c r="B179" i="10"/>
  <c r="C179" i="10"/>
  <c r="D179" i="10"/>
  <c r="E179" i="10"/>
  <c r="F179" i="10"/>
  <c r="G179" i="10"/>
  <c r="H179" i="10"/>
  <c r="I179" i="10"/>
  <c r="J179" i="10"/>
  <c r="K179" i="10"/>
  <c r="B180" i="10"/>
  <c r="C180" i="10"/>
  <c r="D180" i="10"/>
  <c r="E180" i="10"/>
  <c r="F180" i="10"/>
  <c r="G180" i="10"/>
  <c r="H180" i="10"/>
  <c r="I180" i="10"/>
  <c r="J180" i="10"/>
  <c r="K180" i="10"/>
  <c r="B181" i="10"/>
  <c r="C181" i="10"/>
  <c r="D181" i="10"/>
  <c r="E181" i="10"/>
  <c r="F181" i="10"/>
  <c r="G181" i="10"/>
  <c r="H181" i="10"/>
  <c r="I181" i="10"/>
  <c r="J181" i="10"/>
  <c r="K181" i="10"/>
  <c r="B182" i="10"/>
  <c r="C182" i="10"/>
  <c r="D182" i="10"/>
  <c r="E182" i="10"/>
  <c r="F182" i="10"/>
  <c r="G182" i="10"/>
  <c r="H182" i="10"/>
  <c r="I182" i="10"/>
  <c r="J182" i="10"/>
  <c r="K182" i="10"/>
  <c r="B183" i="10"/>
  <c r="C183" i="10"/>
  <c r="D183" i="10"/>
  <c r="E183" i="10"/>
  <c r="F183" i="10"/>
  <c r="G183" i="10"/>
  <c r="H183" i="10"/>
  <c r="I183" i="10"/>
  <c r="J183" i="10"/>
  <c r="K183" i="10"/>
  <c r="B184" i="10"/>
  <c r="C184" i="10"/>
  <c r="D184" i="10"/>
  <c r="E184" i="10"/>
  <c r="F184" i="10"/>
  <c r="G184" i="10"/>
  <c r="H184" i="10"/>
  <c r="I184" i="10"/>
  <c r="J184" i="10"/>
  <c r="K184" i="10"/>
  <c r="B185" i="10"/>
  <c r="C185" i="10"/>
  <c r="D185" i="10"/>
  <c r="E185" i="10"/>
  <c r="F185" i="10"/>
  <c r="G185" i="10"/>
  <c r="H185" i="10"/>
  <c r="I185" i="10"/>
  <c r="J185" i="10"/>
  <c r="K185" i="10"/>
  <c r="B186" i="10"/>
  <c r="C186" i="10"/>
  <c r="D186" i="10"/>
  <c r="E186" i="10"/>
  <c r="F186" i="10"/>
  <c r="G186" i="10"/>
  <c r="H186" i="10"/>
  <c r="I186" i="10"/>
  <c r="J186" i="10"/>
  <c r="K186" i="10"/>
  <c r="B187" i="10"/>
  <c r="C187" i="10"/>
  <c r="D187" i="10"/>
  <c r="E187" i="10"/>
  <c r="F187" i="10"/>
  <c r="G187" i="10"/>
  <c r="H187" i="10"/>
  <c r="I187" i="10"/>
  <c r="J187" i="10"/>
  <c r="K187" i="10"/>
  <c r="B188" i="10"/>
  <c r="C188" i="10"/>
  <c r="D188" i="10"/>
  <c r="E188" i="10"/>
  <c r="F188" i="10"/>
  <c r="G188" i="10"/>
  <c r="H188" i="10"/>
  <c r="I188" i="10"/>
  <c r="J188" i="10"/>
  <c r="K188" i="10"/>
  <c r="B189" i="10"/>
  <c r="C189" i="10"/>
  <c r="D189" i="10"/>
  <c r="E189" i="10"/>
  <c r="F189" i="10"/>
  <c r="G189" i="10"/>
  <c r="H189" i="10"/>
  <c r="I189" i="10"/>
  <c r="J189" i="10"/>
  <c r="K189" i="10"/>
  <c r="B190" i="10"/>
  <c r="C190" i="10"/>
  <c r="D190" i="10"/>
  <c r="E190" i="10"/>
  <c r="F190" i="10"/>
  <c r="G190" i="10"/>
  <c r="H190" i="10"/>
  <c r="I190" i="10"/>
  <c r="J190" i="10"/>
  <c r="K190" i="10"/>
  <c r="B191" i="10"/>
  <c r="C191" i="10"/>
  <c r="D191" i="10"/>
  <c r="E191" i="10"/>
  <c r="F191" i="10"/>
  <c r="G191" i="10"/>
  <c r="H191" i="10"/>
  <c r="I191" i="10"/>
  <c r="J191" i="10"/>
  <c r="K191" i="10"/>
  <c r="B192" i="10"/>
  <c r="C192" i="10"/>
  <c r="D192" i="10"/>
  <c r="E192" i="10"/>
  <c r="F192" i="10"/>
  <c r="G192" i="10"/>
  <c r="H192" i="10"/>
  <c r="I192" i="10"/>
  <c r="J192" i="10"/>
  <c r="K192" i="10"/>
  <c r="B193" i="10"/>
  <c r="C193" i="10"/>
  <c r="D193" i="10"/>
  <c r="E193" i="10"/>
  <c r="F193" i="10"/>
  <c r="G193" i="10"/>
  <c r="H193" i="10"/>
  <c r="I193" i="10"/>
  <c r="J193" i="10"/>
  <c r="K193" i="10"/>
  <c r="B194" i="10"/>
  <c r="C194" i="10"/>
  <c r="D194" i="10"/>
  <c r="E194" i="10"/>
  <c r="F194" i="10"/>
  <c r="G194" i="10"/>
  <c r="H194" i="10"/>
  <c r="I194" i="10"/>
  <c r="J194" i="10"/>
  <c r="K194" i="10"/>
  <c r="B195" i="10"/>
  <c r="C195" i="10"/>
  <c r="D195" i="10"/>
  <c r="E195" i="10"/>
  <c r="F195" i="10"/>
  <c r="G195" i="10"/>
  <c r="H195" i="10"/>
  <c r="I195" i="10"/>
  <c r="J195" i="10"/>
  <c r="K195" i="10"/>
  <c r="B196" i="10"/>
  <c r="C196" i="10"/>
  <c r="D196" i="10"/>
  <c r="E196" i="10"/>
  <c r="F196" i="10"/>
  <c r="G196" i="10"/>
  <c r="H196" i="10"/>
  <c r="I196" i="10"/>
  <c r="J196" i="10"/>
  <c r="K196" i="10"/>
  <c r="B197" i="10"/>
  <c r="C197" i="10"/>
  <c r="D197" i="10"/>
  <c r="E197" i="10"/>
  <c r="F197" i="10"/>
  <c r="G197" i="10"/>
  <c r="H197" i="10"/>
  <c r="I197" i="10"/>
  <c r="J197" i="10"/>
  <c r="K197" i="10"/>
  <c r="B198" i="10"/>
  <c r="C198" i="10"/>
  <c r="D198" i="10"/>
  <c r="E198" i="10"/>
  <c r="F198" i="10"/>
  <c r="G198" i="10"/>
  <c r="H198" i="10"/>
  <c r="I198" i="10"/>
  <c r="J198" i="10"/>
  <c r="K198" i="10"/>
  <c r="B199" i="10"/>
  <c r="C199" i="10"/>
  <c r="D199" i="10"/>
  <c r="E199" i="10"/>
  <c r="F199" i="10"/>
  <c r="G199" i="10"/>
  <c r="H199" i="10"/>
  <c r="I199" i="10"/>
  <c r="J199" i="10"/>
  <c r="K199" i="10"/>
  <c r="B200" i="10"/>
  <c r="C200" i="10"/>
  <c r="D200" i="10"/>
  <c r="E200" i="10"/>
  <c r="F200" i="10"/>
  <c r="G200" i="10"/>
  <c r="H200" i="10"/>
  <c r="I200" i="10"/>
  <c r="J200" i="10"/>
  <c r="K200" i="10"/>
  <c r="B201" i="10"/>
  <c r="C201" i="10"/>
  <c r="D201" i="10"/>
  <c r="E201" i="10"/>
  <c r="F201" i="10"/>
  <c r="G201" i="10"/>
  <c r="H201" i="10"/>
  <c r="I201" i="10"/>
  <c r="J201" i="10"/>
  <c r="K201" i="10"/>
  <c r="B202" i="10"/>
  <c r="C202" i="10"/>
  <c r="D202" i="10"/>
  <c r="E202" i="10"/>
  <c r="F202" i="10"/>
  <c r="G202" i="10"/>
  <c r="H202" i="10"/>
  <c r="I202" i="10"/>
  <c r="J202" i="10"/>
  <c r="K202" i="10"/>
  <c r="B203" i="10"/>
  <c r="C203" i="10"/>
  <c r="D203" i="10"/>
  <c r="E203" i="10"/>
  <c r="F203" i="10"/>
  <c r="G203" i="10"/>
  <c r="H203" i="10"/>
  <c r="I203" i="10"/>
  <c r="J203" i="10"/>
  <c r="K203" i="10"/>
  <c r="B204" i="10"/>
  <c r="C204" i="10"/>
  <c r="D204" i="10"/>
  <c r="E204" i="10"/>
  <c r="F204" i="10"/>
  <c r="G204" i="10"/>
  <c r="H204" i="10"/>
  <c r="I204" i="10"/>
  <c r="J204" i="10"/>
  <c r="K204" i="10"/>
  <c r="B205" i="10"/>
  <c r="C205" i="10"/>
  <c r="D205" i="10"/>
  <c r="E205" i="10"/>
  <c r="F205" i="10"/>
  <c r="G205" i="10"/>
  <c r="H205" i="10"/>
  <c r="I205" i="10"/>
  <c r="J205" i="10"/>
  <c r="K205" i="10"/>
  <c r="B206" i="10"/>
  <c r="C206" i="10"/>
  <c r="D206" i="10"/>
  <c r="E206" i="10"/>
  <c r="F206" i="10"/>
  <c r="G206" i="10"/>
  <c r="H206" i="10"/>
  <c r="I206" i="10"/>
  <c r="J206" i="10"/>
  <c r="K206" i="10"/>
  <c r="B207" i="10"/>
  <c r="C207" i="10"/>
  <c r="D207" i="10"/>
  <c r="E207" i="10"/>
  <c r="F207" i="10"/>
  <c r="G207" i="10"/>
  <c r="H207" i="10"/>
  <c r="I207" i="10"/>
  <c r="J207" i="10"/>
  <c r="K207" i="10"/>
  <c r="B208" i="10"/>
  <c r="C208" i="10"/>
  <c r="D208" i="10"/>
  <c r="E208" i="10"/>
  <c r="F208" i="10"/>
  <c r="G208" i="10"/>
  <c r="H208" i="10"/>
  <c r="I208" i="10"/>
  <c r="J208" i="10"/>
  <c r="K208" i="10"/>
  <c r="B209" i="10"/>
  <c r="C209" i="10"/>
  <c r="D209" i="10"/>
  <c r="E209" i="10"/>
  <c r="F209" i="10"/>
  <c r="G209" i="10"/>
  <c r="H209" i="10"/>
  <c r="I209" i="10"/>
  <c r="J209" i="10"/>
  <c r="K209" i="10"/>
  <c r="B210" i="10"/>
  <c r="C210" i="10"/>
  <c r="D210" i="10"/>
  <c r="E210" i="10"/>
  <c r="F210" i="10"/>
  <c r="G210" i="10"/>
  <c r="H210" i="10"/>
  <c r="I210" i="10"/>
  <c r="J210" i="10"/>
  <c r="K210" i="10"/>
  <c r="B211" i="10"/>
  <c r="C211" i="10"/>
  <c r="D211" i="10"/>
  <c r="E211" i="10"/>
  <c r="F211" i="10"/>
  <c r="G211" i="10"/>
  <c r="H211" i="10"/>
  <c r="I211" i="10"/>
  <c r="J211" i="10"/>
  <c r="K211" i="10"/>
  <c r="B212" i="10"/>
  <c r="C212" i="10"/>
  <c r="D212" i="10"/>
  <c r="E212" i="10"/>
  <c r="F212" i="10"/>
  <c r="G212" i="10"/>
  <c r="H212" i="10"/>
  <c r="I212" i="10"/>
  <c r="J212" i="10"/>
  <c r="K212" i="10"/>
  <c r="B213" i="10"/>
  <c r="C213" i="10"/>
  <c r="D213" i="10"/>
  <c r="E213" i="10"/>
  <c r="F213" i="10"/>
  <c r="G213" i="10"/>
  <c r="H213" i="10"/>
  <c r="I213" i="10"/>
  <c r="J213" i="10"/>
  <c r="K213" i="10"/>
  <c r="B214" i="10"/>
  <c r="C214" i="10"/>
  <c r="D214" i="10"/>
  <c r="E214" i="10"/>
  <c r="F214" i="10"/>
  <c r="G214" i="10"/>
  <c r="H214" i="10"/>
  <c r="I214" i="10"/>
  <c r="J214" i="10"/>
  <c r="K214" i="10"/>
  <c r="B215" i="10"/>
  <c r="C215" i="10"/>
  <c r="D215" i="10"/>
  <c r="E215" i="10"/>
  <c r="F215" i="10"/>
  <c r="G215" i="10"/>
  <c r="H215" i="10"/>
  <c r="I215" i="10"/>
  <c r="J215" i="10"/>
  <c r="K215" i="10"/>
  <c r="B216" i="10"/>
  <c r="C216" i="10"/>
  <c r="D216" i="10"/>
  <c r="E216" i="10"/>
  <c r="F216" i="10"/>
  <c r="G216" i="10"/>
  <c r="H216" i="10"/>
  <c r="I216" i="10"/>
  <c r="J216" i="10"/>
  <c r="K216" i="10"/>
  <c r="B217" i="10"/>
  <c r="C217" i="10"/>
  <c r="D217" i="10"/>
  <c r="E217" i="10"/>
  <c r="F217" i="10"/>
  <c r="G217" i="10"/>
  <c r="H217" i="10"/>
  <c r="I217" i="10"/>
  <c r="J217" i="10"/>
  <c r="K217" i="10"/>
  <c r="B218" i="10"/>
  <c r="C218" i="10"/>
  <c r="D218" i="10"/>
  <c r="E218" i="10"/>
  <c r="F218" i="10"/>
  <c r="G218" i="10"/>
  <c r="H218" i="10"/>
  <c r="I218" i="10"/>
  <c r="J218" i="10"/>
  <c r="K218" i="10"/>
  <c r="B219" i="10"/>
  <c r="C219" i="10"/>
  <c r="D219" i="10"/>
  <c r="E219" i="10"/>
  <c r="F219" i="10"/>
  <c r="G219" i="10"/>
  <c r="H219" i="10"/>
  <c r="I219" i="10"/>
  <c r="J219" i="10"/>
  <c r="K219" i="10"/>
  <c r="B220" i="10"/>
  <c r="C220" i="10"/>
  <c r="D220" i="10"/>
  <c r="E220" i="10"/>
  <c r="F220" i="10"/>
  <c r="G220" i="10"/>
  <c r="H220" i="10"/>
  <c r="I220" i="10"/>
  <c r="J220" i="10"/>
  <c r="K220" i="10"/>
  <c r="B221" i="10"/>
  <c r="C221" i="10"/>
  <c r="D221" i="10"/>
  <c r="E221" i="10"/>
  <c r="F221" i="10"/>
  <c r="G221" i="10"/>
  <c r="H221" i="10"/>
  <c r="I221" i="10"/>
  <c r="J221" i="10"/>
  <c r="K221" i="10"/>
  <c r="B222" i="10"/>
  <c r="C222" i="10"/>
  <c r="D222" i="10"/>
  <c r="E222" i="10"/>
  <c r="F222" i="10"/>
  <c r="G222" i="10"/>
  <c r="H222" i="10"/>
  <c r="I222" i="10"/>
  <c r="J222" i="10"/>
  <c r="K222" i="10"/>
  <c r="B223" i="10"/>
  <c r="C223" i="10"/>
  <c r="D223" i="10"/>
  <c r="E223" i="10"/>
  <c r="F223" i="10"/>
  <c r="G223" i="10"/>
  <c r="H223" i="10"/>
  <c r="I223" i="10"/>
  <c r="J223" i="10"/>
  <c r="K223" i="10"/>
  <c r="B224" i="10"/>
  <c r="C224" i="10"/>
  <c r="D224" i="10"/>
  <c r="E224" i="10"/>
  <c r="F224" i="10"/>
  <c r="G224" i="10"/>
  <c r="H224" i="10"/>
  <c r="I224" i="10"/>
  <c r="J224" i="10"/>
  <c r="K224" i="10"/>
  <c r="B225" i="10"/>
  <c r="C225" i="10"/>
  <c r="D225" i="10"/>
  <c r="E225" i="10"/>
  <c r="F225" i="10"/>
  <c r="G225" i="10"/>
  <c r="H225" i="10"/>
  <c r="I225" i="10"/>
  <c r="J225" i="10"/>
  <c r="K225" i="10"/>
  <c r="B226" i="10"/>
  <c r="C226" i="10"/>
  <c r="D226" i="10"/>
  <c r="E226" i="10"/>
  <c r="F226" i="10"/>
  <c r="G226" i="10"/>
  <c r="H226" i="10"/>
  <c r="I226" i="10"/>
  <c r="J226" i="10"/>
  <c r="K226" i="10"/>
  <c r="B227" i="10"/>
  <c r="C227" i="10"/>
  <c r="D227" i="10"/>
  <c r="E227" i="10"/>
  <c r="F227" i="10"/>
  <c r="G227" i="10"/>
  <c r="H227" i="10"/>
  <c r="I227" i="10"/>
  <c r="J227" i="10"/>
  <c r="K227" i="10"/>
  <c r="B228" i="10"/>
  <c r="C228" i="10"/>
  <c r="D228" i="10"/>
  <c r="E228" i="10"/>
  <c r="F228" i="10"/>
  <c r="G228" i="10"/>
  <c r="H228" i="10"/>
  <c r="I228" i="10"/>
  <c r="J228" i="10"/>
  <c r="K228" i="10"/>
  <c r="B229" i="10"/>
  <c r="C229" i="10"/>
  <c r="D229" i="10"/>
  <c r="E229" i="10"/>
  <c r="F229" i="10"/>
  <c r="G229" i="10"/>
  <c r="H229" i="10"/>
  <c r="I229" i="10"/>
  <c r="J229" i="10"/>
  <c r="K229" i="10"/>
  <c r="B230" i="10"/>
  <c r="C230" i="10"/>
  <c r="D230" i="10"/>
  <c r="E230" i="10"/>
  <c r="F230" i="10"/>
  <c r="G230" i="10"/>
  <c r="H230" i="10"/>
  <c r="I230" i="10"/>
  <c r="J230" i="10"/>
  <c r="K230" i="10"/>
  <c r="B231" i="10"/>
  <c r="C231" i="10"/>
  <c r="D231" i="10"/>
  <c r="E231" i="10"/>
  <c r="F231" i="10"/>
  <c r="G231" i="10"/>
  <c r="H231" i="10"/>
  <c r="I231" i="10"/>
  <c r="J231" i="10"/>
  <c r="K231" i="10"/>
  <c r="B232" i="10"/>
  <c r="C232" i="10"/>
  <c r="D232" i="10"/>
  <c r="E232" i="10"/>
  <c r="F232" i="10"/>
  <c r="G232" i="10"/>
  <c r="H232" i="10"/>
  <c r="I232" i="10"/>
  <c r="J232" i="10"/>
  <c r="K232" i="10"/>
  <c r="B233" i="10"/>
  <c r="C233" i="10"/>
  <c r="D233" i="10"/>
  <c r="E233" i="10"/>
  <c r="F233" i="10"/>
  <c r="G233" i="10"/>
  <c r="H233" i="10"/>
  <c r="I233" i="10"/>
  <c r="J233" i="10"/>
  <c r="K233" i="10"/>
  <c r="B234" i="10"/>
  <c r="C234" i="10"/>
  <c r="D234" i="10"/>
  <c r="E234" i="10"/>
  <c r="F234" i="10"/>
  <c r="G234" i="10"/>
  <c r="H234" i="10"/>
  <c r="I234" i="10"/>
  <c r="J234" i="10"/>
  <c r="K234" i="10"/>
  <c r="B235" i="10"/>
  <c r="C235" i="10"/>
  <c r="D235" i="10"/>
  <c r="E235" i="10"/>
  <c r="F235" i="10"/>
  <c r="G235" i="10"/>
  <c r="H235" i="10"/>
  <c r="I235" i="10"/>
  <c r="J235" i="10"/>
  <c r="K235" i="10"/>
  <c r="B236" i="10"/>
  <c r="C236" i="10"/>
  <c r="D236" i="10"/>
  <c r="E236" i="10"/>
  <c r="F236" i="10"/>
  <c r="G236" i="10"/>
  <c r="H236" i="10"/>
  <c r="I236" i="10"/>
  <c r="J236" i="10"/>
  <c r="K236" i="10"/>
  <c r="B237" i="10"/>
  <c r="C237" i="10"/>
  <c r="D237" i="10"/>
  <c r="E237" i="10"/>
  <c r="F237" i="10"/>
  <c r="G237" i="10"/>
  <c r="H237" i="10"/>
  <c r="I237" i="10"/>
  <c r="J237" i="10"/>
  <c r="K237" i="10"/>
  <c r="B238" i="10"/>
  <c r="C238" i="10"/>
  <c r="D238" i="10"/>
  <c r="E238" i="10"/>
  <c r="F238" i="10"/>
  <c r="G238" i="10"/>
  <c r="H238" i="10"/>
  <c r="I238" i="10"/>
  <c r="J238" i="10"/>
  <c r="K238" i="10"/>
  <c r="B239" i="10"/>
  <c r="C239" i="10"/>
  <c r="D239" i="10"/>
  <c r="E239" i="10"/>
  <c r="F239" i="10"/>
  <c r="G239" i="10"/>
  <c r="H239" i="10"/>
  <c r="I239" i="10"/>
  <c r="J239" i="10"/>
  <c r="K239" i="10"/>
  <c r="B240" i="10"/>
  <c r="C240" i="10"/>
  <c r="D240" i="10"/>
  <c r="E240" i="10"/>
  <c r="F240" i="10"/>
  <c r="G240" i="10"/>
  <c r="H240" i="10"/>
  <c r="I240" i="10"/>
  <c r="J240" i="10"/>
  <c r="K240" i="10"/>
  <c r="B241" i="10"/>
  <c r="C241" i="10"/>
  <c r="D241" i="10"/>
  <c r="E241" i="10"/>
  <c r="F241" i="10"/>
  <c r="G241" i="10"/>
  <c r="H241" i="10"/>
  <c r="I241" i="10"/>
  <c r="J241" i="10"/>
  <c r="K241" i="10"/>
  <c r="B242" i="10"/>
  <c r="C242" i="10"/>
  <c r="D242" i="10"/>
  <c r="E242" i="10"/>
  <c r="F242" i="10"/>
  <c r="G242" i="10"/>
  <c r="H242" i="10"/>
  <c r="I242" i="10"/>
  <c r="J242" i="10"/>
  <c r="K242" i="10"/>
  <c r="B243" i="10"/>
  <c r="C243" i="10"/>
  <c r="D243" i="10"/>
  <c r="E243" i="10"/>
  <c r="F243" i="10"/>
  <c r="G243" i="10"/>
  <c r="H243" i="10"/>
  <c r="I243" i="10"/>
  <c r="J243" i="10"/>
  <c r="K243" i="10"/>
  <c r="B244" i="10"/>
  <c r="C244" i="10"/>
  <c r="D244" i="10"/>
  <c r="E244" i="10"/>
  <c r="F244" i="10"/>
  <c r="G244" i="10"/>
  <c r="H244" i="10"/>
  <c r="I244" i="10"/>
  <c r="J244" i="10"/>
  <c r="K244" i="10"/>
  <c r="B245" i="10"/>
  <c r="C245" i="10"/>
  <c r="D245" i="10"/>
  <c r="E245" i="10"/>
  <c r="F245" i="10"/>
  <c r="G245" i="10"/>
  <c r="H245" i="10"/>
  <c r="I245" i="10"/>
  <c r="J245" i="10"/>
  <c r="K245" i="10"/>
  <c r="B246" i="10"/>
  <c r="C246" i="10"/>
  <c r="D246" i="10"/>
  <c r="E246" i="10"/>
  <c r="F246" i="10"/>
  <c r="G246" i="10"/>
  <c r="H246" i="10"/>
  <c r="I246" i="10"/>
  <c r="J246" i="10"/>
  <c r="K246" i="10"/>
  <c r="B247" i="10"/>
  <c r="C247" i="10"/>
  <c r="D247" i="10"/>
  <c r="E247" i="10"/>
  <c r="F247" i="10"/>
  <c r="G247" i="10"/>
  <c r="H247" i="10"/>
  <c r="I247" i="10"/>
  <c r="J247" i="10"/>
  <c r="K247" i="10"/>
  <c r="B248" i="10"/>
  <c r="C248" i="10"/>
  <c r="D248" i="10"/>
  <c r="E248" i="10"/>
  <c r="F248" i="10"/>
  <c r="G248" i="10"/>
  <c r="H248" i="10"/>
  <c r="I248" i="10"/>
  <c r="J248" i="10"/>
  <c r="K248" i="10"/>
  <c r="B249" i="10"/>
  <c r="C249" i="10"/>
  <c r="D249" i="10"/>
  <c r="E249" i="10"/>
  <c r="F249" i="10"/>
  <c r="G249" i="10"/>
  <c r="H249" i="10"/>
  <c r="I249" i="10"/>
  <c r="J249" i="10"/>
  <c r="K249" i="10"/>
  <c r="B250" i="10"/>
  <c r="C250" i="10"/>
  <c r="D250" i="10"/>
  <c r="E250" i="10"/>
  <c r="F250" i="10"/>
  <c r="G250" i="10"/>
  <c r="H250" i="10"/>
  <c r="I250" i="10"/>
  <c r="J250" i="10"/>
  <c r="K250" i="10"/>
  <c r="B251" i="10"/>
  <c r="C251" i="10"/>
  <c r="D251" i="10"/>
  <c r="E251" i="10"/>
  <c r="F251" i="10"/>
  <c r="G251" i="10"/>
  <c r="H251" i="10"/>
  <c r="I251" i="10"/>
  <c r="J251" i="10"/>
  <c r="K251" i="10"/>
  <c r="B252" i="10"/>
  <c r="C252" i="10"/>
  <c r="D252" i="10"/>
  <c r="E252" i="10"/>
  <c r="F252" i="10"/>
  <c r="G252" i="10"/>
  <c r="H252" i="10"/>
  <c r="I252" i="10"/>
  <c r="J252" i="10"/>
  <c r="K252" i="10"/>
  <c r="B253" i="10"/>
  <c r="C253" i="10"/>
  <c r="D253" i="10"/>
  <c r="E253" i="10"/>
  <c r="F253" i="10"/>
  <c r="G253" i="10"/>
  <c r="H253" i="10"/>
  <c r="I253" i="10"/>
  <c r="J253" i="10"/>
  <c r="K253" i="10"/>
  <c r="B254" i="10"/>
  <c r="C254" i="10"/>
  <c r="D254" i="10"/>
  <c r="E254" i="10"/>
  <c r="F254" i="10"/>
  <c r="G254" i="10"/>
  <c r="H254" i="10"/>
  <c r="I254" i="10"/>
  <c r="J254" i="10"/>
  <c r="K254" i="10"/>
  <c r="B255" i="10"/>
  <c r="C255" i="10"/>
  <c r="D255" i="10"/>
  <c r="E255" i="10"/>
  <c r="F255" i="10"/>
  <c r="G255" i="10"/>
  <c r="H255" i="10"/>
  <c r="I255" i="10"/>
  <c r="J255" i="10"/>
  <c r="K255" i="10"/>
  <c r="B256" i="10"/>
  <c r="C256" i="10"/>
  <c r="D256" i="10"/>
  <c r="E256" i="10"/>
  <c r="F256" i="10"/>
  <c r="G256" i="10"/>
  <c r="H256" i="10"/>
  <c r="I256" i="10"/>
  <c r="J256" i="10"/>
  <c r="K256" i="10"/>
  <c r="B257" i="10"/>
  <c r="C257" i="10"/>
  <c r="D257" i="10"/>
  <c r="E257" i="10"/>
  <c r="F257" i="10"/>
  <c r="G257" i="10"/>
  <c r="H257" i="10"/>
  <c r="I257" i="10"/>
  <c r="J257" i="10"/>
  <c r="K257" i="10"/>
  <c r="B258" i="10"/>
  <c r="C258" i="10"/>
  <c r="D258" i="10"/>
  <c r="E258" i="10"/>
  <c r="F258" i="10"/>
  <c r="G258" i="10"/>
  <c r="H258" i="10"/>
  <c r="I258" i="10"/>
  <c r="J258" i="10"/>
  <c r="K258" i="10"/>
  <c r="B259" i="10"/>
  <c r="C259" i="10"/>
  <c r="D259" i="10"/>
  <c r="E259" i="10"/>
  <c r="F259" i="10"/>
  <c r="G259" i="10"/>
  <c r="H259" i="10"/>
  <c r="I259" i="10"/>
  <c r="J259" i="10"/>
  <c r="K259" i="10"/>
  <c r="B260" i="10"/>
  <c r="C260" i="10"/>
  <c r="D260" i="10"/>
  <c r="E260" i="10"/>
  <c r="F260" i="10"/>
  <c r="G260" i="10"/>
  <c r="H260" i="10"/>
  <c r="I260" i="10"/>
  <c r="J260" i="10"/>
  <c r="K260" i="10"/>
  <c r="C3" i="10"/>
  <c r="D3" i="10"/>
  <c r="E3" i="10"/>
  <c r="F3" i="10"/>
  <c r="G3" i="10"/>
  <c r="H3" i="10"/>
  <c r="I3" i="10"/>
  <c r="J3" i="10"/>
  <c r="K3" i="10"/>
  <c r="B3" i="10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07" i="5"/>
  <c r="J208" i="5"/>
  <c r="J209" i="5"/>
  <c r="J210" i="5"/>
  <c r="J211" i="5"/>
  <c r="J212" i="5"/>
  <c r="J213" i="5"/>
  <c r="J214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1" i="5"/>
  <c r="J232" i="5"/>
  <c r="J233" i="5"/>
  <c r="J234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247" i="5"/>
  <c r="J248" i="5"/>
  <c r="J3" i="5"/>
  <c r="CO5" i="7"/>
  <c r="CP5" i="7" s="1"/>
  <c r="CQ5" i="7" s="1"/>
  <c r="CO7" i="7"/>
  <c r="CP7" i="7" s="1"/>
  <c r="CQ7" i="7" s="1"/>
  <c r="CO9" i="7"/>
  <c r="CP9" i="7" s="1"/>
  <c r="CQ9" i="7" s="1"/>
  <c r="CO11" i="7"/>
  <c r="CP11" i="7" s="1"/>
  <c r="CQ11" i="7" s="1"/>
  <c r="CO13" i="7"/>
  <c r="CP13" i="7" s="1"/>
  <c r="CQ13" i="7" s="1"/>
  <c r="CO15" i="7"/>
  <c r="CP15" i="7" s="1"/>
  <c r="CQ15" i="7" s="1"/>
  <c r="CO17" i="7"/>
  <c r="CP17" i="7" s="1"/>
  <c r="CQ17" i="7" s="1"/>
  <c r="CO19" i="7"/>
  <c r="CP19" i="7"/>
  <c r="CQ19" i="7" s="1"/>
  <c r="CO21" i="7"/>
  <c r="CP21" i="7" s="1"/>
  <c r="CQ21" i="7" s="1"/>
  <c r="CO23" i="7"/>
  <c r="CP23" i="7" s="1"/>
  <c r="CQ23" i="7" s="1"/>
  <c r="CO25" i="7"/>
  <c r="CP25" i="7" s="1"/>
  <c r="CQ25" i="7" s="1"/>
  <c r="CO27" i="7"/>
  <c r="CP27" i="7" s="1"/>
  <c r="CQ27" i="7" s="1"/>
  <c r="CO29" i="7"/>
  <c r="CP29" i="7" s="1"/>
  <c r="CQ29" i="7" s="1"/>
  <c r="CO31" i="7"/>
  <c r="CP31" i="7" s="1"/>
  <c r="CQ31" i="7" s="1"/>
  <c r="CO33" i="7"/>
  <c r="CP33" i="7"/>
  <c r="CQ33" i="7" s="1"/>
  <c r="CO35" i="7"/>
  <c r="CP35" i="7" s="1"/>
  <c r="CQ35" i="7" s="1"/>
  <c r="CO37" i="7"/>
  <c r="CP37" i="7" s="1"/>
  <c r="CQ37" i="7" s="1"/>
  <c r="CO39" i="7"/>
  <c r="CP39" i="7" s="1"/>
  <c r="CQ39" i="7" s="1"/>
  <c r="CO41" i="7"/>
  <c r="CP41" i="7" s="1"/>
  <c r="CQ41" i="7" s="1"/>
  <c r="CO43" i="7"/>
  <c r="CP43" i="7" s="1"/>
  <c r="CQ43" i="7" s="1"/>
  <c r="CO45" i="7"/>
  <c r="CP45" i="7" s="1"/>
  <c r="CQ45" i="7" s="1"/>
  <c r="CO47" i="7"/>
  <c r="CP47" i="7" s="1"/>
  <c r="CQ47" i="7" s="1"/>
  <c r="CO49" i="7"/>
  <c r="CP49" i="7" s="1"/>
  <c r="CQ49" i="7" s="1"/>
  <c r="CO51" i="7"/>
  <c r="CP51" i="7"/>
  <c r="CQ51" i="7" s="1"/>
  <c r="CO53" i="7"/>
  <c r="CP53" i="7" s="1"/>
  <c r="CQ53" i="7" s="1"/>
  <c r="CO55" i="7"/>
  <c r="CP55" i="7" s="1"/>
  <c r="CQ55" i="7" s="1"/>
  <c r="CO57" i="7"/>
  <c r="CP57" i="7" s="1"/>
  <c r="CQ57" i="7" s="1"/>
  <c r="CO59" i="7"/>
  <c r="CP59" i="7"/>
  <c r="CQ59" i="7"/>
  <c r="CO61" i="7"/>
  <c r="CP61" i="7" s="1"/>
  <c r="CQ61" i="7" s="1"/>
  <c r="CO63" i="7"/>
  <c r="CP63" i="7" s="1"/>
  <c r="CQ63" i="7" s="1"/>
  <c r="CO65" i="7"/>
  <c r="CP65" i="7"/>
  <c r="CQ65" i="7" s="1"/>
  <c r="CO67" i="7"/>
  <c r="CP67" i="7" s="1"/>
  <c r="CQ67" i="7" s="1"/>
  <c r="CO69" i="7"/>
  <c r="CP69" i="7" s="1"/>
  <c r="CQ69" i="7" s="1"/>
  <c r="CO71" i="7"/>
  <c r="CP71" i="7" s="1"/>
  <c r="CQ71" i="7" s="1"/>
  <c r="CO73" i="7"/>
  <c r="CP73" i="7" s="1"/>
  <c r="CQ73" i="7" s="1"/>
  <c r="CO75" i="7"/>
  <c r="CP75" i="7" s="1"/>
  <c r="CQ75" i="7" s="1"/>
  <c r="CO77" i="7"/>
  <c r="CP77" i="7" s="1"/>
  <c r="CQ77" i="7" s="1"/>
  <c r="CO79" i="7"/>
  <c r="CP79" i="7" s="1"/>
  <c r="CQ79" i="7" s="1"/>
  <c r="CO81" i="7"/>
  <c r="CP81" i="7" s="1"/>
  <c r="CQ81" i="7" s="1"/>
  <c r="CO83" i="7"/>
  <c r="CP83" i="7"/>
  <c r="CQ83" i="7" s="1"/>
  <c r="CO85" i="7"/>
  <c r="CP85" i="7" s="1"/>
  <c r="CQ85" i="7" s="1"/>
  <c r="CO87" i="7"/>
  <c r="CP87" i="7" s="1"/>
  <c r="CQ87" i="7" s="1"/>
  <c r="CO89" i="7"/>
  <c r="CP89" i="7" s="1"/>
  <c r="CQ89" i="7" s="1"/>
  <c r="CO91" i="7"/>
  <c r="CP91" i="7" s="1"/>
  <c r="CQ91" i="7" s="1"/>
  <c r="CO93" i="7"/>
  <c r="CP93" i="7" s="1"/>
  <c r="CQ93" i="7" s="1"/>
  <c r="CO95" i="7"/>
  <c r="CP95" i="7" s="1"/>
  <c r="CQ95" i="7" s="1"/>
  <c r="CO97" i="7"/>
  <c r="CP97" i="7"/>
  <c r="CQ97" i="7" s="1"/>
  <c r="CO99" i="7"/>
  <c r="CP99" i="7" s="1"/>
  <c r="CQ99" i="7" s="1"/>
  <c r="CO101" i="7"/>
  <c r="CP101" i="7" s="1"/>
  <c r="CQ101" i="7" s="1"/>
  <c r="CO103" i="7"/>
  <c r="CP103" i="7" s="1"/>
  <c r="CQ103" i="7" s="1"/>
  <c r="CO105" i="7"/>
  <c r="CP105" i="7" s="1"/>
  <c r="CQ105" i="7" s="1"/>
  <c r="CO107" i="7"/>
  <c r="CP107" i="7" s="1"/>
  <c r="CQ107" i="7" s="1"/>
  <c r="CO109" i="7"/>
  <c r="CP109" i="7" s="1"/>
  <c r="CQ109" i="7" s="1"/>
  <c r="CO111" i="7"/>
  <c r="CP111" i="7" s="1"/>
  <c r="CQ111" i="7" s="1"/>
  <c r="CO113" i="7"/>
  <c r="CP113" i="7" s="1"/>
  <c r="CQ113" i="7" s="1"/>
  <c r="CO115" i="7"/>
  <c r="CP115" i="7"/>
  <c r="CQ115" i="7" s="1"/>
  <c r="CO117" i="7"/>
  <c r="CP117" i="7" s="1"/>
  <c r="CQ117" i="7" s="1"/>
  <c r="CO119" i="7"/>
  <c r="CP119" i="7" s="1"/>
  <c r="CQ119" i="7" s="1"/>
  <c r="CO121" i="7"/>
  <c r="CP121" i="7" s="1"/>
  <c r="CQ121" i="7" s="1"/>
  <c r="CO123" i="7"/>
  <c r="CP123" i="7"/>
  <c r="CQ123" i="7"/>
  <c r="CO125" i="7"/>
  <c r="CP125" i="7" s="1"/>
  <c r="CQ125" i="7" s="1"/>
  <c r="CO127" i="7"/>
  <c r="CP127" i="7" s="1"/>
  <c r="CQ127" i="7" s="1"/>
  <c r="CO129" i="7"/>
  <c r="CP129" i="7"/>
  <c r="CQ129" i="7" s="1"/>
  <c r="CO131" i="7"/>
  <c r="CP131" i="7" s="1"/>
  <c r="CQ131" i="7" s="1"/>
  <c r="CO133" i="7"/>
  <c r="CP133" i="7" s="1"/>
  <c r="CQ133" i="7" s="1"/>
  <c r="CO135" i="7"/>
  <c r="CP135" i="7" s="1"/>
  <c r="CQ135" i="7" s="1"/>
  <c r="CO137" i="7"/>
  <c r="CP137" i="7" s="1"/>
  <c r="CQ137" i="7" s="1"/>
  <c r="CO139" i="7"/>
  <c r="CP139" i="7" s="1"/>
  <c r="CQ139" i="7" s="1"/>
  <c r="CO141" i="7"/>
  <c r="CP141" i="7" s="1"/>
  <c r="CQ141" i="7" s="1"/>
  <c r="CO143" i="7"/>
  <c r="CP143" i="7" s="1"/>
  <c r="CQ143" i="7" s="1"/>
  <c r="CO145" i="7"/>
  <c r="CP145" i="7" s="1"/>
  <c r="CQ145" i="7" s="1"/>
  <c r="CO147" i="7"/>
  <c r="CP147" i="7"/>
  <c r="CQ147" i="7" s="1"/>
  <c r="CO149" i="7"/>
  <c r="CP149" i="7" s="1"/>
  <c r="CQ149" i="7" s="1"/>
  <c r="CO151" i="7"/>
  <c r="CP151" i="7" s="1"/>
  <c r="CQ151" i="7" s="1"/>
  <c r="CO153" i="7"/>
  <c r="CP153" i="7" s="1"/>
  <c r="CQ153" i="7" s="1"/>
  <c r="CO155" i="7"/>
  <c r="CP155" i="7" s="1"/>
  <c r="CQ155" i="7" s="1"/>
  <c r="CO157" i="7"/>
  <c r="CP157" i="7" s="1"/>
  <c r="CQ157" i="7" s="1"/>
  <c r="CO159" i="7"/>
  <c r="CP159" i="7" s="1"/>
  <c r="CQ159" i="7" s="1"/>
  <c r="CO161" i="7"/>
  <c r="CP161" i="7"/>
  <c r="CQ161" i="7" s="1"/>
  <c r="CO163" i="7"/>
  <c r="CP163" i="7" s="1"/>
  <c r="CQ163" i="7" s="1"/>
  <c r="CO165" i="7"/>
  <c r="CP165" i="7" s="1"/>
  <c r="CQ165" i="7" s="1"/>
  <c r="CO167" i="7"/>
  <c r="CP167" i="7" s="1"/>
  <c r="CQ167" i="7" s="1"/>
  <c r="CO169" i="7"/>
  <c r="CP169" i="7" s="1"/>
  <c r="CQ169" i="7" s="1"/>
  <c r="CO171" i="7"/>
  <c r="CP171" i="7" s="1"/>
  <c r="CQ171" i="7" s="1"/>
  <c r="CO173" i="7"/>
  <c r="CP173" i="7" s="1"/>
  <c r="CQ173" i="7" s="1"/>
  <c r="CO175" i="7"/>
  <c r="CP175" i="7" s="1"/>
  <c r="CQ175" i="7" s="1"/>
  <c r="CO3" i="7"/>
  <c r="CP3" i="7" s="1"/>
  <c r="CQ3" i="7" s="1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3" i="5"/>
  <c r="CB6" i="7"/>
  <c r="CC6" i="7" s="1"/>
  <c r="CD6" i="7" s="1"/>
  <c r="CB9" i="7"/>
  <c r="CC9" i="7" s="1"/>
  <c r="CD9" i="7" s="1"/>
  <c r="CB12" i="7"/>
  <c r="CC12" i="7"/>
  <c r="CD12" i="7" s="1"/>
  <c r="CB15" i="7"/>
  <c r="CC15" i="7" s="1"/>
  <c r="CD15" i="7" s="1"/>
  <c r="CB18" i="7"/>
  <c r="CC18" i="7" s="1"/>
  <c r="CD18" i="7" s="1"/>
  <c r="CB21" i="7"/>
  <c r="CC21" i="7" s="1"/>
  <c r="CD21" i="7" s="1"/>
  <c r="CB24" i="7"/>
  <c r="CC24" i="7" s="1"/>
  <c r="CD24" i="7" s="1"/>
  <c r="CB27" i="7"/>
  <c r="CC27" i="7" s="1"/>
  <c r="CD27" i="7" s="1"/>
  <c r="CB30" i="7"/>
  <c r="CC30" i="7" s="1"/>
  <c r="CD30" i="7" s="1"/>
  <c r="CB33" i="7"/>
  <c r="CC33" i="7" s="1"/>
  <c r="CD33" i="7" s="1"/>
  <c r="CB36" i="7"/>
  <c r="CC36" i="7"/>
  <c r="CD36" i="7" s="1"/>
  <c r="CB39" i="7"/>
  <c r="CC39" i="7" s="1"/>
  <c r="CD39" i="7" s="1"/>
  <c r="CB42" i="7"/>
  <c r="CC42" i="7" s="1"/>
  <c r="CD42" i="7" s="1"/>
  <c r="CB45" i="7"/>
  <c r="CC45" i="7" s="1"/>
  <c r="CD45" i="7" s="1"/>
  <c r="CB48" i="7"/>
  <c r="CC48" i="7" s="1"/>
  <c r="CD48" i="7" s="1"/>
  <c r="CB51" i="7"/>
  <c r="CC51" i="7" s="1"/>
  <c r="CD51" i="7" s="1"/>
  <c r="CB54" i="7"/>
  <c r="CC54" i="7" s="1"/>
  <c r="CD54" i="7" s="1"/>
  <c r="CB57" i="7"/>
  <c r="CC57" i="7" s="1"/>
  <c r="CD57" i="7" s="1"/>
  <c r="CB60" i="7"/>
  <c r="CC60" i="7"/>
  <c r="CD60" i="7" s="1"/>
  <c r="CB63" i="7"/>
  <c r="CC63" i="7" s="1"/>
  <c r="CD63" i="7" s="1"/>
  <c r="CB66" i="7"/>
  <c r="CC66" i="7" s="1"/>
  <c r="CD66" i="7" s="1"/>
  <c r="CB69" i="7"/>
  <c r="CC69" i="7" s="1"/>
  <c r="CD69" i="7" s="1"/>
  <c r="CB72" i="7"/>
  <c r="CC72" i="7" s="1"/>
  <c r="CD72" i="7" s="1"/>
  <c r="CB75" i="7"/>
  <c r="CC75" i="7" s="1"/>
  <c r="CD75" i="7" s="1"/>
  <c r="CB78" i="7"/>
  <c r="CC78" i="7" s="1"/>
  <c r="CD78" i="7" s="1"/>
  <c r="CB81" i="7"/>
  <c r="CC81" i="7" s="1"/>
  <c r="CD81" i="7" s="1"/>
  <c r="CB84" i="7"/>
  <c r="CC84" i="7"/>
  <c r="CD84" i="7" s="1"/>
  <c r="CB87" i="7"/>
  <c r="CC87" i="7" s="1"/>
  <c r="CD87" i="7" s="1"/>
  <c r="CB90" i="7"/>
  <c r="CC90" i="7" s="1"/>
  <c r="CD90" i="7" s="1"/>
  <c r="CB93" i="7"/>
  <c r="CC93" i="7" s="1"/>
  <c r="CD93" i="7" s="1"/>
  <c r="CB96" i="7"/>
  <c r="CC96" i="7" s="1"/>
  <c r="CD96" i="7" s="1"/>
  <c r="CB99" i="7"/>
  <c r="CC99" i="7" s="1"/>
  <c r="CD99" i="7" s="1"/>
  <c r="CB102" i="7"/>
  <c r="CC102" i="7" s="1"/>
  <c r="CD102" i="7" s="1"/>
  <c r="CB105" i="7"/>
  <c r="CC105" i="7" s="1"/>
  <c r="CD105" i="7" s="1"/>
  <c r="CB108" i="7"/>
  <c r="CC108" i="7"/>
  <c r="CD108" i="7" s="1"/>
  <c r="CB111" i="7"/>
  <c r="CC111" i="7" s="1"/>
  <c r="CD111" i="7" s="1"/>
  <c r="CB114" i="7"/>
  <c r="CC114" i="7" s="1"/>
  <c r="CD114" i="7" s="1"/>
  <c r="CB117" i="7"/>
  <c r="CC117" i="7" s="1"/>
  <c r="CD117" i="7" s="1"/>
  <c r="CB120" i="7"/>
  <c r="CC120" i="7" s="1"/>
  <c r="CD120" i="7" s="1"/>
  <c r="CB123" i="7"/>
  <c r="CC123" i="7" s="1"/>
  <c r="CD123" i="7" s="1"/>
  <c r="CB126" i="7"/>
  <c r="CC126" i="7" s="1"/>
  <c r="CD126" i="7" s="1"/>
  <c r="CB129" i="7"/>
  <c r="CC129" i="7" s="1"/>
  <c r="CD129" i="7" s="1"/>
  <c r="CB132" i="7"/>
  <c r="CC132" i="7"/>
  <c r="CD132" i="7" s="1"/>
  <c r="CB135" i="7"/>
  <c r="CC135" i="7" s="1"/>
  <c r="CD135" i="7" s="1"/>
  <c r="CB138" i="7"/>
  <c r="CC138" i="7" s="1"/>
  <c r="CD138" i="7" s="1"/>
  <c r="CB141" i="7"/>
  <c r="CC141" i="7" s="1"/>
  <c r="CD141" i="7" s="1"/>
  <c r="CB144" i="7"/>
  <c r="CC144" i="7" s="1"/>
  <c r="CD144" i="7" s="1"/>
  <c r="CB147" i="7"/>
  <c r="CC147" i="7" s="1"/>
  <c r="CD147" i="7" s="1"/>
  <c r="CB150" i="7"/>
  <c r="CC150" i="7" s="1"/>
  <c r="CD150" i="7" s="1"/>
  <c r="CB153" i="7"/>
  <c r="CC153" i="7" s="1"/>
  <c r="CD153" i="7" s="1"/>
  <c r="CB156" i="7"/>
  <c r="CC156" i="7"/>
  <c r="CD156" i="7" s="1"/>
  <c r="CB159" i="7"/>
  <c r="CC159" i="7" s="1"/>
  <c r="CD159" i="7" s="1"/>
  <c r="CB162" i="7"/>
  <c r="CC162" i="7" s="1"/>
  <c r="CD162" i="7" s="1"/>
  <c r="CB165" i="7"/>
  <c r="CC165" i="7" s="1"/>
  <c r="CD165" i="7" s="1"/>
  <c r="CB168" i="7"/>
  <c r="CC168" i="7" s="1"/>
  <c r="CD168" i="7" s="1"/>
  <c r="CB171" i="7"/>
  <c r="CC171" i="7" s="1"/>
  <c r="CD171" i="7" s="1"/>
  <c r="CB174" i="7"/>
  <c r="CC174" i="7" s="1"/>
  <c r="CD174" i="7" s="1"/>
  <c r="CB177" i="7"/>
  <c r="CC177" i="7" s="1"/>
  <c r="CD177" i="7" s="1"/>
  <c r="CB180" i="7"/>
  <c r="CC180" i="7"/>
  <c r="CD180" i="7" s="1"/>
  <c r="CB183" i="7"/>
  <c r="CC183" i="7" s="1"/>
  <c r="CD183" i="7" s="1"/>
  <c r="CB186" i="7"/>
  <c r="CC186" i="7" s="1"/>
  <c r="CD186" i="7" s="1"/>
  <c r="CB189" i="7"/>
  <c r="CC189" i="7" s="1"/>
  <c r="CD189" i="7" s="1"/>
  <c r="CB192" i="7"/>
  <c r="CC192" i="7" s="1"/>
  <c r="CD192" i="7" s="1"/>
  <c r="CB195" i="7"/>
  <c r="CC195" i="7" s="1"/>
  <c r="CD195" i="7" s="1"/>
  <c r="CB198" i="7"/>
  <c r="CC198" i="7" s="1"/>
  <c r="CD198" i="7" s="1"/>
  <c r="CB201" i="7"/>
  <c r="CC201" i="7" s="1"/>
  <c r="CD201" i="7" s="1"/>
  <c r="CB204" i="7"/>
  <c r="CC204" i="7"/>
  <c r="CD204" i="7" s="1"/>
  <c r="CB207" i="7"/>
  <c r="CC207" i="7" s="1"/>
  <c r="CD207" i="7" s="1"/>
  <c r="CB210" i="7"/>
  <c r="CC210" i="7" s="1"/>
  <c r="CD210" i="7" s="1"/>
  <c r="CB213" i="7"/>
  <c r="CC213" i="7" s="1"/>
  <c r="CD213" i="7" s="1"/>
  <c r="CB216" i="7"/>
  <c r="CC216" i="7" s="1"/>
  <c r="CD216" i="7" s="1"/>
  <c r="CB219" i="7"/>
  <c r="CC219" i="7" s="1"/>
  <c r="CD219" i="7" s="1"/>
  <c r="CB222" i="7"/>
  <c r="CC222" i="7" s="1"/>
  <c r="CD222" i="7" s="1"/>
  <c r="CB225" i="7"/>
  <c r="CC225" i="7" s="1"/>
  <c r="CD225" i="7" s="1"/>
  <c r="CB228" i="7"/>
  <c r="CC228" i="7"/>
  <c r="CD228" i="7" s="1"/>
  <c r="CB231" i="7"/>
  <c r="CC231" i="7" s="1"/>
  <c r="CD231" i="7" s="1"/>
  <c r="CB234" i="7"/>
  <c r="CC234" i="7" s="1"/>
  <c r="CD234" i="7" s="1"/>
  <c r="CB237" i="7"/>
  <c r="CC237" i="7" s="1"/>
  <c r="CD237" i="7" s="1"/>
  <c r="CB240" i="7"/>
  <c r="CC240" i="7" s="1"/>
  <c r="CD240" i="7" s="1"/>
  <c r="CB243" i="7"/>
  <c r="CC243" i="7" s="1"/>
  <c r="CD243" i="7" s="1"/>
  <c r="CC3" i="7"/>
  <c r="CD3" i="7" s="1"/>
  <c r="CB3" i="7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3" i="5"/>
  <c r="BC5" i="7"/>
  <c r="BD5" i="7"/>
  <c r="BE5" i="7" s="1"/>
  <c r="BF5" i="7" s="1"/>
  <c r="BG5" i="7" s="1"/>
  <c r="BH5" i="7" s="1"/>
  <c r="BI5" i="7" s="1"/>
  <c r="BC7" i="7"/>
  <c r="BD7" i="7" s="1"/>
  <c r="BE7" i="7" s="1"/>
  <c r="BF7" i="7" s="1"/>
  <c r="BG7" i="7" s="1"/>
  <c r="BH7" i="7" s="1"/>
  <c r="BI7" i="7" s="1"/>
  <c r="BC9" i="7"/>
  <c r="BD9" i="7" s="1"/>
  <c r="BE9" i="7" s="1"/>
  <c r="BF9" i="7" s="1"/>
  <c r="BG9" i="7" s="1"/>
  <c r="BH9" i="7" s="1"/>
  <c r="BI9" i="7" s="1"/>
  <c r="BC11" i="7"/>
  <c r="BD11" i="7" s="1"/>
  <c r="BE11" i="7" s="1"/>
  <c r="BF11" i="7" s="1"/>
  <c r="BG11" i="7" s="1"/>
  <c r="BH11" i="7" s="1"/>
  <c r="BI11" i="7" s="1"/>
  <c r="BC13" i="7"/>
  <c r="BD13" i="7"/>
  <c r="BE13" i="7" s="1"/>
  <c r="BF13" i="7" s="1"/>
  <c r="BG13" i="7" s="1"/>
  <c r="BH13" i="7" s="1"/>
  <c r="BI13" i="7" s="1"/>
  <c r="BC15" i="7"/>
  <c r="BD15" i="7" s="1"/>
  <c r="BE15" i="7" s="1"/>
  <c r="BF15" i="7" s="1"/>
  <c r="BG15" i="7" s="1"/>
  <c r="BH15" i="7" s="1"/>
  <c r="BI15" i="7" s="1"/>
  <c r="BC17" i="7"/>
  <c r="BD17" i="7" s="1"/>
  <c r="BE17" i="7" s="1"/>
  <c r="BF17" i="7" s="1"/>
  <c r="BG17" i="7" s="1"/>
  <c r="BH17" i="7" s="1"/>
  <c r="BI17" i="7" s="1"/>
  <c r="BC19" i="7"/>
  <c r="BD19" i="7" s="1"/>
  <c r="BE19" i="7" s="1"/>
  <c r="BF19" i="7" s="1"/>
  <c r="BG19" i="7" s="1"/>
  <c r="BH19" i="7" s="1"/>
  <c r="BI19" i="7" s="1"/>
  <c r="BC21" i="7"/>
  <c r="BD21" i="7"/>
  <c r="BE21" i="7" s="1"/>
  <c r="BF21" i="7" s="1"/>
  <c r="BG21" i="7" s="1"/>
  <c r="BH21" i="7" s="1"/>
  <c r="BI21" i="7" s="1"/>
  <c r="BC23" i="7"/>
  <c r="BD23" i="7" s="1"/>
  <c r="BE23" i="7" s="1"/>
  <c r="BF23" i="7" s="1"/>
  <c r="BG23" i="7" s="1"/>
  <c r="BH23" i="7" s="1"/>
  <c r="BI23" i="7" s="1"/>
  <c r="BC25" i="7"/>
  <c r="BD25" i="7" s="1"/>
  <c r="BE25" i="7" s="1"/>
  <c r="BF25" i="7" s="1"/>
  <c r="BG25" i="7" s="1"/>
  <c r="BH25" i="7" s="1"/>
  <c r="BI25" i="7" s="1"/>
  <c r="BC27" i="7"/>
  <c r="BD27" i="7" s="1"/>
  <c r="BE27" i="7" s="1"/>
  <c r="BF27" i="7" s="1"/>
  <c r="BG27" i="7" s="1"/>
  <c r="BH27" i="7" s="1"/>
  <c r="BI27" i="7" s="1"/>
  <c r="BC29" i="7"/>
  <c r="BD29" i="7"/>
  <c r="BE29" i="7" s="1"/>
  <c r="BF29" i="7" s="1"/>
  <c r="BG29" i="7" s="1"/>
  <c r="BH29" i="7" s="1"/>
  <c r="BI29" i="7" s="1"/>
  <c r="BC31" i="7"/>
  <c r="BD31" i="7" s="1"/>
  <c r="BE31" i="7" s="1"/>
  <c r="BF31" i="7" s="1"/>
  <c r="BG31" i="7" s="1"/>
  <c r="BH31" i="7" s="1"/>
  <c r="BI31" i="7" s="1"/>
  <c r="BC33" i="7"/>
  <c r="BD33" i="7" s="1"/>
  <c r="BE33" i="7" s="1"/>
  <c r="BF33" i="7" s="1"/>
  <c r="BG33" i="7" s="1"/>
  <c r="BH33" i="7" s="1"/>
  <c r="BI33" i="7" s="1"/>
  <c r="BC35" i="7"/>
  <c r="BD35" i="7" s="1"/>
  <c r="BE35" i="7" s="1"/>
  <c r="BF35" i="7" s="1"/>
  <c r="BG35" i="7" s="1"/>
  <c r="BH35" i="7" s="1"/>
  <c r="BI35" i="7" s="1"/>
  <c r="BC37" i="7"/>
  <c r="BD37" i="7"/>
  <c r="BE37" i="7" s="1"/>
  <c r="BF37" i="7" s="1"/>
  <c r="BG37" i="7" s="1"/>
  <c r="BH37" i="7" s="1"/>
  <c r="BI37" i="7" s="1"/>
  <c r="BC39" i="7"/>
  <c r="BD39" i="7" s="1"/>
  <c r="BE39" i="7" s="1"/>
  <c r="BF39" i="7" s="1"/>
  <c r="BG39" i="7" s="1"/>
  <c r="BH39" i="7" s="1"/>
  <c r="BI39" i="7" s="1"/>
  <c r="BC41" i="7"/>
  <c r="BD41" i="7" s="1"/>
  <c r="BE41" i="7" s="1"/>
  <c r="BF41" i="7" s="1"/>
  <c r="BG41" i="7" s="1"/>
  <c r="BH41" i="7" s="1"/>
  <c r="BI41" i="7" s="1"/>
  <c r="BC43" i="7"/>
  <c r="BD43" i="7" s="1"/>
  <c r="BE43" i="7" s="1"/>
  <c r="BF43" i="7" s="1"/>
  <c r="BG43" i="7" s="1"/>
  <c r="BH43" i="7" s="1"/>
  <c r="BI43" i="7" s="1"/>
  <c r="BC45" i="7"/>
  <c r="BD45" i="7"/>
  <c r="BE45" i="7" s="1"/>
  <c r="BF45" i="7" s="1"/>
  <c r="BG45" i="7" s="1"/>
  <c r="BH45" i="7" s="1"/>
  <c r="BI45" i="7" s="1"/>
  <c r="BC47" i="7"/>
  <c r="BD47" i="7" s="1"/>
  <c r="BE47" i="7" s="1"/>
  <c r="BF47" i="7" s="1"/>
  <c r="BG47" i="7" s="1"/>
  <c r="BH47" i="7" s="1"/>
  <c r="BI47" i="7" s="1"/>
  <c r="BC49" i="7"/>
  <c r="BD49" i="7" s="1"/>
  <c r="BE49" i="7" s="1"/>
  <c r="BF49" i="7" s="1"/>
  <c r="BG49" i="7" s="1"/>
  <c r="BH49" i="7" s="1"/>
  <c r="BI49" i="7" s="1"/>
  <c r="BC51" i="7"/>
  <c r="BD51" i="7" s="1"/>
  <c r="BE51" i="7" s="1"/>
  <c r="BF51" i="7" s="1"/>
  <c r="BG51" i="7" s="1"/>
  <c r="BH51" i="7" s="1"/>
  <c r="BI51" i="7" s="1"/>
  <c r="BC53" i="7"/>
  <c r="BD53" i="7"/>
  <c r="BE53" i="7" s="1"/>
  <c r="BF53" i="7" s="1"/>
  <c r="BG53" i="7" s="1"/>
  <c r="BH53" i="7" s="1"/>
  <c r="BI53" i="7" s="1"/>
  <c r="BC55" i="7"/>
  <c r="BD55" i="7" s="1"/>
  <c r="BE55" i="7" s="1"/>
  <c r="BF55" i="7" s="1"/>
  <c r="BG55" i="7" s="1"/>
  <c r="BH55" i="7" s="1"/>
  <c r="BI55" i="7" s="1"/>
  <c r="BC57" i="7"/>
  <c r="BD57" i="7" s="1"/>
  <c r="BE57" i="7" s="1"/>
  <c r="BF57" i="7" s="1"/>
  <c r="BG57" i="7" s="1"/>
  <c r="BH57" i="7" s="1"/>
  <c r="BI57" i="7" s="1"/>
  <c r="BC59" i="7"/>
  <c r="BD59" i="7" s="1"/>
  <c r="BE59" i="7" s="1"/>
  <c r="BF59" i="7" s="1"/>
  <c r="BG59" i="7" s="1"/>
  <c r="BH59" i="7" s="1"/>
  <c r="BI59" i="7" s="1"/>
  <c r="BC61" i="7"/>
  <c r="BD61" i="7"/>
  <c r="BE61" i="7" s="1"/>
  <c r="BF61" i="7" s="1"/>
  <c r="BG61" i="7" s="1"/>
  <c r="BH61" i="7" s="1"/>
  <c r="BI61" i="7" s="1"/>
  <c r="BC63" i="7"/>
  <c r="BD63" i="7" s="1"/>
  <c r="BE63" i="7" s="1"/>
  <c r="BF63" i="7" s="1"/>
  <c r="BG63" i="7" s="1"/>
  <c r="BH63" i="7" s="1"/>
  <c r="BI63" i="7" s="1"/>
  <c r="BC65" i="7"/>
  <c r="BD65" i="7" s="1"/>
  <c r="BE65" i="7" s="1"/>
  <c r="BF65" i="7" s="1"/>
  <c r="BG65" i="7" s="1"/>
  <c r="BH65" i="7" s="1"/>
  <c r="BI65" i="7" s="1"/>
  <c r="BC67" i="7"/>
  <c r="BD67" i="7" s="1"/>
  <c r="BE67" i="7" s="1"/>
  <c r="BF67" i="7" s="1"/>
  <c r="BG67" i="7" s="1"/>
  <c r="BH67" i="7" s="1"/>
  <c r="BI67" i="7" s="1"/>
  <c r="BC69" i="7"/>
  <c r="BD69" i="7"/>
  <c r="BE69" i="7" s="1"/>
  <c r="BF69" i="7" s="1"/>
  <c r="BG69" i="7" s="1"/>
  <c r="BH69" i="7" s="1"/>
  <c r="BI69" i="7" s="1"/>
  <c r="BC71" i="7"/>
  <c r="BD71" i="7" s="1"/>
  <c r="BE71" i="7" s="1"/>
  <c r="BF71" i="7" s="1"/>
  <c r="BG71" i="7" s="1"/>
  <c r="BH71" i="7" s="1"/>
  <c r="BI71" i="7" s="1"/>
  <c r="BC73" i="7"/>
  <c r="BD73" i="7" s="1"/>
  <c r="BE73" i="7" s="1"/>
  <c r="BF73" i="7" s="1"/>
  <c r="BG73" i="7" s="1"/>
  <c r="BH73" i="7" s="1"/>
  <c r="BI73" i="7" s="1"/>
  <c r="BC75" i="7"/>
  <c r="BD75" i="7" s="1"/>
  <c r="BE75" i="7" s="1"/>
  <c r="BF75" i="7" s="1"/>
  <c r="BG75" i="7" s="1"/>
  <c r="BH75" i="7" s="1"/>
  <c r="BI75" i="7" s="1"/>
  <c r="BC77" i="7"/>
  <c r="BD77" i="7"/>
  <c r="BE77" i="7" s="1"/>
  <c r="BF77" i="7" s="1"/>
  <c r="BG77" i="7" s="1"/>
  <c r="BH77" i="7" s="1"/>
  <c r="BI77" i="7" s="1"/>
  <c r="BC79" i="7"/>
  <c r="BD79" i="7" s="1"/>
  <c r="BE79" i="7" s="1"/>
  <c r="BF79" i="7" s="1"/>
  <c r="BG79" i="7" s="1"/>
  <c r="BH79" i="7" s="1"/>
  <c r="BI79" i="7" s="1"/>
  <c r="BC81" i="7"/>
  <c r="BD81" i="7" s="1"/>
  <c r="BE81" i="7" s="1"/>
  <c r="BF81" i="7" s="1"/>
  <c r="BG81" i="7" s="1"/>
  <c r="BH81" i="7" s="1"/>
  <c r="BI81" i="7" s="1"/>
  <c r="BC83" i="7"/>
  <c r="BD83" i="7" s="1"/>
  <c r="BE83" i="7" s="1"/>
  <c r="BF83" i="7" s="1"/>
  <c r="BG83" i="7" s="1"/>
  <c r="BH83" i="7" s="1"/>
  <c r="BI83" i="7" s="1"/>
  <c r="BC85" i="7"/>
  <c r="BD85" i="7"/>
  <c r="BE85" i="7" s="1"/>
  <c r="BF85" i="7" s="1"/>
  <c r="BG85" i="7" s="1"/>
  <c r="BH85" i="7" s="1"/>
  <c r="BI85" i="7" s="1"/>
  <c r="BC87" i="7"/>
  <c r="BD87" i="7" s="1"/>
  <c r="BE87" i="7" s="1"/>
  <c r="BF87" i="7" s="1"/>
  <c r="BG87" i="7" s="1"/>
  <c r="BH87" i="7" s="1"/>
  <c r="BI87" i="7" s="1"/>
  <c r="BC89" i="7"/>
  <c r="BD89" i="7" s="1"/>
  <c r="BE89" i="7" s="1"/>
  <c r="BF89" i="7" s="1"/>
  <c r="BG89" i="7" s="1"/>
  <c r="BH89" i="7" s="1"/>
  <c r="BI89" i="7" s="1"/>
  <c r="BC91" i="7"/>
  <c r="BD91" i="7" s="1"/>
  <c r="BE91" i="7" s="1"/>
  <c r="BF91" i="7" s="1"/>
  <c r="BG91" i="7" s="1"/>
  <c r="BH91" i="7" s="1"/>
  <c r="BI91" i="7" s="1"/>
  <c r="BC93" i="7"/>
  <c r="BD93" i="7"/>
  <c r="BE93" i="7" s="1"/>
  <c r="BF93" i="7" s="1"/>
  <c r="BG93" i="7" s="1"/>
  <c r="BH93" i="7" s="1"/>
  <c r="BI93" i="7" s="1"/>
  <c r="BC95" i="7"/>
  <c r="BD95" i="7" s="1"/>
  <c r="BE95" i="7" s="1"/>
  <c r="BF95" i="7" s="1"/>
  <c r="BG95" i="7" s="1"/>
  <c r="BH95" i="7" s="1"/>
  <c r="BI95" i="7" s="1"/>
  <c r="BC97" i="7"/>
  <c r="BD97" i="7" s="1"/>
  <c r="BE97" i="7" s="1"/>
  <c r="BF97" i="7" s="1"/>
  <c r="BG97" i="7" s="1"/>
  <c r="BH97" i="7" s="1"/>
  <c r="BI97" i="7" s="1"/>
  <c r="BC99" i="7"/>
  <c r="BD99" i="7" s="1"/>
  <c r="BE99" i="7" s="1"/>
  <c r="BF99" i="7" s="1"/>
  <c r="BG99" i="7" s="1"/>
  <c r="BH99" i="7" s="1"/>
  <c r="BI99" i="7" s="1"/>
  <c r="BC101" i="7"/>
  <c r="BD101" i="7"/>
  <c r="BE101" i="7" s="1"/>
  <c r="BF101" i="7" s="1"/>
  <c r="BG101" i="7" s="1"/>
  <c r="BH101" i="7" s="1"/>
  <c r="BI101" i="7" s="1"/>
  <c r="BC103" i="7"/>
  <c r="BD103" i="7" s="1"/>
  <c r="BE103" i="7" s="1"/>
  <c r="BF103" i="7" s="1"/>
  <c r="BG103" i="7" s="1"/>
  <c r="BH103" i="7" s="1"/>
  <c r="BI103" i="7" s="1"/>
  <c r="BC105" i="7"/>
  <c r="BD105" i="7" s="1"/>
  <c r="BE105" i="7" s="1"/>
  <c r="BF105" i="7" s="1"/>
  <c r="BG105" i="7" s="1"/>
  <c r="BH105" i="7" s="1"/>
  <c r="BI105" i="7" s="1"/>
  <c r="BC107" i="7"/>
  <c r="BD107" i="7" s="1"/>
  <c r="BE107" i="7" s="1"/>
  <c r="BF107" i="7" s="1"/>
  <c r="BG107" i="7" s="1"/>
  <c r="BH107" i="7" s="1"/>
  <c r="BI107" i="7" s="1"/>
  <c r="BC109" i="7"/>
  <c r="BD109" i="7"/>
  <c r="BE109" i="7" s="1"/>
  <c r="BF109" i="7" s="1"/>
  <c r="BG109" i="7" s="1"/>
  <c r="BH109" i="7" s="1"/>
  <c r="BI109" i="7" s="1"/>
  <c r="BC111" i="7"/>
  <c r="BD111" i="7" s="1"/>
  <c r="BE111" i="7" s="1"/>
  <c r="BF111" i="7" s="1"/>
  <c r="BG111" i="7" s="1"/>
  <c r="BH111" i="7" s="1"/>
  <c r="BI111" i="7" s="1"/>
  <c r="BC113" i="7"/>
  <c r="BD113" i="7" s="1"/>
  <c r="BE113" i="7" s="1"/>
  <c r="BF113" i="7" s="1"/>
  <c r="BG113" i="7" s="1"/>
  <c r="BH113" i="7" s="1"/>
  <c r="BI113" i="7" s="1"/>
  <c r="BC115" i="7"/>
  <c r="BD115" i="7" s="1"/>
  <c r="BE115" i="7" s="1"/>
  <c r="BF115" i="7" s="1"/>
  <c r="BG115" i="7" s="1"/>
  <c r="BH115" i="7" s="1"/>
  <c r="BI115" i="7" s="1"/>
  <c r="BC117" i="7"/>
  <c r="BD117" i="7"/>
  <c r="BE117" i="7" s="1"/>
  <c r="BF117" i="7" s="1"/>
  <c r="BG117" i="7" s="1"/>
  <c r="BH117" i="7" s="1"/>
  <c r="BI117" i="7" s="1"/>
  <c r="BC119" i="7"/>
  <c r="BD119" i="7" s="1"/>
  <c r="BE119" i="7" s="1"/>
  <c r="BF119" i="7" s="1"/>
  <c r="BG119" i="7" s="1"/>
  <c r="BH119" i="7" s="1"/>
  <c r="BI119" i="7" s="1"/>
  <c r="BC121" i="7"/>
  <c r="BD121" i="7"/>
  <c r="BE121" i="7" s="1"/>
  <c r="BF121" i="7" s="1"/>
  <c r="BG121" i="7" s="1"/>
  <c r="BH121" i="7" s="1"/>
  <c r="BI121" i="7" s="1"/>
  <c r="BC123" i="7"/>
  <c r="BD123" i="7" s="1"/>
  <c r="BE123" i="7" s="1"/>
  <c r="BF123" i="7" s="1"/>
  <c r="BG123" i="7" s="1"/>
  <c r="BH123" i="7" s="1"/>
  <c r="BI123" i="7" s="1"/>
  <c r="BC125" i="7"/>
  <c r="BD125" i="7" s="1"/>
  <c r="BE125" i="7" s="1"/>
  <c r="BF125" i="7" s="1"/>
  <c r="BG125" i="7" s="1"/>
  <c r="BH125" i="7" s="1"/>
  <c r="BI125" i="7" s="1"/>
  <c r="BC127" i="7"/>
  <c r="BD127" i="7" s="1"/>
  <c r="BE127" i="7" s="1"/>
  <c r="BF127" i="7" s="1"/>
  <c r="BG127" i="7" s="1"/>
  <c r="BH127" i="7" s="1"/>
  <c r="BI127" i="7" s="1"/>
  <c r="BC129" i="7"/>
  <c r="BD129" i="7" s="1"/>
  <c r="BE129" i="7" s="1"/>
  <c r="BF129" i="7" s="1"/>
  <c r="BG129" i="7" s="1"/>
  <c r="BH129" i="7" s="1"/>
  <c r="BI129" i="7" s="1"/>
  <c r="BC131" i="7"/>
  <c r="BD131" i="7"/>
  <c r="BE131" i="7" s="1"/>
  <c r="BF131" i="7" s="1"/>
  <c r="BG131" i="7" s="1"/>
  <c r="BH131" i="7" s="1"/>
  <c r="BI131" i="7" s="1"/>
  <c r="BC133" i="7"/>
  <c r="BD133" i="7" s="1"/>
  <c r="BE133" i="7" s="1"/>
  <c r="BF133" i="7" s="1"/>
  <c r="BG133" i="7" s="1"/>
  <c r="BH133" i="7" s="1"/>
  <c r="BI133" i="7" s="1"/>
  <c r="BC3" i="7"/>
  <c r="BD3" i="7" s="1"/>
  <c r="BE3" i="7" s="1"/>
  <c r="BF3" i="7" s="1"/>
  <c r="BG3" i="7" s="1"/>
  <c r="BH3" i="7" s="1"/>
  <c r="BI3" i="7" s="1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F5" i="7"/>
  <c r="H5" i="7"/>
  <c r="F7" i="7"/>
  <c r="H7" i="7"/>
  <c r="F9" i="7"/>
  <c r="H9" i="7"/>
  <c r="F11" i="7"/>
  <c r="H11" i="7"/>
  <c r="F13" i="7"/>
  <c r="H13" i="7"/>
  <c r="F15" i="7"/>
  <c r="H15" i="7"/>
  <c r="F17" i="7"/>
  <c r="H17" i="7"/>
  <c r="F19" i="7"/>
  <c r="H19" i="7"/>
  <c r="F21" i="7"/>
  <c r="H21" i="7"/>
  <c r="F23" i="7"/>
  <c r="H23" i="7"/>
  <c r="F25" i="7"/>
  <c r="H25" i="7"/>
  <c r="F27" i="7"/>
  <c r="H27" i="7"/>
  <c r="F29" i="7"/>
  <c r="H29" i="7"/>
  <c r="F31" i="7"/>
  <c r="H31" i="7"/>
  <c r="F33" i="7"/>
  <c r="H33" i="7"/>
  <c r="F35" i="7"/>
  <c r="H35" i="7"/>
  <c r="F37" i="7"/>
  <c r="H37" i="7"/>
  <c r="F39" i="7"/>
  <c r="H39" i="7"/>
  <c r="F41" i="7"/>
  <c r="H41" i="7"/>
  <c r="F43" i="7"/>
  <c r="H43" i="7"/>
  <c r="F45" i="7"/>
  <c r="H45" i="7"/>
  <c r="F47" i="7"/>
  <c r="H47" i="7"/>
  <c r="F49" i="7"/>
  <c r="H49" i="7"/>
  <c r="F51" i="7"/>
  <c r="H51" i="7"/>
  <c r="F53" i="7"/>
  <c r="H53" i="7"/>
  <c r="F55" i="7"/>
  <c r="H55" i="7"/>
  <c r="F57" i="7"/>
  <c r="H57" i="7"/>
  <c r="F59" i="7"/>
  <c r="H59" i="7"/>
  <c r="F61" i="7"/>
  <c r="H61" i="7"/>
  <c r="F63" i="7"/>
  <c r="H63" i="7"/>
  <c r="F65" i="7"/>
  <c r="H65" i="7"/>
  <c r="F67" i="7"/>
  <c r="H67" i="7"/>
  <c r="F69" i="7"/>
  <c r="H69" i="7"/>
  <c r="F71" i="7"/>
  <c r="H71" i="7"/>
  <c r="F73" i="7"/>
  <c r="H73" i="7"/>
  <c r="F75" i="7"/>
  <c r="H75" i="7"/>
  <c r="F77" i="7"/>
  <c r="H77" i="7"/>
  <c r="F79" i="7"/>
  <c r="H79" i="7"/>
  <c r="F81" i="7"/>
  <c r="H81" i="7"/>
  <c r="F83" i="7"/>
  <c r="H83" i="7"/>
  <c r="F85" i="7"/>
  <c r="H85" i="7"/>
  <c r="F87" i="7"/>
  <c r="H87" i="7"/>
  <c r="H3" i="7"/>
  <c r="F3" i="7"/>
  <c r="B27" i="4"/>
  <c r="B27" i="20" s="1"/>
  <c r="B27" i="22" s="1"/>
  <c r="I27" i="4"/>
  <c r="I27" i="20" s="1"/>
  <c r="I27" i="22" s="1"/>
  <c r="K27" i="4"/>
  <c r="K27" i="20" s="1"/>
  <c r="K27" i="22" s="1"/>
  <c r="B28" i="4"/>
  <c r="B28" i="20" s="1"/>
  <c r="B28" i="22" s="1"/>
  <c r="F28" i="4"/>
  <c r="F28" i="20" s="1"/>
  <c r="F28" i="22" s="1"/>
  <c r="G28" i="4"/>
  <c r="G28" i="20" s="1"/>
  <c r="G28" i="22" s="1"/>
  <c r="I28" i="4"/>
  <c r="I28" i="20" s="1"/>
  <c r="I28" i="22" s="1"/>
  <c r="K28" i="4"/>
  <c r="K28" i="20" s="1"/>
  <c r="K28" i="22" s="1"/>
  <c r="B29" i="4"/>
  <c r="B29" i="20" s="1"/>
  <c r="B29" i="22" s="1"/>
  <c r="E29" i="4"/>
  <c r="E29" i="20" s="1"/>
  <c r="E29" i="22" s="1"/>
  <c r="G29" i="4"/>
  <c r="G29" i="20" s="1"/>
  <c r="G29" i="22" s="1"/>
  <c r="I29" i="4"/>
  <c r="I29" i="20" s="1"/>
  <c r="I29" i="22" s="1"/>
  <c r="K29" i="4"/>
  <c r="K29" i="20" s="1"/>
  <c r="K29" i="22" s="1"/>
  <c r="B30" i="4"/>
  <c r="B30" i="20" s="1"/>
  <c r="B30" i="22" s="1"/>
  <c r="G30" i="4"/>
  <c r="G30" i="20" s="1"/>
  <c r="G30" i="22" s="1"/>
  <c r="K30" i="4"/>
  <c r="K30" i="20" s="1"/>
  <c r="K30" i="22" s="1"/>
  <c r="B31" i="4"/>
  <c r="B31" i="20" s="1"/>
  <c r="B31" i="22" s="1"/>
  <c r="D31" i="4"/>
  <c r="D31" i="20" s="1"/>
  <c r="D31" i="22" s="1"/>
  <c r="K31" i="4"/>
  <c r="K31" i="20" s="1"/>
  <c r="K31" i="22" s="1"/>
  <c r="B32" i="4"/>
  <c r="B32" i="20" s="1"/>
  <c r="B32" i="22" s="1"/>
  <c r="I32" i="4"/>
  <c r="I32" i="20" s="1"/>
  <c r="I32" i="22" s="1"/>
  <c r="B33" i="4"/>
  <c r="B33" i="20" s="1"/>
  <c r="B33" i="22" s="1"/>
  <c r="E33" i="4"/>
  <c r="E33" i="20" s="1"/>
  <c r="E33" i="22" s="1"/>
  <c r="I33" i="4"/>
  <c r="I33" i="20" s="1"/>
  <c r="I33" i="22" s="1"/>
  <c r="B34" i="4"/>
  <c r="B34" i="20" s="1"/>
  <c r="B34" i="22" s="1"/>
  <c r="E34" i="4"/>
  <c r="E34" i="20" s="1"/>
  <c r="E34" i="22" s="1"/>
  <c r="G34" i="4"/>
  <c r="G34" i="20" s="1"/>
  <c r="G34" i="22" s="1"/>
  <c r="K34" i="4"/>
  <c r="K34" i="20" s="1"/>
  <c r="K34" i="22" s="1"/>
  <c r="B35" i="4"/>
  <c r="B35" i="20" s="1"/>
  <c r="B35" i="22" s="1"/>
  <c r="G35" i="4"/>
  <c r="G35" i="20" s="1"/>
  <c r="G35" i="22" s="1"/>
  <c r="K35" i="4"/>
  <c r="K35" i="20" s="1"/>
  <c r="K35" i="22" s="1"/>
  <c r="B36" i="4"/>
  <c r="B36" i="20" s="1"/>
  <c r="B36" i="22" s="1"/>
  <c r="E36" i="4"/>
  <c r="E36" i="20" s="1"/>
  <c r="E36" i="22" s="1"/>
  <c r="G36" i="4"/>
  <c r="G36" i="20" s="1"/>
  <c r="G36" i="22" s="1"/>
  <c r="I36" i="4"/>
  <c r="I36" i="20" s="1"/>
  <c r="I36" i="22" s="1"/>
  <c r="K36" i="4"/>
  <c r="K36" i="20" s="1"/>
  <c r="K36" i="22" s="1"/>
  <c r="B37" i="4"/>
  <c r="B37" i="20" s="1"/>
  <c r="B37" i="22" s="1"/>
  <c r="F37" i="4"/>
  <c r="F37" i="20" s="1"/>
  <c r="F37" i="22" s="1"/>
  <c r="G37" i="4"/>
  <c r="G37" i="20" s="1"/>
  <c r="G37" i="22" s="1"/>
  <c r="I37" i="4"/>
  <c r="I37" i="20" s="1"/>
  <c r="I37" i="22" s="1"/>
  <c r="B38" i="4"/>
  <c r="B38" i="20" s="1"/>
  <c r="B38" i="22" s="1"/>
  <c r="E38" i="4"/>
  <c r="E38" i="20" s="1"/>
  <c r="E38" i="22" s="1"/>
  <c r="G38" i="4"/>
  <c r="G38" i="20" s="1"/>
  <c r="G38" i="22" s="1"/>
  <c r="I38" i="4"/>
  <c r="I38" i="20" s="1"/>
  <c r="I38" i="22" s="1"/>
  <c r="E39" i="4"/>
  <c r="E39" i="20" s="1"/>
  <c r="E39" i="22" s="1"/>
  <c r="G39" i="4"/>
  <c r="G39" i="20" s="1"/>
  <c r="G39" i="22" s="1"/>
  <c r="I39" i="4"/>
  <c r="I39" i="20" s="1"/>
  <c r="I39" i="22" s="1"/>
  <c r="B40" i="4"/>
  <c r="B40" i="20" s="1"/>
  <c r="B40" i="22" s="1"/>
  <c r="E40" i="4"/>
  <c r="E40" i="20" s="1"/>
  <c r="E40" i="22" s="1"/>
  <c r="G40" i="4"/>
  <c r="G40" i="20" s="1"/>
  <c r="G40" i="22" s="1"/>
  <c r="K40" i="4"/>
  <c r="K40" i="20" s="1"/>
  <c r="K40" i="22" s="1"/>
  <c r="K41" i="4"/>
  <c r="K41" i="20" s="1"/>
  <c r="K41" i="22" s="1"/>
  <c r="B42" i="4"/>
  <c r="B42" i="20" s="1"/>
  <c r="B42" i="22" s="1"/>
  <c r="F42" i="4"/>
  <c r="F42" i="20" s="1"/>
  <c r="F42" i="22" s="1"/>
  <c r="I42" i="4"/>
  <c r="I42" i="20" s="1"/>
  <c r="I42" i="22" s="1"/>
  <c r="J42" i="4"/>
  <c r="J42" i="20" s="1"/>
  <c r="J42" i="22" s="1"/>
  <c r="K42" i="4"/>
  <c r="K42" i="20" s="1"/>
  <c r="K42" i="22" s="1"/>
  <c r="B43" i="4"/>
  <c r="B43" i="20" s="1"/>
  <c r="B43" i="22" s="1"/>
  <c r="G43" i="4"/>
  <c r="G43" i="20" s="1"/>
  <c r="G43" i="22" s="1"/>
  <c r="B44" i="4"/>
  <c r="B44" i="20" s="1"/>
  <c r="B44" i="22" s="1"/>
  <c r="E45" i="4"/>
  <c r="E45" i="20" s="1"/>
  <c r="E45" i="22" s="1"/>
  <c r="G45" i="4"/>
  <c r="G45" i="20" s="1"/>
  <c r="G45" i="22" s="1"/>
  <c r="K45" i="4"/>
  <c r="K45" i="20" s="1"/>
  <c r="K45" i="22" s="1"/>
  <c r="B46" i="4"/>
  <c r="B46" i="20" s="1"/>
  <c r="B46" i="22" s="1"/>
  <c r="G46" i="4"/>
  <c r="G46" i="20" s="1"/>
  <c r="G46" i="22" s="1"/>
  <c r="K46" i="4"/>
  <c r="K46" i="20" s="1"/>
  <c r="K46" i="22" s="1"/>
  <c r="B47" i="4"/>
  <c r="B47" i="20" s="1"/>
  <c r="B47" i="22" s="1"/>
  <c r="K47" i="4"/>
  <c r="K47" i="20" s="1"/>
  <c r="K47" i="22" s="1"/>
  <c r="B48" i="4"/>
  <c r="B48" i="20" s="1"/>
  <c r="B48" i="22" s="1"/>
  <c r="E48" i="4"/>
  <c r="E48" i="20" s="1"/>
  <c r="E48" i="22" s="1"/>
  <c r="G48" i="4"/>
  <c r="G48" i="20" s="1"/>
  <c r="G48" i="22" s="1"/>
  <c r="K48" i="4"/>
  <c r="K48" i="20" s="1"/>
  <c r="K48" i="22" s="1"/>
  <c r="E49" i="4"/>
  <c r="E49" i="20" s="1"/>
  <c r="E49" i="22" s="1"/>
  <c r="K49" i="4"/>
  <c r="K49" i="20" s="1"/>
  <c r="K49" i="22" s="1"/>
  <c r="E50" i="4"/>
  <c r="E50" i="20" s="1"/>
  <c r="E50" i="22" s="1"/>
  <c r="G50" i="4"/>
  <c r="G50" i="20" s="1"/>
  <c r="G50" i="22" s="1"/>
  <c r="K50" i="4"/>
  <c r="K50" i="20" s="1"/>
  <c r="K50" i="22" s="1"/>
  <c r="E51" i="4"/>
  <c r="E51" i="20" s="1"/>
  <c r="E51" i="22" s="1"/>
  <c r="G51" i="4"/>
  <c r="G51" i="20" s="1"/>
  <c r="G51" i="22" s="1"/>
  <c r="G52" i="4"/>
  <c r="G52" i="20" s="1"/>
  <c r="G52" i="22" s="1"/>
  <c r="B53" i="4"/>
  <c r="B53" i="20" s="1"/>
  <c r="B53" i="22" s="1"/>
  <c r="G53" i="4"/>
  <c r="G53" i="20" s="1"/>
  <c r="G53" i="22" s="1"/>
  <c r="B54" i="4"/>
  <c r="B54" i="20" s="1"/>
  <c r="B54" i="22" s="1"/>
  <c r="E54" i="4"/>
  <c r="E54" i="20" s="1"/>
  <c r="E54" i="22" s="1"/>
  <c r="G54" i="4"/>
  <c r="G54" i="20" s="1"/>
  <c r="G54" i="22" s="1"/>
  <c r="K54" i="4"/>
  <c r="K54" i="20" s="1"/>
  <c r="K54" i="22" s="1"/>
  <c r="G55" i="4"/>
  <c r="G55" i="20" s="1"/>
  <c r="G55" i="22" s="1"/>
  <c r="K55" i="4"/>
  <c r="K55" i="20" s="1"/>
  <c r="K55" i="22" s="1"/>
  <c r="B56" i="4"/>
  <c r="B56" i="20" s="1"/>
  <c r="B56" i="22" s="1"/>
  <c r="F56" i="4"/>
  <c r="F56" i="20" s="1"/>
  <c r="F56" i="22" s="1"/>
  <c r="F58" i="4"/>
  <c r="F58" i="20" s="1"/>
  <c r="F58" i="22" s="1"/>
  <c r="K58" i="4"/>
  <c r="K58" i="20" s="1"/>
  <c r="K58" i="22" s="1"/>
  <c r="B59" i="4"/>
  <c r="B59" i="20" s="1"/>
  <c r="B59" i="22" s="1"/>
  <c r="G59" i="4"/>
  <c r="G59" i="20" s="1"/>
  <c r="G59" i="22" s="1"/>
  <c r="K59" i="4"/>
  <c r="K59" i="20" s="1"/>
  <c r="K59" i="22" s="1"/>
  <c r="B62" i="4"/>
  <c r="B62" i="20" s="1"/>
  <c r="B62" i="22" s="1"/>
  <c r="B63" i="4"/>
  <c r="B63" i="20" s="1"/>
  <c r="B63" i="22" s="1"/>
  <c r="E65" i="4"/>
  <c r="E65" i="20" s="1"/>
  <c r="E65" i="22" s="1"/>
  <c r="G65" i="4"/>
  <c r="G65" i="20" s="1"/>
  <c r="G65" i="22" s="1"/>
  <c r="B66" i="4"/>
  <c r="B66" i="20" s="1"/>
  <c r="B66" i="22" s="1"/>
  <c r="E66" i="4"/>
  <c r="E66" i="20" s="1"/>
  <c r="E66" i="22" s="1"/>
  <c r="J66" i="4"/>
  <c r="J66" i="20" s="1"/>
  <c r="J66" i="22" s="1"/>
  <c r="B67" i="4"/>
  <c r="B67" i="20" s="1"/>
  <c r="B67" i="22" s="1"/>
  <c r="G67" i="4"/>
  <c r="G67" i="20" s="1"/>
  <c r="G67" i="22" s="1"/>
  <c r="B68" i="4"/>
  <c r="B68" i="20" s="1"/>
  <c r="B68" i="22" s="1"/>
  <c r="G68" i="4"/>
  <c r="G68" i="20" s="1"/>
  <c r="G68" i="22" s="1"/>
  <c r="B70" i="4"/>
  <c r="B70" i="20" s="1"/>
  <c r="B70" i="22" s="1"/>
  <c r="E70" i="4"/>
  <c r="E70" i="20" s="1"/>
  <c r="E70" i="22" s="1"/>
  <c r="G70" i="4"/>
  <c r="G70" i="20" s="1"/>
  <c r="G70" i="22" s="1"/>
  <c r="B71" i="4"/>
  <c r="B71" i="20" s="1"/>
  <c r="B71" i="22" s="1"/>
  <c r="K71" i="4"/>
  <c r="K71" i="20" s="1"/>
  <c r="K71" i="22" s="1"/>
  <c r="B72" i="4"/>
  <c r="B72" i="20" s="1"/>
  <c r="B72" i="22" s="1"/>
  <c r="G72" i="4"/>
  <c r="G72" i="20" s="1"/>
  <c r="G72" i="22" s="1"/>
  <c r="G73" i="4"/>
  <c r="G73" i="20" s="1"/>
  <c r="G73" i="22" s="1"/>
  <c r="B74" i="4"/>
  <c r="B74" i="20" s="1"/>
  <c r="B74" i="22" s="1"/>
  <c r="B75" i="4"/>
  <c r="B75" i="20" s="1"/>
  <c r="B75" i="22" s="1"/>
  <c r="G75" i="4"/>
  <c r="G75" i="20" s="1"/>
  <c r="G75" i="22" s="1"/>
  <c r="K75" i="4"/>
  <c r="K75" i="20" s="1"/>
  <c r="K75" i="22" s="1"/>
  <c r="B76" i="4"/>
  <c r="B76" i="20" s="1"/>
  <c r="B76" i="22" s="1"/>
  <c r="K76" i="4"/>
  <c r="K76" i="20" s="1"/>
  <c r="K76" i="22" s="1"/>
  <c r="G77" i="4"/>
  <c r="G77" i="20" s="1"/>
  <c r="G77" i="22" s="1"/>
  <c r="G78" i="4"/>
  <c r="G78" i="20" s="1"/>
  <c r="G78" i="22" s="1"/>
  <c r="B79" i="4"/>
  <c r="B79" i="20" s="1"/>
  <c r="B79" i="22" s="1"/>
  <c r="G79" i="4"/>
  <c r="G79" i="20" s="1"/>
  <c r="G79" i="22" s="1"/>
  <c r="B81" i="4"/>
  <c r="B81" i="20" s="1"/>
  <c r="B81" i="22" s="1"/>
  <c r="K81" i="4"/>
  <c r="K81" i="20" s="1"/>
  <c r="K81" i="22" s="1"/>
  <c r="E82" i="4"/>
  <c r="E82" i="20" s="1"/>
  <c r="E82" i="22" s="1"/>
  <c r="G82" i="4"/>
  <c r="G82" i="20" s="1"/>
  <c r="G82" i="22" s="1"/>
  <c r="K82" i="4"/>
  <c r="K82" i="20" s="1"/>
  <c r="K82" i="22" s="1"/>
  <c r="G83" i="4"/>
  <c r="G83" i="20" s="1"/>
  <c r="G83" i="22" s="1"/>
  <c r="I83" i="4"/>
  <c r="I83" i="20" s="1"/>
  <c r="I83" i="22" s="1"/>
  <c r="K83" i="4"/>
  <c r="K83" i="20" s="1"/>
  <c r="K83" i="22" s="1"/>
  <c r="B84" i="4"/>
  <c r="B84" i="20" s="1"/>
  <c r="B84" i="22" s="1"/>
  <c r="K84" i="4"/>
  <c r="K84" i="20" s="1"/>
  <c r="K84" i="22" s="1"/>
  <c r="C85" i="4"/>
  <c r="C85" i="20" s="1"/>
  <c r="C85" i="22" s="1"/>
  <c r="B86" i="4"/>
  <c r="B86" i="20" s="1"/>
  <c r="B86" i="22" s="1"/>
  <c r="K86" i="4"/>
  <c r="K86" i="20" s="1"/>
  <c r="K86" i="22" s="1"/>
  <c r="B87" i="4"/>
  <c r="B87" i="20" s="1"/>
  <c r="B87" i="22" s="1"/>
  <c r="G87" i="4"/>
  <c r="G87" i="20" s="1"/>
  <c r="G87" i="22" s="1"/>
  <c r="G88" i="4"/>
  <c r="G88" i="20" s="1"/>
  <c r="G88" i="22" s="1"/>
  <c r="K88" i="4"/>
  <c r="K88" i="20" s="1"/>
  <c r="K88" i="22" s="1"/>
  <c r="K89" i="4"/>
  <c r="K89" i="20" s="1"/>
  <c r="K89" i="22" s="1"/>
  <c r="B90" i="4"/>
  <c r="B90" i="20" s="1"/>
  <c r="B90" i="22" s="1"/>
  <c r="B91" i="4"/>
  <c r="B91" i="20" s="1"/>
  <c r="B91" i="22" s="1"/>
  <c r="G91" i="4"/>
  <c r="G91" i="20" s="1"/>
  <c r="G91" i="22" s="1"/>
  <c r="F92" i="4"/>
  <c r="F92" i="20" s="1"/>
  <c r="F92" i="22" s="1"/>
  <c r="G92" i="4"/>
  <c r="G92" i="20" s="1"/>
  <c r="G92" i="22" s="1"/>
  <c r="K92" i="4"/>
  <c r="K92" i="20" s="1"/>
  <c r="K92" i="22" s="1"/>
  <c r="E93" i="4"/>
  <c r="E93" i="20" s="1"/>
  <c r="E93" i="22" s="1"/>
  <c r="G93" i="4"/>
  <c r="K93" i="4"/>
  <c r="G95" i="4"/>
  <c r="K95" i="4"/>
  <c r="K96" i="4"/>
  <c r="K96" i="20" s="1"/>
  <c r="K96" i="22" s="1"/>
  <c r="E98" i="4"/>
  <c r="J100" i="4"/>
  <c r="J100" i="20" s="1"/>
  <c r="J100" i="22" s="1"/>
  <c r="K100" i="4"/>
  <c r="B101" i="4"/>
  <c r="B101" i="20" s="1"/>
  <c r="B101" i="22" s="1"/>
  <c r="G101" i="4"/>
  <c r="G102" i="4"/>
  <c r="K102" i="4"/>
  <c r="B103" i="4"/>
  <c r="B103" i="20" s="1"/>
  <c r="B103" i="22" s="1"/>
  <c r="G103" i="4"/>
  <c r="J103" i="4"/>
  <c r="J103" i="20" s="1"/>
  <c r="J103" i="22" s="1"/>
  <c r="K103" i="4"/>
  <c r="G104" i="4"/>
  <c r="B105" i="4"/>
  <c r="B105" i="20" s="1"/>
  <c r="B105" i="22" s="1"/>
  <c r="K105" i="4"/>
  <c r="B106" i="4"/>
  <c r="B106" i="20" s="1"/>
  <c r="B106" i="22" s="1"/>
  <c r="K106" i="4"/>
  <c r="F108" i="4"/>
  <c r="F108" i="20" s="1"/>
  <c r="F108" i="22" s="1"/>
  <c r="B109" i="4"/>
  <c r="B109" i="20" s="1"/>
  <c r="B109" i="22" s="1"/>
  <c r="F109" i="4"/>
  <c r="F109" i="20" s="1"/>
  <c r="F109" i="22" s="1"/>
  <c r="K109" i="4"/>
  <c r="B110" i="4"/>
  <c r="B110" i="20" s="1"/>
  <c r="B110" i="22" s="1"/>
  <c r="K110" i="4"/>
  <c r="F111" i="4"/>
  <c r="F111" i="20" s="1"/>
  <c r="F111" i="22" s="1"/>
  <c r="F112" i="4"/>
  <c r="F112" i="20" s="1"/>
  <c r="F112" i="22" s="1"/>
  <c r="K112" i="4"/>
  <c r="B113" i="4"/>
  <c r="B113" i="20" s="1"/>
  <c r="B113" i="22" s="1"/>
  <c r="B114" i="4"/>
  <c r="B114" i="20" s="1"/>
  <c r="B114" i="22" s="1"/>
  <c r="F114" i="4"/>
  <c r="F114" i="20" s="1"/>
  <c r="F114" i="22" s="1"/>
  <c r="F115" i="4"/>
  <c r="F115" i="20" s="1"/>
  <c r="F115" i="22" s="1"/>
  <c r="K115" i="4"/>
  <c r="B116" i="4"/>
  <c r="B116" i="20" s="1"/>
  <c r="B116" i="22" s="1"/>
  <c r="D116" i="4"/>
  <c r="D116" i="20" s="1"/>
  <c r="D116" i="22" s="1"/>
  <c r="F116" i="4"/>
  <c r="F116" i="20" s="1"/>
  <c r="F116" i="22" s="1"/>
  <c r="F117" i="4"/>
  <c r="F117" i="20" s="1"/>
  <c r="F117" i="22" s="1"/>
  <c r="F119" i="4"/>
  <c r="F119" i="20" s="1"/>
  <c r="F119" i="22" s="1"/>
  <c r="B120" i="4"/>
  <c r="B120" i="20" s="1"/>
  <c r="B120" i="22" s="1"/>
  <c r="F122" i="4"/>
  <c r="K122" i="4"/>
  <c r="B123" i="4"/>
  <c r="E123" i="4"/>
  <c r="F123" i="4"/>
  <c r="I123" i="4"/>
  <c r="G124" i="4"/>
  <c r="K125" i="4"/>
  <c r="B127" i="4"/>
  <c r="K129" i="4"/>
  <c r="B131" i="4"/>
  <c r="K131" i="4"/>
  <c r="B132" i="4"/>
  <c r="K132" i="4"/>
  <c r="B133" i="4"/>
  <c r="K133" i="4"/>
  <c r="F134" i="4"/>
  <c r="K134" i="4"/>
  <c r="K135" i="4"/>
  <c r="F136" i="4"/>
  <c r="J136" i="4"/>
  <c r="K136" i="4"/>
  <c r="F137" i="4"/>
  <c r="K137" i="4"/>
  <c r="B138" i="4"/>
  <c r="K138" i="4"/>
  <c r="K139" i="4"/>
  <c r="K140" i="4"/>
  <c r="F142" i="4"/>
  <c r="B143" i="4"/>
  <c r="B144" i="4"/>
  <c r="F144" i="4"/>
  <c r="K144" i="4"/>
  <c r="B146" i="4"/>
  <c r="F146" i="4"/>
  <c r="K146" i="4"/>
  <c r="B147" i="4"/>
  <c r="K147" i="4"/>
  <c r="K148" i="4"/>
  <c r="B149" i="4"/>
  <c r="F149" i="4"/>
  <c r="B150" i="4"/>
  <c r="F150" i="4"/>
  <c r="K150" i="4"/>
  <c r="B151" i="4"/>
  <c r="G151" i="4"/>
  <c r="K151" i="4"/>
  <c r="B152" i="4"/>
  <c r="G152" i="4"/>
  <c r="K152" i="4"/>
  <c r="B153" i="4"/>
  <c r="F153" i="4"/>
  <c r="K153" i="4"/>
  <c r="B154" i="4"/>
  <c r="G154" i="4"/>
  <c r="B155" i="4"/>
  <c r="F155" i="4"/>
  <c r="K155" i="4"/>
  <c r="B156" i="4"/>
  <c r="G156" i="4"/>
  <c r="B157" i="4"/>
  <c r="K157" i="4"/>
  <c r="B158" i="4"/>
  <c r="K158" i="4"/>
  <c r="B159" i="4"/>
  <c r="K159" i="4"/>
  <c r="K160" i="4"/>
  <c r="F161" i="4"/>
  <c r="K161" i="4"/>
  <c r="B162" i="4"/>
  <c r="K162" i="4"/>
  <c r="B163" i="4"/>
  <c r="K163" i="4"/>
  <c r="B164" i="4"/>
  <c r="K164" i="4"/>
  <c r="B165" i="4"/>
  <c r="K165" i="4"/>
  <c r="B166" i="4"/>
  <c r="G166" i="4"/>
  <c r="K166" i="4"/>
  <c r="B167" i="4"/>
  <c r="G167" i="4"/>
  <c r="J167" i="4"/>
  <c r="B168" i="4"/>
  <c r="G168" i="4"/>
  <c r="K168" i="4"/>
  <c r="K169" i="4"/>
  <c r="J170" i="4"/>
  <c r="K170" i="4"/>
  <c r="B171" i="4"/>
  <c r="G171" i="4"/>
  <c r="J171" i="4"/>
  <c r="G172" i="4"/>
  <c r="G173" i="4"/>
  <c r="K173" i="4"/>
  <c r="B174" i="4"/>
  <c r="B175" i="4"/>
  <c r="B176" i="4"/>
  <c r="G176" i="4"/>
  <c r="B177" i="4"/>
  <c r="B178" i="4"/>
  <c r="B179" i="4"/>
  <c r="B185" i="4"/>
  <c r="B186" i="4"/>
  <c r="K186" i="4"/>
  <c r="B187" i="4"/>
  <c r="B189" i="4"/>
  <c r="B191" i="4"/>
  <c r="I191" i="4"/>
  <c r="B192" i="4"/>
  <c r="B196" i="4"/>
  <c r="B199" i="4"/>
  <c r="B201" i="4"/>
  <c r="B209" i="4"/>
  <c r="B210" i="4"/>
  <c r="B219" i="4"/>
  <c r="J220" i="4"/>
  <c r="F222" i="4"/>
  <c r="B223" i="4"/>
  <c r="K228" i="4"/>
  <c r="F233" i="4"/>
  <c r="K234" i="4"/>
  <c r="B235" i="4"/>
  <c r="K235" i="4"/>
  <c r="B238" i="4"/>
  <c r="K242" i="4"/>
  <c r="K243" i="4"/>
  <c r="K245" i="4"/>
  <c r="B246" i="4"/>
  <c r="B21" i="4"/>
  <c r="F21" i="4"/>
  <c r="K21" i="4"/>
  <c r="B22" i="4"/>
  <c r="F22" i="4"/>
  <c r="I22" i="4"/>
  <c r="B23" i="4"/>
  <c r="E23" i="4"/>
  <c r="F23" i="4"/>
  <c r="I23" i="4"/>
  <c r="B24" i="4"/>
  <c r="G24" i="4"/>
  <c r="I24" i="4"/>
  <c r="B25" i="4"/>
  <c r="G25" i="4"/>
  <c r="I25" i="4"/>
  <c r="B26" i="4"/>
  <c r="E26" i="4"/>
  <c r="F26" i="4"/>
  <c r="K26" i="4"/>
  <c r="G4" i="4"/>
  <c r="I4" i="4"/>
  <c r="K4" i="4"/>
  <c r="E5" i="4"/>
  <c r="F5" i="4"/>
  <c r="E6" i="4"/>
  <c r="B7" i="4"/>
  <c r="E7" i="4"/>
  <c r="I7" i="4"/>
  <c r="D8" i="4"/>
  <c r="E8" i="4"/>
  <c r="E9" i="4"/>
  <c r="F9" i="4"/>
  <c r="G9" i="4"/>
  <c r="K9" i="4"/>
  <c r="E10" i="4"/>
  <c r="F10" i="4"/>
  <c r="E11" i="4"/>
  <c r="F11" i="4"/>
  <c r="G11" i="4"/>
  <c r="J11" i="4"/>
  <c r="E12" i="4"/>
  <c r="B13" i="4"/>
  <c r="F13" i="4"/>
  <c r="B14" i="4"/>
  <c r="E14" i="4"/>
  <c r="G14" i="4"/>
  <c r="E15" i="4"/>
  <c r="G15" i="4"/>
  <c r="I15" i="4"/>
  <c r="B16" i="4"/>
  <c r="E16" i="4"/>
  <c r="F16" i="4"/>
  <c r="I16" i="4"/>
  <c r="B17" i="4"/>
  <c r="E17" i="4"/>
  <c r="F17" i="4"/>
  <c r="B18" i="4"/>
  <c r="E18" i="4"/>
  <c r="G18" i="4"/>
  <c r="I18" i="4"/>
  <c r="B19" i="4"/>
  <c r="B20" i="4"/>
  <c r="F20" i="4"/>
  <c r="I20" i="4"/>
  <c r="B247" i="3"/>
  <c r="B247" i="4" s="1"/>
  <c r="C247" i="3"/>
  <c r="C247" i="4" s="1"/>
  <c r="D247" i="3"/>
  <c r="D247" i="4" s="1"/>
  <c r="E247" i="3"/>
  <c r="E247" i="4" s="1"/>
  <c r="F247" i="3"/>
  <c r="F247" i="4" s="1"/>
  <c r="G247" i="3"/>
  <c r="G247" i="4" s="1"/>
  <c r="H247" i="3"/>
  <c r="H247" i="4" s="1"/>
  <c r="I247" i="3"/>
  <c r="I247" i="4" s="1"/>
  <c r="J247" i="3"/>
  <c r="J247" i="4" s="1"/>
  <c r="K247" i="3"/>
  <c r="K247" i="4" s="1"/>
  <c r="B248" i="3"/>
  <c r="B248" i="4" s="1"/>
  <c r="C248" i="3"/>
  <c r="C248" i="4" s="1"/>
  <c r="D248" i="3"/>
  <c r="D248" i="4" s="1"/>
  <c r="E248" i="3"/>
  <c r="E248" i="4" s="1"/>
  <c r="F248" i="3"/>
  <c r="F248" i="4" s="1"/>
  <c r="G248" i="3"/>
  <c r="G248" i="4" s="1"/>
  <c r="H248" i="3"/>
  <c r="H248" i="4" s="1"/>
  <c r="I248" i="3"/>
  <c r="I248" i="4" s="1"/>
  <c r="J248" i="3"/>
  <c r="J248" i="4" s="1"/>
  <c r="K248" i="3"/>
  <c r="K248" i="4" s="1"/>
  <c r="B21" i="3"/>
  <c r="C21" i="3"/>
  <c r="C21" i="4" s="1"/>
  <c r="D21" i="3"/>
  <c r="D21" i="4" s="1"/>
  <c r="E21" i="3"/>
  <c r="E21" i="4" s="1"/>
  <c r="F21" i="3"/>
  <c r="G21" i="3"/>
  <c r="G21" i="4" s="1"/>
  <c r="H21" i="3"/>
  <c r="H21" i="4" s="1"/>
  <c r="I21" i="3"/>
  <c r="I21" i="4" s="1"/>
  <c r="J21" i="3"/>
  <c r="J21" i="4" s="1"/>
  <c r="K21" i="3"/>
  <c r="B22" i="3"/>
  <c r="C22" i="3"/>
  <c r="C22" i="4" s="1"/>
  <c r="D22" i="3"/>
  <c r="D22" i="4" s="1"/>
  <c r="E22" i="3"/>
  <c r="E22" i="4" s="1"/>
  <c r="F22" i="3"/>
  <c r="G22" i="3"/>
  <c r="G22" i="4" s="1"/>
  <c r="H22" i="3"/>
  <c r="H22" i="4" s="1"/>
  <c r="I22" i="3"/>
  <c r="J22" i="3"/>
  <c r="J22" i="4" s="1"/>
  <c r="K22" i="3"/>
  <c r="K22" i="4" s="1"/>
  <c r="B23" i="3"/>
  <c r="C23" i="3"/>
  <c r="C23" i="4" s="1"/>
  <c r="D23" i="3"/>
  <c r="D23" i="4" s="1"/>
  <c r="E23" i="3"/>
  <c r="F23" i="3"/>
  <c r="G23" i="3"/>
  <c r="G23" i="4" s="1"/>
  <c r="H23" i="3"/>
  <c r="H23" i="4" s="1"/>
  <c r="I23" i="3"/>
  <c r="J23" i="3"/>
  <c r="J23" i="4" s="1"/>
  <c r="K23" i="3"/>
  <c r="K23" i="4" s="1"/>
  <c r="B24" i="3"/>
  <c r="C24" i="3"/>
  <c r="C24" i="4" s="1"/>
  <c r="D24" i="3"/>
  <c r="D24" i="4" s="1"/>
  <c r="E24" i="3"/>
  <c r="E24" i="4" s="1"/>
  <c r="F24" i="3"/>
  <c r="F24" i="4" s="1"/>
  <c r="G24" i="3"/>
  <c r="H24" i="3"/>
  <c r="H24" i="4" s="1"/>
  <c r="I24" i="3"/>
  <c r="J24" i="3"/>
  <c r="J24" i="4" s="1"/>
  <c r="K24" i="3"/>
  <c r="K24" i="4" s="1"/>
  <c r="B25" i="3"/>
  <c r="C25" i="3"/>
  <c r="C25" i="4" s="1"/>
  <c r="D25" i="3"/>
  <c r="D25" i="4" s="1"/>
  <c r="E25" i="3"/>
  <c r="E25" i="4" s="1"/>
  <c r="F25" i="3"/>
  <c r="F25" i="4" s="1"/>
  <c r="G25" i="3"/>
  <c r="H25" i="3"/>
  <c r="H25" i="4" s="1"/>
  <c r="I25" i="3"/>
  <c r="J25" i="3"/>
  <c r="J25" i="4" s="1"/>
  <c r="K25" i="3"/>
  <c r="K25" i="4" s="1"/>
  <c r="B26" i="3"/>
  <c r="C26" i="3"/>
  <c r="C26" i="4" s="1"/>
  <c r="D26" i="3"/>
  <c r="D26" i="4" s="1"/>
  <c r="E26" i="3"/>
  <c r="F26" i="3"/>
  <c r="G26" i="3"/>
  <c r="G26" i="4" s="1"/>
  <c r="H26" i="3"/>
  <c r="H26" i="4" s="1"/>
  <c r="I26" i="3"/>
  <c r="I26" i="4" s="1"/>
  <c r="J26" i="3"/>
  <c r="J26" i="4" s="1"/>
  <c r="K26" i="3"/>
  <c r="B27" i="3"/>
  <c r="C27" i="3"/>
  <c r="C27" i="4" s="1"/>
  <c r="D27" i="3"/>
  <c r="D27" i="4" s="1"/>
  <c r="E27" i="3"/>
  <c r="E27" i="4" s="1"/>
  <c r="F27" i="3"/>
  <c r="F27" i="4" s="1"/>
  <c r="G27" i="3"/>
  <c r="G27" i="4" s="1"/>
  <c r="H27" i="3"/>
  <c r="H27" i="4" s="1"/>
  <c r="I27" i="3"/>
  <c r="J27" i="3"/>
  <c r="J27" i="4" s="1"/>
  <c r="K27" i="3"/>
  <c r="B28" i="3"/>
  <c r="C28" i="3"/>
  <c r="C28" i="4" s="1"/>
  <c r="D28" i="3"/>
  <c r="D28" i="4" s="1"/>
  <c r="E28" i="3"/>
  <c r="E28" i="4" s="1"/>
  <c r="F28" i="3"/>
  <c r="G28" i="3"/>
  <c r="H28" i="3"/>
  <c r="H28" i="4" s="1"/>
  <c r="I28" i="3"/>
  <c r="J28" i="3"/>
  <c r="J28" i="4" s="1"/>
  <c r="K28" i="3"/>
  <c r="B29" i="3"/>
  <c r="C29" i="3"/>
  <c r="C29" i="4" s="1"/>
  <c r="D29" i="3"/>
  <c r="D29" i="4" s="1"/>
  <c r="E29" i="3"/>
  <c r="F29" i="3"/>
  <c r="F29" i="4" s="1"/>
  <c r="G29" i="3"/>
  <c r="H29" i="3"/>
  <c r="H29" i="4" s="1"/>
  <c r="I29" i="3"/>
  <c r="J29" i="3"/>
  <c r="J29" i="4" s="1"/>
  <c r="K29" i="3"/>
  <c r="B30" i="3"/>
  <c r="C30" i="3"/>
  <c r="C30" i="4" s="1"/>
  <c r="D30" i="3"/>
  <c r="D30" i="4" s="1"/>
  <c r="E30" i="3"/>
  <c r="E30" i="4" s="1"/>
  <c r="F30" i="3"/>
  <c r="F30" i="4" s="1"/>
  <c r="G30" i="3"/>
  <c r="H30" i="3"/>
  <c r="H30" i="4" s="1"/>
  <c r="I30" i="3"/>
  <c r="I30" i="4" s="1"/>
  <c r="J30" i="3"/>
  <c r="J30" i="4" s="1"/>
  <c r="K30" i="3"/>
  <c r="B31" i="3"/>
  <c r="C31" i="3"/>
  <c r="C31" i="4" s="1"/>
  <c r="D31" i="3"/>
  <c r="E31" i="3"/>
  <c r="E31" i="4" s="1"/>
  <c r="F31" i="3"/>
  <c r="F31" i="4" s="1"/>
  <c r="G31" i="3"/>
  <c r="G31" i="4" s="1"/>
  <c r="H31" i="3"/>
  <c r="H31" i="4" s="1"/>
  <c r="I31" i="3"/>
  <c r="I31" i="4" s="1"/>
  <c r="J31" i="3"/>
  <c r="J31" i="4" s="1"/>
  <c r="K31" i="3"/>
  <c r="B32" i="3"/>
  <c r="C32" i="3"/>
  <c r="C32" i="4" s="1"/>
  <c r="D32" i="3"/>
  <c r="D32" i="4" s="1"/>
  <c r="E32" i="3"/>
  <c r="E32" i="4" s="1"/>
  <c r="F32" i="3"/>
  <c r="F32" i="4" s="1"/>
  <c r="G32" i="3"/>
  <c r="G32" i="4" s="1"/>
  <c r="H32" i="3"/>
  <c r="H32" i="4" s="1"/>
  <c r="I32" i="3"/>
  <c r="J32" i="3"/>
  <c r="J32" i="4" s="1"/>
  <c r="K32" i="3"/>
  <c r="K32" i="4" s="1"/>
  <c r="B33" i="3"/>
  <c r="C33" i="3"/>
  <c r="C33" i="4" s="1"/>
  <c r="D33" i="3"/>
  <c r="D33" i="4" s="1"/>
  <c r="E33" i="3"/>
  <c r="F33" i="3"/>
  <c r="F33" i="4" s="1"/>
  <c r="G33" i="3"/>
  <c r="G33" i="4" s="1"/>
  <c r="H33" i="3"/>
  <c r="H33" i="4" s="1"/>
  <c r="I33" i="3"/>
  <c r="J33" i="3"/>
  <c r="J33" i="4" s="1"/>
  <c r="K33" i="3"/>
  <c r="K33" i="4" s="1"/>
  <c r="B34" i="3"/>
  <c r="C34" i="3"/>
  <c r="C34" i="4" s="1"/>
  <c r="D34" i="3"/>
  <c r="D34" i="4" s="1"/>
  <c r="E34" i="3"/>
  <c r="F34" i="3"/>
  <c r="F34" i="4" s="1"/>
  <c r="G34" i="3"/>
  <c r="H34" i="3"/>
  <c r="H34" i="4" s="1"/>
  <c r="I34" i="3"/>
  <c r="I34" i="4" s="1"/>
  <c r="J34" i="3"/>
  <c r="J34" i="4" s="1"/>
  <c r="K34" i="3"/>
  <c r="B35" i="3"/>
  <c r="C35" i="3"/>
  <c r="C35" i="4" s="1"/>
  <c r="D35" i="3"/>
  <c r="D35" i="4" s="1"/>
  <c r="E35" i="3"/>
  <c r="E35" i="4" s="1"/>
  <c r="F35" i="3"/>
  <c r="F35" i="4" s="1"/>
  <c r="G35" i="3"/>
  <c r="H35" i="3"/>
  <c r="H35" i="4" s="1"/>
  <c r="I35" i="3"/>
  <c r="I35" i="4" s="1"/>
  <c r="J35" i="3"/>
  <c r="J35" i="4" s="1"/>
  <c r="K35" i="3"/>
  <c r="B36" i="3"/>
  <c r="C36" i="3"/>
  <c r="C36" i="4" s="1"/>
  <c r="D36" i="3"/>
  <c r="D36" i="4" s="1"/>
  <c r="E36" i="3"/>
  <c r="F36" i="3"/>
  <c r="F36" i="4" s="1"/>
  <c r="G36" i="3"/>
  <c r="H36" i="3"/>
  <c r="H36" i="4" s="1"/>
  <c r="I36" i="3"/>
  <c r="J36" i="3"/>
  <c r="J36" i="4" s="1"/>
  <c r="K36" i="3"/>
  <c r="B37" i="3"/>
  <c r="C37" i="3"/>
  <c r="C37" i="4" s="1"/>
  <c r="D37" i="3"/>
  <c r="D37" i="4" s="1"/>
  <c r="E37" i="3"/>
  <c r="E37" i="4" s="1"/>
  <c r="F37" i="3"/>
  <c r="G37" i="3"/>
  <c r="H37" i="3"/>
  <c r="H37" i="4" s="1"/>
  <c r="I37" i="3"/>
  <c r="J37" i="3"/>
  <c r="J37" i="4" s="1"/>
  <c r="K37" i="3"/>
  <c r="K37" i="4" s="1"/>
  <c r="B38" i="3"/>
  <c r="C38" i="3"/>
  <c r="C38" i="4" s="1"/>
  <c r="D38" i="3"/>
  <c r="D38" i="4" s="1"/>
  <c r="E38" i="3"/>
  <c r="F38" i="3"/>
  <c r="F38" i="4" s="1"/>
  <c r="G38" i="3"/>
  <c r="H38" i="3"/>
  <c r="H38" i="4" s="1"/>
  <c r="I38" i="3"/>
  <c r="J38" i="3"/>
  <c r="J38" i="4" s="1"/>
  <c r="K38" i="3"/>
  <c r="K38" i="4" s="1"/>
  <c r="B39" i="3"/>
  <c r="B39" i="4" s="1"/>
  <c r="C39" i="3"/>
  <c r="C39" i="4" s="1"/>
  <c r="D39" i="3"/>
  <c r="D39" i="4" s="1"/>
  <c r="E39" i="3"/>
  <c r="F39" i="3"/>
  <c r="F39" i="4" s="1"/>
  <c r="G39" i="3"/>
  <c r="H39" i="3"/>
  <c r="H39" i="4" s="1"/>
  <c r="I39" i="3"/>
  <c r="J39" i="3"/>
  <c r="J39" i="4" s="1"/>
  <c r="K39" i="3"/>
  <c r="K39" i="4" s="1"/>
  <c r="B40" i="3"/>
  <c r="C40" i="3"/>
  <c r="C40" i="4" s="1"/>
  <c r="D40" i="3"/>
  <c r="D40" i="4" s="1"/>
  <c r="E40" i="3"/>
  <c r="F40" i="3"/>
  <c r="F40" i="4" s="1"/>
  <c r="G40" i="3"/>
  <c r="H40" i="3"/>
  <c r="H40" i="4" s="1"/>
  <c r="I40" i="3"/>
  <c r="I40" i="4" s="1"/>
  <c r="J40" i="3"/>
  <c r="J40" i="4" s="1"/>
  <c r="K40" i="3"/>
  <c r="B41" i="3"/>
  <c r="B41" i="4" s="1"/>
  <c r="C41" i="3"/>
  <c r="C41" i="4" s="1"/>
  <c r="D41" i="3"/>
  <c r="D41" i="4" s="1"/>
  <c r="E41" i="3"/>
  <c r="E41" i="4" s="1"/>
  <c r="F41" i="3"/>
  <c r="F41" i="4" s="1"/>
  <c r="G41" i="3"/>
  <c r="G41" i="4" s="1"/>
  <c r="H41" i="3"/>
  <c r="H41" i="4" s="1"/>
  <c r="I41" i="3"/>
  <c r="I41" i="4" s="1"/>
  <c r="J41" i="3"/>
  <c r="J41" i="4" s="1"/>
  <c r="K41" i="3"/>
  <c r="B42" i="3"/>
  <c r="C42" i="3"/>
  <c r="C42" i="4" s="1"/>
  <c r="D42" i="3"/>
  <c r="D42" i="4" s="1"/>
  <c r="E42" i="3"/>
  <c r="E42" i="4" s="1"/>
  <c r="F42" i="3"/>
  <c r="G42" i="3"/>
  <c r="G42" i="4" s="1"/>
  <c r="H42" i="3"/>
  <c r="H42" i="4" s="1"/>
  <c r="I42" i="3"/>
  <c r="J42" i="3"/>
  <c r="K42" i="3"/>
  <c r="B43" i="3"/>
  <c r="C43" i="3"/>
  <c r="C43" i="4" s="1"/>
  <c r="D43" i="3"/>
  <c r="D43" i="4" s="1"/>
  <c r="E43" i="3"/>
  <c r="E43" i="4" s="1"/>
  <c r="F43" i="3"/>
  <c r="F43" i="4" s="1"/>
  <c r="G43" i="3"/>
  <c r="H43" i="3"/>
  <c r="H43" i="4" s="1"/>
  <c r="I43" i="3"/>
  <c r="I43" i="4" s="1"/>
  <c r="J43" i="3"/>
  <c r="J43" i="4" s="1"/>
  <c r="K43" i="3"/>
  <c r="K43" i="4" s="1"/>
  <c r="B44" i="3"/>
  <c r="C44" i="3"/>
  <c r="C44" i="4" s="1"/>
  <c r="D44" i="3"/>
  <c r="D44" i="4" s="1"/>
  <c r="E44" i="3"/>
  <c r="E44" i="4" s="1"/>
  <c r="F44" i="3"/>
  <c r="F44" i="4" s="1"/>
  <c r="G44" i="3"/>
  <c r="G44" i="4" s="1"/>
  <c r="H44" i="3"/>
  <c r="H44" i="4" s="1"/>
  <c r="I44" i="3"/>
  <c r="I44" i="4" s="1"/>
  <c r="J44" i="3"/>
  <c r="J44" i="4" s="1"/>
  <c r="K44" i="3"/>
  <c r="K44" i="4" s="1"/>
  <c r="B45" i="3"/>
  <c r="B45" i="4" s="1"/>
  <c r="C45" i="3"/>
  <c r="C45" i="4" s="1"/>
  <c r="D45" i="3"/>
  <c r="D45" i="4" s="1"/>
  <c r="E45" i="3"/>
  <c r="F45" i="3"/>
  <c r="F45" i="4" s="1"/>
  <c r="G45" i="3"/>
  <c r="H45" i="3"/>
  <c r="H45" i="4" s="1"/>
  <c r="I45" i="3"/>
  <c r="I45" i="4" s="1"/>
  <c r="J45" i="3"/>
  <c r="J45" i="4" s="1"/>
  <c r="K45" i="3"/>
  <c r="B46" i="3"/>
  <c r="C46" i="3"/>
  <c r="C46" i="4" s="1"/>
  <c r="D46" i="3"/>
  <c r="D46" i="4" s="1"/>
  <c r="E46" i="3"/>
  <c r="E46" i="4" s="1"/>
  <c r="F46" i="3"/>
  <c r="F46" i="4" s="1"/>
  <c r="G46" i="3"/>
  <c r="H46" i="3"/>
  <c r="H46" i="4" s="1"/>
  <c r="I46" i="3"/>
  <c r="I46" i="4" s="1"/>
  <c r="J46" i="3"/>
  <c r="J46" i="4" s="1"/>
  <c r="K46" i="3"/>
  <c r="B47" i="3"/>
  <c r="C47" i="3"/>
  <c r="C47" i="4" s="1"/>
  <c r="D47" i="3"/>
  <c r="D47" i="4" s="1"/>
  <c r="E47" i="3"/>
  <c r="E47" i="4" s="1"/>
  <c r="F47" i="3"/>
  <c r="F47" i="4" s="1"/>
  <c r="G47" i="3"/>
  <c r="G47" i="4" s="1"/>
  <c r="H47" i="3"/>
  <c r="H47" i="4" s="1"/>
  <c r="I47" i="3"/>
  <c r="I47" i="4" s="1"/>
  <c r="J47" i="3"/>
  <c r="J47" i="4" s="1"/>
  <c r="K47" i="3"/>
  <c r="B48" i="3"/>
  <c r="C48" i="3"/>
  <c r="C48" i="4" s="1"/>
  <c r="D48" i="3"/>
  <c r="D48" i="4" s="1"/>
  <c r="E48" i="3"/>
  <c r="F48" i="3"/>
  <c r="F48" i="4" s="1"/>
  <c r="G48" i="3"/>
  <c r="H48" i="3"/>
  <c r="H48" i="4" s="1"/>
  <c r="I48" i="3"/>
  <c r="I48" i="4" s="1"/>
  <c r="J48" i="3"/>
  <c r="J48" i="4" s="1"/>
  <c r="K48" i="3"/>
  <c r="B49" i="3"/>
  <c r="B49" i="4" s="1"/>
  <c r="C49" i="3"/>
  <c r="C49" i="4" s="1"/>
  <c r="D49" i="3"/>
  <c r="D49" i="4" s="1"/>
  <c r="E49" i="3"/>
  <c r="F49" i="3"/>
  <c r="F49" i="4" s="1"/>
  <c r="G49" i="3"/>
  <c r="G49" i="4" s="1"/>
  <c r="H49" i="3"/>
  <c r="H49" i="4" s="1"/>
  <c r="I49" i="3"/>
  <c r="I49" i="4" s="1"/>
  <c r="J49" i="3"/>
  <c r="J49" i="4" s="1"/>
  <c r="K49" i="3"/>
  <c r="B50" i="3"/>
  <c r="B50" i="4" s="1"/>
  <c r="C50" i="3"/>
  <c r="C50" i="4" s="1"/>
  <c r="D50" i="3"/>
  <c r="D50" i="4" s="1"/>
  <c r="E50" i="3"/>
  <c r="F50" i="3"/>
  <c r="F50" i="4" s="1"/>
  <c r="G50" i="3"/>
  <c r="H50" i="3"/>
  <c r="H50" i="4" s="1"/>
  <c r="I50" i="3"/>
  <c r="I50" i="4" s="1"/>
  <c r="J50" i="3"/>
  <c r="J50" i="4" s="1"/>
  <c r="K50" i="3"/>
  <c r="B51" i="3"/>
  <c r="B51" i="4" s="1"/>
  <c r="C51" i="3"/>
  <c r="C51" i="4" s="1"/>
  <c r="D51" i="3"/>
  <c r="D51" i="4" s="1"/>
  <c r="E51" i="3"/>
  <c r="F51" i="3"/>
  <c r="F51" i="4" s="1"/>
  <c r="G51" i="3"/>
  <c r="H51" i="3"/>
  <c r="H51" i="4" s="1"/>
  <c r="I51" i="3"/>
  <c r="I51" i="4" s="1"/>
  <c r="J51" i="3"/>
  <c r="J51" i="4" s="1"/>
  <c r="K51" i="3"/>
  <c r="K51" i="4" s="1"/>
  <c r="B52" i="3"/>
  <c r="B52" i="4" s="1"/>
  <c r="C52" i="3"/>
  <c r="C52" i="4" s="1"/>
  <c r="D52" i="3"/>
  <c r="D52" i="4" s="1"/>
  <c r="E52" i="3"/>
  <c r="E52" i="4" s="1"/>
  <c r="F52" i="3"/>
  <c r="F52" i="4" s="1"/>
  <c r="G52" i="3"/>
  <c r="H52" i="3"/>
  <c r="H52" i="4" s="1"/>
  <c r="I52" i="3"/>
  <c r="I52" i="4" s="1"/>
  <c r="J52" i="3"/>
  <c r="J52" i="4" s="1"/>
  <c r="K52" i="3"/>
  <c r="K52" i="4" s="1"/>
  <c r="B53" i="3"/>
  <c r="C53" i="3"/>
  <c r="C53" i="4" s="1"/>
  <c r="D53" i="3"/>
  <c r="D53" i="4" s="1"/>
  <c r="E53" i="3"/>
  <c r="E53" i="4" s="1"/>
  <c r="F53" i="3"/>
  <c r="F53" i="4" s="1"/>
  <c r="G53" i="3"/>
  <c r="H53" i="3"/>
  <c r="H53" i="4" s="1"/>
  <c r="I53" i="3"/>
  <c r="I53" i="4" s="1"/>
  <c r="J53" i="3"/>
  <c r="J53" i="4" s="1"/>
  <c r="K53" i="3"/>
  <c r="K53" i="4" s="1"/>
  <c r="B54" i="3"/>
  <c r="C54" i="3"/>
  <c r="C54" i="4" s="1"/>
  <c r="D54" i="3"/>
  <c r="D54" i="4" s="1"/>
  <c r="E54" i="3"/>
  <c r="F54" i="3"/>
  <c r="F54" i="4" s="1"/>
  <c r="G54" i="3"/>
  <c r="H54" i="3"/>
  <c r="H54" i="4" s="1"/>
  <c r="I54" i="3"/>
  <c r="I54" i="4" s="1"/>
  <c r="J54" i="3"/>
  <c r="J54" i="4" s="1"/>
  <c r="K54" i="3"/>
  <c r="B55" i="3"/>
  <c r="B55" i="4" s="1"/>
  <c r="C55" i="3"/>
  <c r="C55" i="4" s="1"/>
  <c r="D55" i="3"/>
  <c r="D55" i="4" s="1"/>
  <c r="E55" i="3"/>
  <c r="E55" i="4" s="1"/>
  <c r="F55" i="3"/>
  <c r="F55" i="4" s="1"/>
  <c r="G55" i="3"/>
  <c r="H55" i="3"/>
  <c r="H55" i="4" s="1"/>
  <c r="I55" i="3"/>
  <c r="I55" i="4" s="1"/>
  <c r="J55" i="3"/>
  <c r="J55" i="4" s="1"/>
  <c r="K55" i="3"/>
  <c r="B56" i="3"/>
  <c r="C56" i="3"/>
  <c r="C56" i="4" s="1"/>
  <c r="D56" i="3"/>
  <c r="D56" i="4" s="1"/>
  <c r="E56" i="3"/>
  <c r="E56" i="4" s="1"/>
  <c r="F56" i="3"/>
  <c r="G56" i="3"/>
  <c r="G56" i="4" s="1"/>
  <c r="H56" i="3"/>
  <c r="H56" i="4" s="1"/>
  <c r="I56" i="3"/>
  <c r="I56" i="4" s="1"/>
  <c r="J56" i="3"/>
  <c r="J56" i="4" s="1"/>
  <c r="K56" i="3"/>
  <c r="K56" i="4" s="1"/>
  <c r="B57" i="3"/>
  <c r="B57" i="4" s="1"/>
  <c r="C57" i="3"/>
  <c r="C57" i="4" s="1"/>
  <c r="D57" i="3"/>
  <c r="D57" i="4" s="1"/>
  <c r="E57" i="3"/>
  <c r="E57" i="4" s="1"/>
  <c r="F57" i="3"/>
  <c r="F57" i="4" s="1"/>
  <c r="G57" i="3"/>
  <c r="G57" i="4" s="1"/>
  <c r="H57" i="3"/>
  <c r="H57" i="4" s="1"/>
  <c r="I57" i="3"/>
  <c r="I57" i="4" s="1"/>
  <c r="J57" i="3"/>
  <c r="J57" i="4" s="1"/>
  <c r="K57" i="3"/>
  <c r="K57" i="4" s="1"/>
  <c r="B58" i="3"/>
  <c r="B58" i="4" s="1"/>
  <c r="C58" i="3"/>
  <c r="C58" i="4" s="1"/>
  <c r="D58" i="3"/>
  <c r="D58" i="4" s="1"/>
  <c r="E58" i="3"/>
  <c r="E58" i="4" s="1"/>
  <c r="F58" i="3"/>
  <c r="G58" i="3"/>
  <c r="G58" i="4" s="1"/>
  <c r="H58" i="3"/>
  <c r="H58" i="4" s="1"/>
  <c r="I58" i="3"/>
  <c r="I58" i="4" s="1"/>
  <c r="J58" i="3"/>
  <c r="J58" i="4" s="1"/>
  <c r="K58" i="3"/>
  <c r="B59" i="3"/>
  <c r="C59" i="3"/>
  <c r="C59" i="4" s="1"/>
  <c r="D59" i="3"/>
  <c r="D59" i="4" s="1"/>
  <c r="E59" i="3"/>
  <c r="E59" i="4" s="1"/>
  <c r="F59" i="3"/>
  <c r="F59" i="4" s="1"/>
  <c r="G59" i="3"/>
  <c r="H59" i="3"/>
  <c r="H59" i="4" s="1"/>
  <c r="I59" i="3"/>
  <c r="I59" i="4" s="1"/>
  <c r="J59" i="3"/>
  <c r="J59" i="4" s="1"/>
  <c r="K59" i="3"/>
  <c r="B60" i="3"/>
  <c r="B60" i="4" s="1"/>
  <c r="C60" i="3"/>
  <c r="C60" i="4" s="1"/>
  <c r="D60" i="3"/>
  <c r="D60" i="4" s="1"/>
  <c r="E60" i="3"/>
  <c r="E60" i="4" s="1"/>
  <c r="F60" i="3"/>
  <c r="F60" i="4" s="1"/>
  <c r="G60" i="3"/>
  <c r="G60" i="4" s="1"/>
  <c r="H60" i="3"/>
  <c r="H60" i="4" s="1"/>
  <c r="I60" i="3"/>
  <c r="I60" i="4" s="1"/>
  <c r="J60" i="3"/>
  <c r="J60" i="4" s="1"/>
  <c r="K60" i="3"/>
  <c r="K60" i="4" s="1"/>
  <c r="B61" i="3"/>
  <c r="B61" i="4" s="1"/>
  <c r="C61" i="3"/>
  <c r="C61" i="4" s="1"/>
  <c r="D61" i="3"/>
  <c r="D61" i="4" s="1"/>
  <c r="E61" i="3"/>
  <c r="E61" i="4" s="1"/>
  <c r="F61" i="3"/>
  <c r="F61" i="4" s="1"/>
  <c r="G61" i="3"/>
  <c r="G61" i="4" s="1"/>
  <c r="H61" i="3"/>
  <c r="H61" i="4" s="1"/>
  <c r="I61" i="3"/>
  <c r="I61" i="4" s="1"/>
  <c r="J61" i="3"/>
  <c r="J61" i="4" s="1"/>
  <c r="K61" i="3"/>
  <c r="K61" i="4" s="1"/>
  <c r="B62" i="3"/>
  <c r="C62" i="3"/>
  <c r="C62" i="4" s="1"/>
  <c r="D62" i="3"/>
  <c r="D62" i="4" s="1"/>
  <c r="E62" i="3"/>
  <c r="E62" i="4" s="1"/>
  <c r="F62" i="3"/>
  <c r="F62" i="4" s="1"/>
  <c r="G62" i="3"/>
  <c r="G62" i="4" s="1"/>
  <c r="H62" i="3"/>
  <c r="H62" i="4" s="1"/>
  <c r="I62" i="3"/>
  <c r="I62" i="4" s="1"/>
  <c r="J62" i="3"/>
  <c r="J62" i="4" s="1"/>
  <c r="K62" i="3"/>
  <c r="K62" i="4" s="1"/>
  <c r="B63" i="3"/>
  <c r="C63" i="3"/>
  <c r="C63" i="4" s="1"/>
  <c r="D63" i="3"/>
  <c r="D63" i="4" s="1"/>
  <c r="E63" i="3"/>
  <c r="E63" i="4" s="1"/>
  <c r="F63" i="3"/>
  <c r="F63" i="4" s="1"/>
  <c r="G63" i="3"/>
  <c r="G63" i="4" s="1"/>
  <c r="H63" i="3"/>
  <c r="H63" i="4" s="1"/>
  <c r="I63" i="3"/>
  <c r="I63" i="4" s="1"/>
  <c r="J63" i="3"/>
  <c r="J63" i="4" s="1"/>
  <c r="K63" i="3"/>
  <c r="K63" i="4" s="1"/>
  <c r="B64" i="3"/>
  <c r="B64" i="4" s="1"/>
  <c r="C64" i="3"/>
  <c r="C64" i="4" s="1"/>
  <c r="D64" i="3"/>
  <c r="D64" i="4" s="1"/>
  <c r="E64" i="3"/>
  <c r="E64" i="4" s="1"/>
  <c r="F64" i="3"/>
  <c r="F64" i="4" s="1"/>
  <c r="G64" i="3"/>
  <c r="G64" i="4" s="1"/>
  <c r="H64" i="3"/>
  <c r="H64" i="4" s="1"/>
  <c r="I64" i="3"/>
  <c r="I64" i="4" s="1"/>
  <c r="J64" i="3"/>
  <c r="J64" i="4" s="1"/>
  <c r="K64" i="3"/>
  <c r="K64" i="4" s="1"/>
  <c r="B65" i="3"/>
  <c r="B65" i="4" s="1"/>
  <c r="C65" i="3"/>
  <c r="C65" i="4" s="1"/>
  <c r="D65" i="3"/>
  <c r="D65" i="4" s="1"/>
  <c r="E65" i="3"/>
  <c r="F65" i="3"/>
  <c r="F65" i="4" s="1"/>
  <c r="G65" i="3"/>
  <c r="H65" i="3"/>
  <c r="H65" i="4" s="1"/>
  <c r="I65" i="3"/>
  <c r="I65" i="4" s="1"/>
  <c r="J65" i="3"/>
  <c r="J65" i="4" s="1"/>
  <c r="K65" i="3"/>
  <c r="K65" i="4" s="1"/>
  <c r="B66" i="3"/>
  <c r="C66" i="3"/>
  <c r="C66" i="4" s="1"/>
  <c r="D66" i="3"/>
  <c r="D66" i="4" s="1"/>
  <c r="E66" i="3"/>
  <c r="F66" i="3"/>
  <c r="F66" i="4" s="1"/>
  <c r="G66" i="3"/>
  <c r="G66" i="4" s="1"/>
  <c r="H66" i="3"/>
  <c r="H66" i="4" s="1"/>
  <c r="I66" i="3"/>
  <c r="I66" i="4" s="1"/>
  <c r="J66" i="3"/>
  <c r="K66" i="3"/>
  <c r="K66" i="4" s="1"/>
  <c r="B67" i="3"/>
  <c r="C67" i="3"/>
  <c r="C67" i="4" s="1"/>
  <c r="D67" i="3"/>
  <c r="D67" i="4" s="1"/>
  <c r="E67" i="3"/>
  <c r="E67" i="4" s="1"/>
  <c r="F67" i="3"/>
  <c r="F67" i="4" s="1"/>
  <c r="G67" i="3"/>
  <c r="H67" i="3"/>
  <c r="H67" i="4" s="1"/>
  <c r="I67" i="3"/>
  <c r="I67" i="4" s="1"/>
  <c r="J67" i="3"/>
  <c r="J67" i="4" s="1"/>
  <c r="K67" i="3"/>
  <c r="K67" i="4" s="1"/>
  <c r="B68" i="3"/>
  <c r="C68" i="3"/>
  <c r="C68" i="4" s="1"/>
  <c r="D68" i="3"/>
  <c r="D68" i="4" s="1"/>
  <c r="E68" i="3"/>
  <c r="E68" i="4" s="1"/>
  <c r="F68" i="3"/>
  <c r="F68" i="4" s="1"/>
  <c r="G68" i="3"/>
  <c r="H68" i="3"/>
  <c r="H68" i="4" s="1"/>
  <c r="I68" i="3"/>
  <c r="I68" i="4" s="1"/>
  <c r="J68" i="3"/>
  <c r="J68" i="4" s="1"/>
  <c r="K68" i="3"/>
  <c r="K68" i="4" s="1"/>
  <c r="B69" i="3"/>
  <c r="B69" i="4" s="1"/>
  <c r="C69" i="3"/>
  <c r="C69" i="4" s="1"/>
  <c r="D69" i="3"/>
  <c r="D69" i="4" s="1"/>
  <c r="E69" i="3"/>
  <c r="E69" i="4" s="1"/>
  <c r="F69" i="3"/>
  <c r="F69" i="4" s="1"/>
  <c r="G69" i="3"/>
  <c r="G69" i="4" s="1"/>
  <c r="H69" i="3"/>
  <c r="H69" i="4" s="1"/>
  <c r="I69" i="3"/>
  <c r="I69" i="4" s="1"/>
  <c r="J69" i="3"/>
  <c r="J69" i="4" s="1"/>
  <c r="K69" i="3"/>
  <c r="K69" i="4" s="1"/>
  <c r="B70" i="3"/>
  <c r="C70" i="3"/>
  <c r="C70" i="4" s="1"/>
  <c r="D70" i="3"/>
  <c r="D70" i="4" s="1"/>
  <c r="E70" i="3"/>
  <c r="F70" i="3"/>
  <c r="F70" i="4" s="1"/>
  <c r="G70" i="3"/>
  <c r="H70" i="3"/>
  <c r="H70" i="4" s="1"/>
  <c r="I70" i="3"/>
  <c r="I70" i="4" s="1"/>
  <c r="J70" i="3"/>
  <c r="J70" i="4" s="1"/>
  <c r="K70" i="3"/>
  <c r="K70" i="4" s="1"/>
  <c r="B71" i="3"/>
  <c r="C71" i="3"/>
  <c r="C71" i="4" s="1"/>
  <c r="D71" i="3"/>
  <c r="D71" i="4" s="1"/>
  <c r="E71" i="3"/>
  <c r="E71" i="4" s="1"/>
  <c r="F71" i="3"/>
  <c r="F71" i="4" s="1"/>
  <c r="G71" i="3"/>
  <c r="G71" i="4" s="1"/>
  <c r="H71" i="3"/>
  <c r="H71" i="4" s="1"/>
  <c r="I71" i="3"/>
  <c r="I71" i="4" s="1"/>
  <c r="J71" i="3"/>
  <c r="J71" i="4" s="1"/>
  <c r="K71" i="3"/>
  <c r="B72" i="3"/>
  <c r="C72" i="3"/>
  <c r="C72" i="4" s="1"/>
  <c r="D72" i="3"/>
  <c r="D72" i="4" s="1"/>
  <c r="E72" i="3"/>
  <c r="E72" i="4" s="1"/>
  <c r="F72" i="3"/>
  <c r="F72" i="4" s="1"/>
  <c r="G72" i="3"/>
  <c r="H72" i="3"/>
  <c r="H72" i="4" s="1"/>
  <c r="I72" i="3"/>
  <c r="I72" i="4" s="1"/>
  <c r="J72" i="3"/>
  <c r="J72" i="4" s="1"/>
  <c r="K72" i="3"/>
  <c r="K72" i="4" s="1"/>
  <c r="B73" i="3"/>
  <c r="B73" i="4" s="1"/>
  <c r="C73" i="3"/>
  <c r="C73" i="4" s="1"/>
  <c r="D73" i="3"/>
  <c r="D73" i="4" s="1"/>
  <c r="E73" i="3"/>
  <c r="E73" i="4" s="1"/>
  <c r="F73" i="3"/>
  <c r="F73" i="4" s="1"/>
  <c r="G73" i="3"/>
  <c r="H73" i="3"/>
  <c r="H73" i="4" s="1"/>
  <c r="I73" i="3"/>
  <c r="I73" i="4" s="1"/>
  <c r="J73" i="3"/>
  <c r="J73" i="4" s="1"/>
  <c r="K73" i="3"/>
  <c r="K73" i="4" s="1"/>
  <c r="B74" i="3"/>
  <c r="C74" i="3"/>
  <c r="C74" i="4" s="1"/>
  <c r="D74" i="3"/>
  <c r="D74" i="4" s="1"/>
  <c r="E74" i="3"/>
  <c r="E74" i="4" s="1"/>
  <c r="F74" i="3"/>
  <c r="F74" i="4" s="1"/>
  <c r="G74" i="3"/>
  <c r="G74" i="4" s="1"/>
  <c r="H74" i="3"/>
  <c r="H74" i="4" s="1"/>
  <c r="I74" i="3"/>
  <c r="I74" i="4" s="1"/>
  <c r="J74" i="3"/>
  <c r="J74" i="4" s="1"/>
  <c r="K74" i="3"/>
  <c r="K74" i="4" s="1"/>
  <c r="B75" i="3"/>
  <c r="C75" i="3"/>
  <c r="C75" i="4" s="1"/>
  <c r="D75" i="3"/>
  <c r="D75" i="4" s="1"/>
  <c r="E75" i="3"/>
  <c r="E75" i="4" s="1"/>
  <c r="F75" i="3"/>
  <c r="F75" i="4" s="1"/>
  <c r="G75" i="3"/>
  <c r="H75" i="3"/>
  <c r="H75" i="4" s="1"/>
  <c r="I75" i="3"/>
  <c r="I75" i="4" s="1"/>
  <c r="J75" i="3"/>
  <c r="J75" i="4" s="1"/>
  <c r="K75" i="3"/>
  <c r="B76" i="3"/>
  <c r="C76" i="3"/>
  <c r="C76" i="4" s="1"/>
  <c r="D76" i="3"/>
  <c r="D76" i="4" s="1"/>
  <c r="E76" i="3"/>
  <c r="E76" i="4" s="1"/>
  <c r="F76" i="3"/>
  <c r="F76" i="4" s="1"/>
  <c r="G76" i="3"/>
  <c r="G76" i="4" s="1"/>
  <c r="H76" i="3"/>
  <c r="H76" i="4" s="1"/>
  <c r="I76" i="3"/>
  <c r="I76" i="4" s="1"/>
  <c r="J76" i="3"/>
  <c r="J76" i="4" s="1"/>
  <c r="K76" i="3"/>
  <c r="B77" i="3"/>
  <c r="B77" i="4" s="1"/>
  <c r="C77" i="3"/>
  <c r="C77" i="4" s="1"/>
  <c r="D77" i="3"/>
  <c r="D77" i="4" s="1"/>
  <c r="E77" i="3"/>
  <c r="E77" i="4" s="1"/>
  <c r="F77" i="3"/>
  <c r="F77" i="4" s="1"/>
  <c r="G77" i="3"/>
  <c r="H77" i="3"/>
  <c r="H77" i="4" s="1"/>
  <c r="I77" i="3"/>
  <c r="I77" i="4" s="1"/>
  <c r="J77" i="3"/>
  <c r="J77" i="4" s="1"/>
  <c r="K77" i="3"/>
  <c r="K77" i="4" s="1"/>
  <c r="B78" i="3"/>
  <c r="B78" i="4" s="1"/>
  <c r="C78" i="3"/>
  <c r="C78" i="4" s="1"/>
  <c r="D78" i="3"/>
  <c r="D78" i="4" s="1"/>
  <c r="E78" i="3"/>
  <c r="E78" i="4" s="1"/>
  <c r="F78" i="3"/>
  <c r="F78" i="4" s="1"/>
  <c r="G78" i="3"/>
  <c r="H78" i="3"/>
  <c r="H78" i="4" s="1"/>
  <c r="I78" i="3"/>
  <c r="I78" i="4" s="1"/>
  <c r="J78" i="3"/>
  <c r="J78" i="4" s="1"/>
  <c r="K78" i="3"/>
  <c r="K78" i="4" s="1"/>
  <c r="B79" i="3"/>
  <c r="C79" i="3"/>
  <c r="C79" i="4" s="1"/>
  <c r="D79" i="3"/>
  <c r="D79" i="4" s="1"/>
  <c r="E79" i="3"/>
  <c r="E79" i="4" s="1"/>
  <c r="F79" i="3"/>
  <c r="F79" i="4" s="1"/>
  <c r="G79" i="3"/>
  <c r="H79" i="3"/>
  <c r="H79" i="4" s="1"/>
  <c r="I79" i="3"/>
  <c r="I79" i="4" s="1"/>
  <c r="J79" i="3"/>
  <c r="J79" i="4" s="1"/>
  <c r="K79" i="3"/>
  <c r="K79" i="4" s="1"/>
  <c r="B80" i="3"/>
  <c r="B80" i="4" s="1"/>
  <c r="C80" i="3"/>
  <c r="C80" i="4" s="1"/>
  <c r="D80" i="3"/>
  <c r="D80" i="4" s="1"/>
  <c r="E80" i="3"/>
  <c r="E80" i="4" s="1"/>
  <c r="F80" i="3"/>
  <c r="F80" i="4" s="1"/>
  <c r="G80" i="3"/>
  <c r="G80" i="4" s="1"/>
  <c r="H80" i="3"/>
  <c r="H80" i="4" s="1"/>
  <c r="I80" i="3"/>
  <c r="I80" i="4" s="1"/>
  <c r="J80" i="3"/>
  <c r="J80" i="4" s="1"/>
  <c r="K80" i="3"/>
  <c r="K80" i="4" s="1"/>
  <c r="B81" i="3"/>
  <c r="C81" i="3"/>
  <c r="C81" i="4" s="1"/>
  <c r="D81" i="3"/>
  <c r="D81" i="4" s="1"/>
  <c r="E81" i="3"/>
  <c r="E81" i="4" s="1"/>
  <c r="F81" i="3"/>
  <c r="F81" i="4" s="1"/>
  <c r="G81" i="3"/>
  <c r="G81" i="4" s="1"/>
  <c r="H81" i="3"/>
  <c r="H81" i="4" s="1"/>
  <c r="I81" i="3"/>
  <c r="I81" i="4" s="1"/>
  <c r="J81" i="3"/>
  <c r="J81" i="4" s="1"/>
  <c r="K81" i="3"/>
  <c r="B82" i="3"/>
  <c r="B82" i="4" s="1"/>
  <c r="C82" i="3"/>
  <c r="C82" i="4" s="1"/>
  <c r="D82" i="3"/>
  <c r="D82" i="4" s="1"/>
  <c r="E82" i="3"/>
  <c r="F82" i="3"/>
  <c r="F82" i="4" s="1"/>
  <c r="G82" i="3"/>
  <c r="H82" i="3"/>
  <c r="H82" i="4" s="1"/>
  <c r="I82" i="3"/>
  <c r="I82" i="4" s="1"/>
  <c r="J82" i="3"/>
  <c r="J82" i="4" s="1"/>
  <c r="K82" i="3"/>
  <c r="B83" i="3"/>
  <c r="B83" i="4" s="1"/>
  <c r="C83" i="3"/>
  <c r="C83" i="4" s="1"/>
  <c r="D83" i="3"/>
  <c r="D83" i="4" s="1"/>
  <c r="E83" i="3"/>
  <c r="E83" i="4" s="1"/>
  <c r="F83" i="3"/>
  <c r="F83" i="4" s="1"/>
  <c r="G83" i="3"/>
  <c r="H83" i="3"/>
  <c r="H83" i="4" s="1"/>
  <c r="I83" i="3"/>
  <c r="J83" i="3"/>
  <c r="J83" i="4" s="1"/>
  <c r="K83" i="3"/>
  <c r="B84" i="3"/>
  <c r="C84" i="3"/>
  <c r="C84" i="4" s="1"/>
  <c r="D84" i="3"/>
  <c r="D84" i="4" s="1"/>
  <c r="E84" i="3"/>
  <c r="E84" i="4" s="1"/>
  <c r="F84" i="3"/>
  <c r="F84" i="4" s="1"/>
  <c r="G84" i="3"/>
  <c r="G84" i="4" s="1"/>
  <c r="H84" i="3"/>
  <c r="H84" i="4" s="1"/>
  <c r="I84" i="3"/>
  <c r="I84" i="4" s="1"/>
  <c r="J84" i="3"/>
  <c r="J84" i="4" s="1"/>
  <c r="K84" i="3"/>
  <c r="B85" i="3"/>
  <c r="B85" i="4" s="1"/>
  <c r="C85" i="3"/>
  <c r="D85" i="3"/>
  <c r="D85" i="4" s="1"/>
  <c r="E85" i="3"/>
  <c r="E85" i="4" s="1"/>
  <c r="F85" i="3"/>
  <c r="F85" i="4" s="1"/>
  <c r="G85" i="3"/>
  <c r="G85" i="4" s="1"/>
  <c r="H85" i="3"/>
  <c r="H85" i="4" s="1"/>
  <c r="I85" i="3"/>
  <c r="I85" i="4" s="1"/>
  <c r="J85" i="3"/>
  <c r="J85" i="4" s="1"/>
  <c r="K85" i="3"/>
  <c r="K85" i="4" s="1"/>
  <c r="B86" i="3"/>
  <c r="C86" i="3"/>
  <c r="C86" i="4" s="1"/>
  <c r="D86" i="3"/>
  <c r="D86" i="4" s="1"/>
  <c r="E86" i="3"/>
  <c r="E86" i="4" s="1"/>
  <c r="F86" i="3"/>
  <c r="F86" i="4" s="1"/>
  <c r="G86" i="3"/>
  <c r="G86" i="4" s="1"/>
  <c r="H86" i="3"/>
  <c r="H86" i="4" s="1"/>
  <c r="I86" i="3"/>
  <c r="I86" i="4" s="1"/>
  <c r="J86" i="3"/>
  <c r="J86" i="4" s="1"/>
  <c r="K86" i="3"/>
  <c r="B87" i="3"/>
  <c r="C87" i="3"/>
  <c r="C87" i="4" s="1"/>
  <c r="D87" i="3"/>
  <c r="D87" i="4" s="1"/>
  <c r="E87" i="3"/>
  <c r="E87" i="4" s="1"/>
  <c r="F87" i="3"/>
  <c r="F87" i="4" s="1"/>
  <c r="G87" i="3"/>
  <c r="H87" i="3"/>
  <c r="H87" i="4" s="1"/>
  <c r="I87" i="3"/>
  <c r="I87" i="4" s="1"/>
  <c r="J87" i="3"/>
  <c r="J87" i="4" s="1"/>
  <c r="K87" i="3"/>
  <c r="K87" i="4" s="1"/>
  <c r="B88" i="3"/>
  <c r="B88" i="4" s="1"/>
  <c r="C88" i="3"/>
  <c r="C88" i="4" s="1"/>
  <c r="D88" i="3"/>
  <c r="D88" i="4" s="1"/>
  <c r="E88" i="3"/>
  <c r="E88" i="4" s="1"/>
  <c r="F88" i="3"/>
  <c r="F88" i="4" s="1"/>
  <c r="G88" i="3"/>
  <c r="H88" i="3"/>
  <c r="H88" i="4" s="1"/>
  <c r="I88" i="3"/>
  <c r="I88" i="4" s="1"/>
  <c r="J88" i="3"/>
  <c r="J88" i="4" s="1"/>
  <c r="K88" i="3"/>
  <c r="B89" i="3"/>
  <c r="B89" i="4" s="1"/>
  <c r="C89" i="3"/>
  <c r="C89" i="4" s="1"/>
  <c r="D89" i="3"/>
  <c r="D89" i="4" s="1"/>
  <c r="E89" i="3"/>
  <c r="E89" i="4" s="1"/>
  <c r="F89" i="3"/>
  <c r="F89" i="4" s="1"/>
  <c r="G89" i="3"/>
  <c r="G89" i="4" s="1"/>
  <c r="H89" i="3"/>
  <c r="H89" i="4" s="1"/>
  <c r="I89" i="3"/>
  <c r="I89" i="4" s="1"/>
  <c r="J89" i="3"/>
  <c r="J89" i="4" s="1"/>
  <c r="K89" i="3"/>
  <c r="B90" i="3"/>
  <c r="C90" i="3"/>
  <c r="C90" i="4" s="1"/>
  <c r="D90" i="3"/>
  <c r="D90" i="4" s="1"/>
  <c r="E90" i="3"/>
  <c r="E90" i="4" s="1"/>
  <c r="F90" i="3"/>
  <c r="F90" i="4" s="1"/>
  <c r="G90" i="3"/>
  <c r="G90" i="4" s="1"/>
  <c r="H90" i="3"/>
  <c r="H90" i="4" s="1"/>
  <c r="I90" i="3"/>
  <c r="I90" i="4" s="1"/>
  <c r="J90" i="3"/>
  <c r="J90" i="4" s="1"/>
  <c r="K90" i="3"/>
  <c r="K90" i="4" s="1"/>
  <c r="B91" i="3"/>
  <c r="C91" i="3"/>
  <c r="C91" i="4" s="1"/>
  <c r="D91" i="3"/>
  <c r="D91" i="4" s="1"/>
  <c r="E91" i="3"/>
  <c r="E91" i="4" s="1"/>
  <c r="F91" i="3"/>
  <c r="F91" i="4" s="1"/>
  <c r="G91" i="3"/>
  <c r="H91" i="3"/>
  <c r="H91" i="4" s="1"/>
  <c r="I91" i="3"/>
  <c r="I91" i="4" s="1"/>
  <c r="J91" i="3"/>
  <c r="J91" i="4" s="1"/>
  <c r="K91" i="3"/>
  <c r="K91" i="4" s="1"/>
  <c r="B92" i="3"/>
  <c r="B92" i="4" s="1"/>
  <c r="C92" i="3"/>
  <c r="C92" i="4" s="1"/>
  <c r="D92" i="3"/>
  <c r="D92" i="4" s="1"/>
  <c r="E92" i="3"/>
  <c r="E92" i="4" s="1"/>
  <c r="F92" i="3"/>
  <c r="G92" i="3"/>
  <c r="H92" i="3"/>
  <c r="H92" i="4" s="1"/>
  <c r="I92" i="3"/>
  <c r="I92" i="4" s="1"/>
  <c r="J92" i="3"/>
  <c r="J92" i="4" s="1"/>
  <c r="K92" i="3"/>
  <c r="B93" i="3"/>
  <c r="B93" i="4" s="1"/>
  <c r="C93" i="3"/>
  <c r="C93" i="4" s="1"/>
  <c r="D93" i="3"/>
  <c r="D93" i="4" s="1"/>
  <c r="E93" i="3"/>
  <c r="F93" i="3"/>
  <c r="F93" i="4" s="1"/>
  <c r="G93" i="3"/>
  <c r="H93" i="3"/>
  <c r="H93" i="4" s="1"/>
  <c r="I93" i="3"/>
  <c r="I93" i="4" s="1"/>
  <c r="J93" i="3"/>
  <c r="J93" i="4" s="1"/>
  <c r="K93" i="3"/>
  <c r="B94" i="3"/>
  <c r="B94" i="4" s="1"/>
  <c r="C94" i="3"/>
  <c r="C94" i="4" s="1"/>
  <c r="D94" i="3"/>
  <c r="D94" i="4" s="1"/>
  <c r="E94" i="3"/>
  <c r="E94" i="4" s="1"/>
  <c r="F94" i="3"/>
  <c r="F94" i="4" s="1"/>
  <c r="G94" i="3"/>
  <c r="G94" i="4" s="1"/>
  <c r="H94" i="3"/>
  <c r="H94" i="4" s="1"/>
  <c r="I94" i="3"/>
  <c r="I94" i="4" s="1"/>
  <c r="J94" i="3"/>
  <c r="J94" i="4" s="1"/>
  <c r="K94" i="3"/>
  <c r="K94" i="4" s="1"/>
  <c r="B95" i="3"/>
  <c r="B95" i="4" s="1"/>
  <c r="C95" i="3"/>
  <c r="C95" i="4" s="1"/>
  <c r="D95" i="3"/>
  <c r="D95" i="4" s="1"/>
  <c r="E95" i="3"/>
  <c r="E95" i="4" s="1"/>
  <c r="F95" i="3"/>
  <c r="F95" i="4" s="1"/>
  <c r="G95" i="3"/>
  <c r="H95" i="3"/>
  <c r="H95" i="4" s="1"/>
  <c r="I95" i="3"/>
  <c r="I95" i="4" s="1"/>
  <c r="J95" i="3"/>
  <c r="J95" i="4" s="1"/>
  <c r="K95" i="3"/>
  <c r="B96" i="3"/>
  <c r="B96" i="4" s="1"/>
  <c r="C96" i="3"/>
  <c r="C96" i="4" s="1"/>
  <c r="D96" i="3"/>
  <c r="D96" i="4" s="1"/>
  <c r="E96" i="3"/>
  <c r="E96" i="4" s="1"/>
  <c r="F96" i="3"/>
  <c r="F96" i="4" s="1"/>
  <c r="G96" i="3"/>
  <c r="G96" i="4" s="1"/>
  <c r="H96" i="3"/>
  <c r="H96" i="4" s="1"/>
  <c r="I96" i="3"/>
  <c r="I96" i="4" s="1"/>
  <c r="J96" i="3"/>
  <c r="J96" i="4" s="1"/>
  <c r="K96" i="3"/>
  <c r="B97" i="3"/>
  <c r="B97" i="4" s="1"/>
  <c r="C97" i="3"/>
  <c r="C97" i="4" s="1"/>
  <c r="D97" i="3"/>
  <c r="D97" i="4" s="1"/>
  <c r="E97" i="3"/>
  <c r="E97" i="4" s="1"/>
  <c r="F97" i="3"/>
  <c r="F97" i="4" s="1"/>
  <c r="G97" i="3"/>
  <c r="G97" i="4" s="1"/>
  <c r="H97" i="3"/>
  <c r="H97" i="4" s="1"/>
  <c r="I97" i="3"/>
  <c r="I97" i="4" s="1"/>
  <c r="J97" i="3"/>
  <c r="J97" i="4" s="1"/>
  <c r="K97" i="3"/>
  <c r="K97" i="4" s="1"/>
  <c r="B98" i="3"/>
  <c r="B98" i="4" s="1"/>
  <c r="C98" i="3"/>
  <c r="C98" i="4" s="1"/>
  <c r="D98" i="3"/>
  <c r="D98" i="4" s="1"/>
  <c r="E98" i="3"/>
  <c r="F98" i="3"/>
  <c r="F98" i="4" s="1"/>
  <c r="G98" i="3"/>
  <c r="G98" i="4" s="1"/>
  <c r="H98" i="3"/>
  <c r="H98" i="4" s="1"/>
  <c r="I98" i="3"/>
  <c r="I98" i="4" s="1"/>
  <c r="J98" i="3"/>
  <c r="J98" i="4" s="1"/>
  <c r="K98" i="3"/>
  <c r="K98" i="4" s="1"/>
  <c r="B99" i="3"/>
  <c r="B99" i="4" s="1"/>
  <c r="C99" i="3"/>
  <c r="C99" i="4" s="1"/>
  <c r="D99" i="3"/>
  <c r="D99" i="4" s="1"/>
  <c r="E99" i="3"/>
  <c r="E99" i="4" s="1"/>
  <c r="F99" i="3"/>
  <c r="F99" i="4" s="1"/>
  <c r="G99" i="3"/>
  <c r="G99" i="4" s="1"/>
  <c r="H99" i="3"/>
  <c r="H99" i="4" s="1"/>
  <c r="I99" i="3"/>
  <c r="I99" i="4" s="1"/>
  <c r="J99" i="3"/>
  <c r="J99" i="4" s="1"/>
  <c r="K99" i="3"/>
  <c r="K99" i="4" s="1"/>
  <c r="B100" i="3"/>
  <c r="B100" i="4" s="1"/>
  <c r="C100" i="3"/>
  <c r="C100" i="4" s="1"/>
  <c r="D100" i="3"/>
  <c r="D100" i="4" s="1"/>
  <c r="E100" i="3"/>
  <c r="E100" i="4" s="1"/>
  <c r="F100" i="3"/>
  <c r="F100" i="4" s="1"/>
  <c r="G100" i="3"/>
  <c r="G100" i="4" s="1"/>
  <c r="H100" i="3"/>
  <c r="H100" i="4" s="1"/>
  <c r="I100" i="3"/>
  <c r="I100" i="4" s="1"/>
  <c r="J100" i="3"/>
  <c r="K100" i="3"/>
  <c r="B101" i="3"/>
  <c r="C101" i="3"/>
  <c r="C101" i="4" s="1"/>
  <c r="D101" i="3"/>
  <c r="D101" i="4" s="1"/>
  <c r="E101" i="3"/>
  <c r="E101" i="4" s="1"/>
  <c r="F101" i="3"/>
  <c r="F101" i="4" s="1"/>
  <c r="G101" i="3"/>
  <c r="H101" i="3"/>
  <c r="H101" i="4" s="1"/>
  <c r="I101" i="3"/>
  <c r="I101" i="4" s="1"/>
  <c r="J101" i="3"/>
  <c r="J101" i="4" s="1"/>
  <c r="K101" i="3"/>
  <c r="K101" i="4" s="1"/>
  <c r="B102" i="3"/>
  <c r="B102" i="4" s="1"/>
  <c r="C102" i="3"/>
  <c r="C102" i="4" s="1"/>
  <c r="D102" i="3"/>
  <c r="D102" i="4" s="1"/>
  <c r="E102" i="3"/>
  <c r="E102" i="4" s="1"/>
  <c r="F102" i="3"/>
  <c r="F102" i="4" s="1"/>
  <c r="G102" i="3"/>
  <c r="H102" i="3"/>
  <c r="H102" i="4" s="1"/>
  <c r="I102" i="3"/>
  <c r="I102" i="4" s="1"/>
  <c r="J102" i="3"/>
  <c r="J102" i="4" s="1"/>
  <c r="K102" i="3"/>
  <c r="B103" i="3"/>
  <c r="C103" i="3"/>
  <c r="C103" i="4" s="1"/>
  <c r="D103" i="3"/>
  <c r="D103" i="4" s="1"/>
  <c r="E103" i="3"/>
  <c r="E103" i="4" s="1"/>
  <c r="F103" i="3"/>
  <c r="F103" i="4" s="1"/>
  <c r="G103" i="3"/>
  <c r="H103" i="3"/>
  <c r="H103" i="4" s="1"/>
  <c r="I103" i="3"/>
  <c r="I103" i="4" s="1"/>
  <c r="J103" i="3"/>
  <c r="K103" i="3"/>
  <c r="B104" i="3"/>
  <c r="B104" i="4" s="1"/>
  <c r="C104" i="3"/>
  <c r="C104" i="4" s="1"/>
  <c r="D104" i="3"/>
  <c r="D104" i="4" s="1"/>
  <c r="E104" i="3"/>
  <c r="E104" i="4" s="1"/>
  <c r="F104" i="3"/>
  <c r="F104" i="4" s="1"/>
  <c r="G104" i="3"/>
  <c r="H104" i="3"/>
  <c r="H104" i="4" s="1"/>
  <c r="I104" i="3"/>
  <c r="I104" i="4" s="1"/>
  <c r="J104" i="3"/>
  <c r="J104" i="4" s="1"/>
  <c r="K104" i="3"/>
  <c r="K104" i="4" s="1"/>
  <c r="B105" i="3"/>
  <c r="C105" i="3"/>
  <c r="C105" i="4" s="1"/>
  <c r="D105" i="3"/>
  <c r="D105" i="4" s="1"/>
  <c r="E105" i="3"/>
  <c r="E105" i="4" s="1"/>
  <c r="F105" i="3"/>
  <c r="F105" i="4" s="1"/>
  <c r="G105" i="3"/>
  <c r="G105" i="4" s="1"/>
  <c r="H105" i="3"/>
  <c r="H105" i="4" s="1"/>
  <c r="I105" i="3"/>
  <c r="I105" i="4" s="1"/>
  <c r="J105" i="3"/>
  <c r="J105" i="4" s="1"/>
  <c r="K105" i="3"/>
  <c r="B106" i="3"/>
  <c r="C106" i="3"/>
  <c r="C106" i="4" s="1"/>
  <c r="D106" i="3"/>
  <c r="D106" i="4" s="1"/>
  <c r="E106" i="3"/>
  <c r="E106" i="4" s="1"/>
  <c r="F106" i="3"/>
  <c r="F106" i="4" s="1"/>
  <c r="G106" i="3"/>
  <c r="G106" i="4" s="1"/>
  <c r="H106" i="3"/>
  <c r="H106" i="4" s="1"/>
  <c r="I106" i="3"/>
  <c r="I106" i="4" s="1"/>
  <c r="J106" i="3"/>
  <c r="J106" i="4" s="1"/>
  <c r="K106" i="3"/>
  <c r="B107" i="3"/>
  <c r="B107" i="4" s="1"/>
  <c r="C107" i="3"/>
  <c r="C107" i="4" s="1"/>
  <c r="D107" i="3"/>
  <c r="D107" i="4" s="1"/>
  <c r="E107" i="3"/>
  <c r="E107" i="4" s="1"/>
  <c r="F107" i="3"/>
  <c r="F107" i="4" s="1"/>
  <c r="G107" i="3"/>
  <c r="G107" i="4" s="1"/>
  <c r="H107" i="3"/>
  <c r="H107" i="4" s="1"/>
  <c r="I107" i="3"/>
  <c r="I107" i="4" s="1"/>
  <c r="J107" i="3"/>
  <c r="J107" i="4" s="1"/>
  <c r="K107" i="3"/>
  <c r="K107" i="4" s="1"/>
  <c r="B108" i="3"/>
  <c r="B108" i="4" s="1"/>
  <c r="C108" i="3"/>
  <c r="C108" i="4" s="1"/>
  <c r="D108" i="3"/>
  <c r="D108" i="4" s="1"/>
  <c r="E108" i="3"/>
  <c r="E108" i="4" s="1"/>
  <c r="F108" i="3"/>
  <c r="G108" i="3"/>
  <c r="G108" i="4" s="1"/>
  <c r="H108" i="3"/>
  <c r="H108" i="4" s="1"/>
  <c r="I108" i="3"/>
  <c r="I108" i="4" s="1"/>
  <c r="J108" i="3"/>
  <c r="J108" i="4" s="1"/>
  <c r="K108" i="3"/>
  <c r="K108" i="4" s="1"/>
  <c r="B109" i="3"/>
  <c r="C109" i="3"/>
  <c r="C109" i="4" s="1"/>
  <c r="D109" i="3"/>
  <c r="D109" i="4" s="1"/>
  <c r="E109" i="3"/>
  <c r="E109" i="4" s="1"/>
  <c r="F109" i="3"/>
  <c r="G109" i="3"/>
  <c r="G109" i="4" s="1"/>
  <c r="H109" i="3"/>
  <c r="H109" i="4" s="1"/>
  <c r="I109" i="3"/>
  <c r="I109" i="4" s="1"/>
  <c r="J109" i="3"/>
  <c r="J109" i="4" s="1"/>
  <c r="K109" i="3"/>
  <c r="B110" i="3"/>
  <c r="C110" i="3"/>
  <c r="C110" i="4" s="1"/>
  <c r="D110" i="3"/>
  <c r="D110" i="4" s="1"/>
  <c r="E110" i="3"/>
  <c r="E110" i="4" s="1"/>
  <c r="F110" i="3"/>
  <c r="F110" i="4" s="1"/>
  <c r="G110" i="3"/>
  <c r="G110" i="4" s="1"/>
  <c r="H110" i="3"/>
  <c r="H110" i="4" s="1"/>
  <c r="I110" i="3"/>
  <c r="I110" i="4" s="1"/>
  <c r="J110" i="3"/>
  <c r="J110" i="4" s="1"/>
  <c r="K110" i="3"/>
  <c r="B111" i="3"/>
  <c r="B111" i="4" s="1"/>
  <c r="C111" i="3"/>
  <c r="C111" i="4" s="1"/>
  <c r="D111" i="3"/>
  <c r="D111" i="4" s="1"/>
  <c r="E111" i="3"/>
  <c r="E111" i="4" s="1"/>
  <c r="F111" i="3"/>
  <c r="G111" i="3"/>
  <c r="G111" i="4" s="1"/>
  <c r="H111" i="3"/>
  <c r="H111" i="4" s="1"/>
  <c r="I111" i="3"/>
  <c r="I111" i="4" s="1"/>
  <c r="J111" i="3"/>
  <c r="J111" i="4" s="1"/>
  <c r="K111" i="3"/>
  <c r="K111" i="4" s="1"/>
  <c r="B112" i="3"/>
  <c r="B112" i="4" s="1"/>
  <c r="C112" i="3"/>
  <c r="C112" i="4" s="1"/>
  <c r="D112" i="3"/>
  <c r="D112" i="4" s="1"/>
  <c r="E112" i="3"/>
  <c r="E112" i="4" s="1"/>
  <c r="F112" i="3"/>
  <c r="G112" i="3"/>
  <c r="G112" i="4" s="1"/>
  <c r="H112" i="3"/>
  <c r="H112" i="4" s="1"/>
  <c r="I112" i="3"/>
  <c r="I112" i="4" s="1"/>
  <c r="J112" i="3"/>
  <c r="J112" i="4" s="1"/>
  <c r="K112" i="3"/>
  <c r="B113" i="3"/>
  <c r="C113" i="3"/>
  <c r="C113" i="4" s="1"/>
  <c r="D113" i="3"/>
  <c r="D113" i="4" s="1"/>
  <c r="E113" i="3"/>
  <c r="E113" i="4" s="1"/>
  <c r="F113" i="3"/>
  <c r="F113" i="4" s="1"/>
  <c r="G113" i="3"/>
  <c r="G113" i="4" s="1"/>
  <c r="H113" i="3"/>
  <c r="H113" i="4" s="1"/>
  <c r="I113" i="3"/>
  <c r="I113" i="4" s="1"/>
  <c r="J113" i="3"/>
  <c r="J113" i="4" s="1"/>
  <c r="K113" i="3"/>
  <c r="K113" i="4" s="1"/>
  <c r="B114" i="3"/>
  <c r="C114" i="3"/>
  <c r="C114" i="4" s="1"/>
  <c r="D114" i="3"/>
  <c r="D114" i="4" s="1"/>
  <c r="E114" i="3"/>
  <c r="E114" i="4" s="1"/>
  <c r="F114" i="3"/>
  <c r="G114" i="3"/>
  <c r="G114" i="4" s="1"/>
  <c r="H114" i="3"/>
  <c r="H114" i="4" s="1"/>
  <c r="I114" i="3"/>
  <c r="I114" i="4" s="1"/>
  <c r="J114" i="3"/>
  <c r="J114" i="4" s="1"/>
  <c r="K114" i="3"/>
  <c r="K114" i="4" s="1"/>
  <c r="B115" i="3"/>
  <c r="B115" i="4" s="1"/>
  <c r="C115" i="3"/>
  <c r="C115" i="4" s="1"/>
  <c r="D115" i="3"/>
  <c r="D115" i="4" s="1"/>
  <c r="E115" i="3"/>
  <c r="E115" i="4" s="1"/>
  <c r="F115" i="3"/>
  <c r="G115" i="3"/>
  <c r="G115" i="4" s="1"/>
  <c r="H115" i="3"/>
  <c r="H115" i="4" s="1"/>
  <c r="I115" i="3"/>
  <c r="I115" i="4" s="1"/>
  <c r="J115" i="3"/>
  <c r="J115" i="4" s="1"/>
  <c r="K115" i="3"/>
  <c r="B116" i="3"/>
  <c r="C116" i="3"/>
  <c r="C116" i="4" s="1"/>
  <c r="D116" i="3"/>
  <c r="E116" i="3"/>
  <c r="E116" i="4" s="1"/>
  <c r="F116" i="3"/>
  <c r="G116" i="3"/>
  <c r="G116" i="4" s="1"/>
  <c r="H116" i="3"/>
  <c r="H116" i="4" s="1"/>
  <c r="I116" i="3"/>
  <c r="I116" i="4" s="1"/>
  <c r="J116" i="3"/>
  <c r="J116" i="4" s="1"/>
  <c r="K116" i="3"/>
  <c r="K116" i="4" s="1"/>
  <c r="B117" i="3"/>
  <c r="B117" i="4" s="1"/>
  <c r="C117" i="3"/>
  <c r="C117" i="4" s="1"/>
  <c r="D117" i="3"/>
  <c r="D117" i="4" s="1"/>
  <c r="E117" i="3"/>
  <c r="E117" i="4" s="1"/>
  <c r="F117" i="3"/>
  <c r="G117" i="3"/>
  <c r="G117" i="4" s="1"/>
  <c r="H117" i="3"/>
  <c r="H117" i="4" s="1"/>
  <c r="I117" i="3"/>
  <c r="I117" i="4" s="1"/>
  <c r="J117" i="3"/>
  <c r="J117" i="4" s="1"/>
  <c r="K117" i="3"/>
  <c r="K117" i="4" s="1"/>
  <c r="B118" i="3"/>
  <c r="B118" i="4" s="1"/>
  <c r="C118" i="3"/>
  <c r="C118" i="4" s="1"/>
  <c r="D118" i="3"/>
  <c r="D118" i="4" s="1"/>
  <c r="E118" i="3"/>
  <c r="E118" i="4" s="1"/>
  <c r="F118" i="3"/>
  <c r="F118" i="4" s="1"/>
  <c r="G118" i="3"/>
  <c r="G118" i="4" s="1"/>
  <c r="H118" i="3"/>
  <c r="H118" i="4" s="1"/>
  <c r="I118" i="3"/>
  <c r="I118" i="4" s="1"/>
  <c r="J118" i="3"/>
  <c r="J118" i="4" s="1"/>
  <c r="K118" i="3"/>
  <c r="K118" i="4" s="1"/>
  <c r="B119" i="3"/>
  <c r="B119" i="4" s="1"/>
  <c r="C119" i="3"/>
  <c r="C119" i="4" s="1"/>
  <c r="D119" i="3"/>
  <c r="D119" i="4" s="1"/>
  <c r="E119" i="3"/>
  <c r="E119" i="4" s="1"/>
  <c r="F119" i="3"/>
  <c r="G119" i="3"/>
  <c r="G119" i="4" s="1"/>
  <c r="H119" i="3"/>
  <c r="H119" i="4" s="1"/>
  <c r="I119" i="3"/>
  <c r="I119" i="4" s="1"/>
  <c r="J119" i="3"/>
  <c r="J119" i="4" s="1"/>
  <c r="K119" i="3"/>
  <c r="K119" i="4" s="1"/>
  <c r="B120" i="3"/>
  <c r="C120" i="3"/>
  <c r="C120" i="4" s="1"/>
  <c r="D120" i="3"/>
  <c r="D120" i="4" s="1"/>
  <c r="E120" i="3"/>
  <c r="E120" i="4" s="1"/>
  <c r="F120" i="3"/>
  <c r="F120" i="4" s="1"/>
  <c r="G120" i="3"/>
  <c r="G120" i="4" s="1"/>
  <c r="H120" i="3"/>
  <c r="H120" i="4" s="1"/>
  <c r="I120" i="3"/>
  <c r="I120" i="4" s="1"/>
  <c r="J120" i="3"/>
  <c r="J120" i="4" s="1"/>
  <c r="K120" i="3"/>
  <c r="K120" i="4" s="1"/>
  <c r="B121" i="3"/>
  <c r="B121" i="4" s="1"/>
  <c r="C121" i="3"/>
  <c r="C121" i="4" s="1"/>
  <c r="D121" i="3"/>
  <c r="D121" i="4" s="1"/>
  <c r="E121" i="3"/>
  <c r="E121" i="4" s="1"/>
  <c r="F121" i="3"/>
  <c r="F121" i="4" s="1"/>
  <c r="G121" i="3"/>
  <c r="G121" i="4" s="1"/>
  <c r="H121" i="3"/>
  <c r="H121" i="4" s="1"/>
  <c r="I121" i="3"/>
  <c r="I121" i="4" s="1"/>
  <c r="J121" i="3"/>
  <c r="J121" i="4" s="1"/>
  <c r="K121" i="3"/>
  <c r="K121" i="4" s="1"/>
  <c r="B122" i="3"/>
  <c r="B122" i="4" s="1"/>
  <c r="C122" i="3"/>
  <c r="C122" i="4" s="1"/>
  <c r="D122" i="3"/>
  <c r="D122" i="4" s="1"/>
  <c r="E122" i="3"/>
  <c r="E122" i="4" s="1"/>
  <c r="F122" i="3"/>
  <c r="G122" i="3"/>
  <c r="G122" i="4" s="1"/>
  <c r="H122" i="3"/>
  <c r="H122" i="4" s="1"/>
  <c r="I122" i="3"/>
  <c r="I122" i="4" s="1"/>
  <c r="J122" i="3"/>
  <c r="J122" i="4" s="1"/>
  <c r="K122" i="3"/>
  <c r="B123" i="3"/>
  <c r="C123" i="3"/>
  <c r="C123" i="4" s="1"/>
  <c r="D123" i="3"/>
  <c r="D123" i="4" s="1"/>
  <c r="E123" i="3"/>
  <c r="F123" i="3"/>
  <c r="G123" i="3"/>
  <c r="G123" i="4" s="1"/>
  <c r="H123" i="3"/>
  <c r="H123" i="4" s="1"/>
  <c r="I123" i="3"/>
  <c r="J123" i="3"/>
  <c r="J123" i="4" s="1"/>
  <c r="K123" i="3"/>
  <c r="K123" i="4" s="1"/>
  <c r="B124" i="3"/>
  <c r="B124" i="4" s="1"/>
  <c r="C124" i="3"/>
  <c r="C124" i="4" s="1"/>
  <c r="D124" i="3"/>
  <c r="D124" i="4" s="1"/>
  <c r="E124" i="3"/>
  <c r="E124" i="4" s="1"/>
  <c r="F124" i="3"/>
  <c r="F124" i="4" s="1"/>
  <c r="G124" i="3"/>
  <c r="H124" i="3"/>
  <c r="H124" i="4" s="1"/>
  <c r="I124" i="3"/>
  <c r="I124" i="4" s="1"/>
  <c r="J124" i="3"/>
  <c r="J124" i="4" s="1"/>
  <c r="K124" i="3"/>
  <c r="K124" i="4" s="1"/>
  <c r="B125" i="3"/>
  <c r="B125" i="4" s="1"/>
  <c r="C125" i="3"/>
  <c r="C125" i="4" s="1"/>
  <c r="D125" i="3"/>
  <c r="D125" i="4" s="1"/>
  <c r="E125" i="3"/>
  <c r="E125" i="4" s="1"/>
  <c r="F125" i="3"/>
  <c r="F125" i="4" s="1"/>
  <c r="G125" i="3"/>
  <c r="G125" i="4" s="1"/>
  <c r="H125" i="3"/>
  <c r="H125" i="4" s="1"/>
  <c r="I125" i="3"/>
  <c r="I125" i="4" s="1"/>
  <c r="J125" i="3"/>
  <c r="J125" i="4" s="1"/>
  <c r="K125" i="3"/>
  <c r="B126" i="3"/>
  <c r="B126" i="4" s="1"/>
  <c r="C126" i="3"/>
  <c r="C126" i="4" s="1"/>
  <c r="D126" i="3"/>
  <c r="D126" i="4" s="1"/>
  <c r="E126" i="3"/>
  <c r="E126" i="4" s="1"/>
  <c r="F126" i="3"/>
  <c r="F126" i="4" s="1"/>
  <c r="G126" i="3"/>
  <c r="G126" i="4" s="1"/>
  <c r="H126" i="3"/>
  <c r="H126" i="4" s="1"/>
  <c r="I126" i="3"/>
  <c r="I126" i="4" s="1"/>
  <c r="J126" i="3"/>
  <c r="J126" i="4" s="1"/>
  <c r="K126" i="3"/>
  <c r="K126" i="4" s="1"/>
  <c r="B127" i="3"/>
  <c r="C127" i="3"/>
  <c r="C127" i="4" s="1"/>
  <c r="D127" i="3"/>
  <c r="D127" i="4" s="1"/>
  <c r="E127" i="3"/>
  <c r="E127" i="4" s="1"/>
  <c r="F127" i="3"/>
  <c r="F127" i="4" s="1"/>
  <c r="G127" i="3"/>
  <c r="G127" i="4" s="1"/>
  <c r="H127" i="3"/>
  <c r="H127" i="4" s="1"/>
  <c r="I127" i="3"/>
  <c r="I127" i="4" s="1"/>
  <c r="J127" i="3"/>
  <c r="J127" i="4" s="1"/>
  <c r="K127" i="3"/>
  <c r="K127" i="4" s="1"/>
  <c r="B128" i="3"/>
  <c r="B128" i="4" s="1"/>
  <c r="C128" i="3"/>
  <c r="C128" i="4" s="1"/>
  <c r="D128" i="3"/>
  <c r="D128" i="4" s="1"/>
  <c r="E128" i="3"/>
  <c r="E128" i="4" s="1"/>
  <c r="F128" i="3"/>
  <c r="F128" i="4" s="1"/>
  <c r="G128" i="3"/>
  <c r="G128" i="4" s="1"/>
  <c r="H128" i="3"/>
  <c r="H128" i="4" s="1"/>
  <c r="I128" i="3"/>
  <c r="I128" i="4" s="1"/>
  <c r="J128" i="3"/>
  <c r="J128" i="4" s="1"/>
  <c r="K128" i="3"/>
  <c r="K128" i="4" s="1"/>
  <c r="B129" i="3"/>
  <c r="B129" i="4" s="1"/>
  <c r="C129" i="3"/>
  <c r="C129" i="4" s="1"/>
  <c r="D129" i="3"/>
  <c r="D129" i="4" s="1"/>
  <c r="E129" i="3"/>
  <c r="E129" i="4" s="1"/>
  <c r="F129" i="3"/>
  <c r="F129" i="4" s="1"/>
  <c r="G129" i="3"/>
  <c r="G129" i="4" s="1"/>
  <c r="H129" i="3"/>
  <c r="H129" i="4" s="1"/>
  <c r="I129" i="3"/>
  <c r="I129" i="4" s="1"/>
  <c r="J129" i="3"/>
  <c r="J129" i="4" s="1"/>
  <c r="K129" i="3"/>
  <c r="B130" i="3"/>
  <c r="B130" i="4" s="1"/>
  <c r="C130" i="3"/>
  <c r="C130" i="4" s="1"/>
  <c r="D130" i="3"/>
  <c r="D130" i="4" s="1"/>
  <c r="E130" i="3"/>
  <c r="E130" i="4" s="1"/>
  <c r="F130" i="3"/>
  <c r="F130" i="4" s="1"/>
  <c r="G130" i="3"/>
  <c r="G130" i="4" s="1"/>
  <c r="H130" i="3"/>
  <c r="H130" i="4" s="1"/>
  <c r="I130" i="3"/>
  <c r="I130" i="4" s="1"/>
  <c r="J130" i="3"/>
  <c r="J130" i="4" s="1"/>
  <c r="K130" i="3"/>
  <c r="K130" i="4" s="1"/>
  <c r="B131" i="3"/>
  <c r="C131" i="3"/>
  <c r="C131" i="4" s="1"/>
  <c r="D131" i="3"/>
  <c r="D131" i="4" s="1"/>
  <c r="E131" i="3"/>
  <c r="E131" i="4" s="1"/>
  <c r="F131" i="3"/>
  <c r="F131" i="4" s="1"/>
  <c r="G131" i="3"/>
  <c r="G131" i="4" s="1"/>
  <c r="H131" i="3"/>
  <c r="H131" i="4" s="1"/>
  <c r="I131" i="3"/>
  <c r="I131" i="4" s="1"/>
  <c r="J131" i="3"/>
  <c r="J131" i="4" s="1"/>
  <c r="K131" i="3"/>
  <c r="B132" i="3"/>
  <c r="C132" i="3"/>
  <c r="C132" i="4" s="1"/>
  <c r="D132" i="3"/>
  <c r="D132" i="4" s="1"/>
  <c r="E132" i="3"/>
  <c r="E132" i="4" s="1"/>
  <c r="F132" i="3"/>
  <c r="F132" i="4" s="1"/>
  <c r="G132" i="3"/>
  <c r="G132" i="4" s="1"/>
  <c r="H132" i="3"/>
  <c r="H132" i="4" s="1"/>
  <c r="I132" i="3"/>
  <c r="I132" i="4" s="1"/>
  <c r="J132" i="3"/>
  <c r="J132" i="4" s="1"/>
  <c r="K132" i="3"/>
  <c r="B133" i="3"/>
  <c r="C133" i="3"/>
  <c r="C133" i="4" s="1"/>
  <c r="D133" i="3"/>
  <c r="D133" i="4" s="1"/>
  <c r="E133" i="3"/>
  <c r="E133" i="4" s="1"/>
  <c r="F133" i="3"/>
  <c r="F133" i="4" s="1"/>
  <c r="G133" i="3"/>
  <c r="G133" i="4" s="1"/>
  <c r="H133" i="3"/>
  <c r="H133" i="4" s="1"/>
  <c r="I133" i="3"/>
  <c r="I133" i="4" s="1"/>
  <c r="J133" i="3"/>
  <c r="J133" i="4" s="1"/>
  <c r="K133" i="3"/>
  <c r="B134" i="3"/>
  <c r="B134" i="4" s="1"/>
  <c r="C134" i="3"/>
  <c r="C134" i="4" s="1"/>
  <c r="D134" i="3"/>
  <c r="D134" i="4" s="1"/>
  <c r="E134" i="3"/>
  <c r="E134" i="4" s="1"/>
  <c r="F134" i="3"/>
  <c r="G134" i="3"/>
  <c r="G134" i="4" s="1"/>
  <c r="H134" i="3"/>
  <c r="H134" i="4" s="1"/>
  <c r="I134" i="3"/>
  <c r="I134" i="4" s="1"/>
  <c r="J134" i="3"/>
  <c r="J134" i="4" s="1"/>
  <c r="K134" i="3"/>
  <c r="B135" i="3"/>
  <c r="B135" i="4" s="1"/>
  <c r="C135" i="3"/>
  <c r="C135" i="4" s="1"/>
  <c r="D135" i="3"/>
  <c r="D135" i="4" s="1"/>
  <c r="E135" i="3"/>
  <c r="E135" i="4" s="1"/>
  <c r="F135" i="3"/>
  <c r="F135" i="4" s="1"/>
  <c r="G135" i="3"/>
  <c r="G135" i="4" s="1"/>
  <c r="H135" i="3"/>
  <c r="H135" i="4" s="1"/>
  <c r="I135" i="3"/>
  <c r="I135" i="4" s="1"/>
  <c r="J135" i="3"/>
  <c r="J135" i="4" s="1"/>
  <c r="K135" i="3"/>
  <c r="B136" i="3"/>
  <c r="B136" i="4" s="1"/>
  <c r="C136" i="3"/>
  <c r="C136" i="4" s="1"/>
  <c r="D136" i="3"/>
  <c r="D136" i="4" s="1"/>
  <c r="E136" i="3"/>
  <c r="E136" i="4" s="1"/>
  <c r="F136" i="3"/>
  <c r="G136" i="3"/>
  <c r="G136" i="4" s="1"/>
  <c r="H136" i="3"/>
  <c r="H136" i="4" s="1"/>
  <c r="I136" i="3"/>
  <c r="I136" i="4" s="1"/>
  <c r="J136" i="3"/>
  <c r="K136" i="3"/>
  <c r="B137" i="3"/>
  <c r="B137" i="4" s="1"/>
  <c r="C137" i="3"/>
  <c r="C137" i="4" s="1"/>
  <c r="D137" i="3"/>
  <c r="D137" i="4" s="1"/>
  <c r="E137" i="3"/>
  <c r="E137" i="4" s="1"/>
  <c r="F137" i="3"/>
  <c r="G137" i="3"/>
  <c r="G137" i="4" s="1"/>
  <c r="H137" i="3"/>
  <c r="H137" i="4" s="1"/>
  <c r="I137" i="3"/>
  <c r="I137" i="4" s="1"/>
  <c r="J137" i="3"/>
  <c r="J137" i="4" s="1"/>
  <c r="K137" i="3"/>
  <c r="B138" i="3"/>
  <c r="C138" i="3"/>
  <c r="C138" i="4" s="1"/>
  <c r="D138" i="3"/>
  <c r="D138" i="4" s="1"/>
  <c r="E138" i="3"/>
  <c r="E138" i="4" s="1"/>
  <c r="F138" i="3"/>
  <c r="F138" i="4" s="1"/>
  <c r="G138" i="3"/>
  <c r="G138" i="4" s="1"/>
  <c r="H138" i="3"/>
  <c r="H138" i="4" s="1"/>
  <c r="I138" i="3"/>
  <c r="I138" i="4" s="1"/>
  <c r="J138" i="3"/>
  <c r="J138" i="4" s="1"/>
  <c r="K138" i="3"/>
  <c r="B139" i="3"/>
  <c r="B139" i="4" s="1"/>
  <c r="C139" i="3"/>
  <c r="C139" i="4" s="1"/>
  <c r="D139" i="3"/>
  <c r="D139" i="4" s="1"/>
  <c r="E139" i="3"/>
  <c r="E139" i="4" s="1"/>
  <c r="F139" i="3"/>
  <c r="F139" i="4" s="1"/>
  <c r="G139" i="3"/>
  <c r="G139" i="4" s="1"/>
  <c r="H139" i="3"/>
  <c r="H139" i="4" s="1"/>
  <c r="I139" i="3"/>
  <c r="I139" i="4" s="1"/>
  <c r="J139" i="3"/>
  <c r="J139" i="4" s="1"/>
  <c r="K139" i="3"/>
  <c r="B140" i="3"/>
  <c r="B140" i="4" s="1"/>
  <c r="C140" i="3"/>
  <c r="C140" i="4" s="1"/>
  <c r="D140" i="3"/>
  <c r="D140" i="4" s="1"/>
  <c r="E140" i="3"/>
  <c r="E140" i="4" s="1"/>
  <c r="F140" i="3"/>
  <c r="F140" i="4" s="1"/>
  <c r="G140" i="3"/>
  <c r="G140" i="4" s="1"/>
  <c r="H140" i="3"/>
  <c r="H140" i="4" s="1"/>
  <c r="I140" i="3"/>
  <c r="I140" i="4" s="1"/>
  <c r="J140" i="3"/>
  <c r="J140" i="4" s="1"/>
  <c r="K140" i="3"/>
  <c r="B141" i="3"/>
  <c r="B141" i="4" s="1"/>
  <c r="C141" i="3"/>
  <c r="C141" i="4" s="1"/>
  <c r="D141" i="3"/>
  <c r="D141" i="4" s="1"/>
  <c r="E141" i="3"/>
  <c r="E141" i="4" s="1"/>
  <c r="F141" i="3"/>
  <c r="F141" i="4" s="1"/>
  <c r="G141" i="3"/>
  <c r="G141" i="4" s="1"/>
  <c r="H141" i="3"/>
  <c r="H141" i="4" s="1"/>
  <c r="I141" i="3"/>
  <c r="I141" i="4" s="1"/>
  <c r="J141" i="3"/>
  <c r="J141" i="4" s="1"/>
  <c r="K141" i="3"/>
  <c r="K141" i="4" s="1"/>
  <c r="B142" i="3"/>
  <c r="B142" i="4" s="1"/>
  <c r="C142" i="3"/>
  <c r="C142" i="4" s="1"/>
  <c r="D142" i="3"/>
  <c r="D142" i="4" s="1"/>
  <c r="E142" i="3"/>
  <c r="E142" i="4" s="1"/>
  <c r="F142" i="3"/>
  <c r="G142" i="3"/>
  <c r="G142" i="4" s="1"/>
  <c r="H142" i="3"/>
  <c r="H142" i="4" s="1"/>
  <c r="I142" i="3"/>
  <c r="I142" i="4" s="1"/>
  <c r="J142" i="3"/>
  <c r="J142" i="4" s="1"/>
  <c r="K142" i="3"/>
  <c r="K142" i="4" s="1"/>
  <c r="B143" i="3"/>
  <c r="C143" i="3"/>
  <c r="C143" i="4" s="1"/>
  <c r="D143" i="3"/>
  <c r="D143" i="4" s="1"/>
  <c r="E143" i="3"/>
  <c r="E143" i="4" s="1"/>
  <c r="F143" i="3"/>
  <c r="F143" i="4" s="1"/>
  <c r="G143" i="3"/>
  <c r="G143" i="4" s="1"/>
  <c r="H143" i="3"/>
  <c r="H143" i="4" s="1"/>
  <c r="I143" i="3"/>
  <c r="I143" i="4" s="1"/>
  <c r="J143" i="3"/>
  <c r="J143" i="4" s="1"/>
  <c r="K143" i="3"/>
  <c r="K143" i="4" s="1"/>
  <c r="B144" i="3"/>
  <c r="C144" i="3"/>
  <c r="C144" i="4" s="1"/>
  <c r="D144" i="3"/>
  <c r="D144" i="4" s="1"/>
  <c r="E144" i="3"/>
  <c r="E144" i="4" s="1"/>
  <c r="F144" i="3"/>
  <c r="G144" i="3"/>
  <c r="G144" i="4" s="1"/>
  <c r="H144" i="3"/>
  <c r="H144" i="4" s="1"/>
  <c r="I144" i="3"/>
  <c r="I144" i="4" s="1"/>
  <c r="J144" i="3"/>
  <c r="J144" i="4" s="1"/>
  <c r="K144" i="3"/>
  <c r="B145" i="3"/>
  <c r="B145" i="4" s="1"/>
  <c r="C145" i="3"/>
  <c r="C145" i="4" s="1"/>
  <c r="D145" i="3"/>
  <c r="D145" i="4" s="1"/>
  <c r="E145" i="3"/>
  <c r="E145" i="4" s="1"/>
  <c r="F145" i="3"/>
  <c r="F145" i="4" s="1"/>
  <c r="G145" i="3"/>
  <c r="G145" i="4" s="1"/>
  <c r="H145" i="3"/>
  <c r="H145" i="4" s="1"/>
  <c r="I145" i="3"/>
  <c r="I145" i="4" s="1"/>
  <c r="J145" i="3"/>
  <c r="J145" i="4" s="1"/>
  <c r="K145" i="3"/>
  <c r="K145" i="4" s="1"/>
  <c r="B146" i="3"/>
  <c r="C146" i="3"/>
  <c r="C146" i="4" s="1"/>
  <c r="D146" i="3"/>
  <c r="D146" i="4" s="1"/>
  <c r="E146" i="3"/>
  <c r="E146" i="4" s="1"/>
  <c r="F146" i="3"/>
  <c r="G146" i="3"/>
  <c r="G146" i="4" s="1"/>
  <c r="H146" i="3"/>
  <c r="H146" i="4" s="1"/>
  <c r="I146" i="3"/>
  <c r="I146" i="4" s="1"/>
  <c r="J146" i="3"/>
  <c r="J146" i="4" s="1"/>
  <c r="K146" i="3"/>
  <c r="B147" i="3"/>
  <c r="C147" i="3"/>
  <c r="C147" i="4" s="1"/>
  <c r="D147" i="3"/>
  <c r="D147" i="4" s="1"/>
  <c r="E147" i="3"/>
  <c r="E147" i="4" s="1"/>
  <c r="F147" i="3"/>
  <c r="F147" i="4" s="1"/>
  <c r="G147" i="3"/>
  <c r="G147" i="4" s="1"/>
  <c r="H147" i="3"/>
  <c r="H147" i="4" s="1"/>
  <c r="I147" i="3"/>
  <c r="I147" i="4" s="1"/>
  <c r="J147" i="3"/>
  <c r="J147" i="4" s="1"/>
  <c r="K147" i="3"/>
  <c r="B148" i="3"/>
  <c r="B148" i="4" s="1"/>
  <c r="C148" i="3"/>
  <c r="C148" i="4" s="1"/>
  <c r="D148" i="3"/>
  <c r="D148" i="4" s="1"/>
  <c r="E148" i="3"/>
  <c r="E148" i="4" s="1"/>
  <c r="F148" i="3"/>
  <c r="F148" i="4" s="1"/>
  <c r="G148" i="3"/>
  <c r="G148" i="4" s="1"/>
  <c r="H148" i="3"/>
  <c r="H148" i="4" s="1"/>
  <c r="I148" i="3"/>
  <c r="I148" i="4" s="1"/>
  <c r="J148" i="3"/>
  <c r="J148" i="4" s="1"/>
  <c r="K148" i="3"/>
  <c r="B149" i="3"/>
  <c r="C149" i="3"/>
  <c r="C149" i="4" s="1"/>
  <c r="D149" i="3"/>
  <c r="D149" i="4" s="1"/>
  <c r="E149" i="3"/>
  <c r="E149" i="4" s="1"/>
  <c r="F149" i="3"/>
  <c r="G149" i="3"/>
  <c r="G149" i="4" s="1"/>
  <c r="H149" i="3"/>
  <c r="H149" i="4" s="1"/>
  <c r="I149" i="3"/>
  <c r="I149" i="4" s="1"/>
  <c r="J149" i="3"/>
  <c r="J149" i="4" s="1"/>
  <c r="K149" i="3"/>
  <c r="K149" i="4" s="1"/>
  <c r="B150" i="3"/>
  <c r="C150" i="3"/>
  <c r="C150" i="4" s="1"/>
  <c r="D150" i="3"/>
  <c r="D150" i="4" s="1"/>
  <c r="E150" i="3"/>
  <c r="E150" i="4" s="1"/>
  <c r="F150" i="3"/>
  <c r="G150" i="3"/>
  <c r="G150" i="4" s="1"/>
  <c r="H150" i="3"/>
  <c r="H150" i="4" s="1"/>
  <c r="I150" i="3"/>
  <c r="I150" i="4" s="1"/>
  <c r="J150" i="3"/>
  <c r="J150" i="4" s="1"/>
  <c r="K150" i="3"/>
  <c r="B151" i="3"/>
  <c r="C151" i="3"/>
  <c r="C151" i="4" s="1"/>
  <c r="D151" i="3"/>
  <c r="D151" i="4" s="1"/>
  <c r="E151" i="3"/>
  <c r="E151" i="4" s="1"/>
  <c r="F151" i="3"/>
  <c r="F151" i="4" s="1"/>
  <c r="G151" i="3"/>
  <c r="H151" i="3"/>
  <c r="H151" i="4" s="1"/>
  <c r="I151" i="3"/>
  <c r="I151" i="4" s="1"/>
  <c r="J151" i="3"/>
  <c r="J151" i="4" s="1"/>
  <c r="K151" i="3"/>
  <c r="B152" i="3"/>
  <c r="C152" i="3"/>
  <c r="C152" i="4" s="1"/>
  <c r="D152" i="3"/>
  <c r="D152" i="4" s="1"/>
  <c r="E152" i="3"/>
  <c r="E152" i="4" s="1"/>
  <c r="F152" i="3"/>
  <c r="F152" i="4" s="1"/>
  <c r="G152" i="3"/>
  <c r="H152" i="3"/>
  <c r="H152" i="4" s="1"/>
  <c r="I152" i="3"/>
  <c r="I152" i="4" s="1"/>
  <c r="J152" i="3"/>
  <c r="J152" i="4" s="1"/>
  <c r="K152" i="3"/>
  <c r="B153" i="3"/>
  <c r="C153" i="3"/>
  <c r="C153" i="4" s="1"/>
  <c r="D153" i="3"/>
  <c r="D153" i="4" s="1"/>
  <c r="E153" i="3"/>
  <c r="E153" i="4" s="1"/>
  <c r="F153" i="3"/>
  <c r="G153" i="3"/>
  <c r="G153" i="4" s="1"/>
  <c r="H153" i="3"/>
  <c r="H153" i="4" s="1"/>
  <c r="I153" i="3"/>
  <c r="I153" i="4" s="1"/>
  <c r="J153" i="3"/>
  <c r="J153" i="4" s="1"/>
  <c r="K153" i="3"/>
  <c r="B154" i="3"/>
  <c r="C154" i="3"/>
  <c r="C154" i="4" s="1"/>
  <c r="D154" i="3"/>
  <c r="D154" i="4" s="1"/>
  <c r="E154" i="3"/>
  <c r="E154" i="4" s="1"/>
  <c r="F154" i="3"/>
  <c r="F154" i="4" s="1"/>
  <c r="G154" i="3"/>
  <c r="H154" i="3"/>
  <c r="H154" i="4" s="1"/>
  <c r="I154" i="3"/>
  <c r="I154" i="4" s="1"/>
  <c r="J154" i="3"/>
  <c r="J154" i="4" s="1"/>
  <c r="K154" i="3"/>
  <c r="K154" i="4" s="1"/>
  <c r="B155" i="3"/>
  <c r="C155" i="3"/>
  <c r="C155" i="4" s="1"/>
  <c r="D155" i="3"/>
  <c r="D155" i="4" s="1"/>
  <c r="E155" i="3"/>
  <c r="E155" i="4" s="1"/>
  <c r="F155" i="3"/>
  <c r="G155" i="3"/>
  <c r="G155" i="4" s="1"/>
  <c r="H155" i="3"/>
  <c r="H155" i="4" s="1"/>
  <c r="I155" i="3"/>
  <c r="I155" i="4" s="1"/>
  <c r="J155" i="3"/>
  <c r="J155" i="4" s="1"/>
  <c r="K155" i="3"/>
  <c r="B156" i="3"/>
  <c r="C156" i="3"/>
  <c r="C156" i="4" s="1"/>
  <c r="D156" i="3"/>
  <c r="D156" i="4" s="1"/>
  <c r="E156" i="3"/>
  <c r="E156" i="4" s="1"/>
  <c r="F156" i="3"/>
  <c r="F156" i="4" s="1"/>
  <c r="G156" i="3"/>
  <c r="H156" i="3"/>
  <c r="H156" i="4" s="1"/>
  <c r="I156" i="3"/>
  <c r="I156" i="4" s="1"/>
  <c r="J156" i="3"/>
  <c r="J156" i="4" s="1"/>
  <c r="K156" i="3"/>
  <c r="K156" i="4" s="1"/>
  <c r="B157" i="3"/>
  <c r="C157" i="3"/>
  <c r="C157" i="4" s="1"/>
  <c r="D157" i="3"/>
  <c r="D157" i="4" s="1"/>
  <c r="E157" i="3"/>
  <c r="E157" i="4" s="1"/>
  <c r="F157" i="3"/>
  <c r="F157" i="4" s="1"/>
  <c r="G157" i="3"/>
  <c r="G157" i="4" s="1"/>
  <c r="H157" i="3"/>
  <c r="H157" i="4" s="1"/>
  <c r="I157" i="3"/>
  <c r="I157" i="4" s="1"/>
  <c r="J157" i="3"/>
  <c r="J157" i="4" s="1"/>
  <c r="K157" i="3"/>
  <c r="B158" i="3"/>
  <c r="C158" i="3"/>
  <c r="C158" i="4" s="1"/>
  <c r="D158" i="3"/>
  <c r="D158" i="4" s="1"/>
  <c r="E158" i="3"/>
  <c r="E158" i="4" s="1"/>
  <c r="F158" i="3"/>
  <c r="F158" i="4" s="1"/>
  <c r="G158" i="3"/>
  <c r="G158" i="4" s="1"/>
  <c r="H158" i="3"/>
  <c r="H158" i="4" s="1"/>
  <c r="I158" i="3"/>
  <c r="I158" i="4" s="1"/>
  <c r="J158" i="3"/>
  <c r="J158" i="4" s="1"/>
  <c r="K158" i="3"/>
  <c r="B159" i="3"/>
  <c r="C159" i="3"/>
  <c r="C159" i="4" s="1"/>
  <c r="D159" i="3"/>
  <c r="D159" i="4" s="1"/>
  <c r="E159" i="3"/>
  <c r="E159" i="4" s="1"/>
  <c r="F159" i="3"/>
  <c r="F159" i="4" s="1"/>
  <c r="G159" i="3"/>
  <c r="G159" i="4" s="1"/>
  <c r="H159" i="3"/>
  <c r="H159" i="4" s="1"/>
  <c r="I159" i="3"/>
  <c r="I159" i="4" s="1"/>
  <c r="J159" i="3"/>
  <c r="J159" i="4" s="1"/>
  <c r="K159" i="3"/>
  <c r="B160" i="3"/>
  <c r="B160" i="4" s="1"/>
  <c r="C160" i="3"/>
  <c r="C160" i="4" s="1"/>
  <c r="D160" i="3"/>
  <c r="D160" i="4" s="1"/>
  <c r="E160" i="3"/>
  <c r="E160" i="4" s="1"/>
  <c r="F160" i="3"/>
  <c r="F160" i="4" s="1"/>
  <c r="G160" i="3"/>
  <c r="G160" i="4" s="1"/>
  <c r="H160" i="3"/>
  <c r="H160" i="4" s="1"/>
  <c r="I160" i="3"/>
  <c r="I160" i="4" s="1"/>
  <c r="J160" i="3"/>
  <c r="J160" i="4" s="1"/>
  <c r="K160" i="3"/>
  <c r="B161" i="3"/>
  <c r="B161" i="4" s="1"/>
  <c r="C161" i="3"/>
  <c r="C161" i="4" s="1"/>
  <c r="D161" i="3"/>
  <c r="D161" i="4" s="1"/>
  <c r="E161" i="3"/>
  <c r="E161" i="4" s="1"/>
  <c r="F161" i="3"/>
  <c r="G161" i="3"/>
  <c r="G161" i="4" s="1"/>
  <c r="H161" i="3"/>
  <c r="H161" i="4" s="1"/>
  <c r="I161" i="3"/>
  <c r="I161" i="4" s="1"/>
  <c r="J161" i="3"/>
  <c r="J161" i="4" s="1"/>
  <c r="K161" i="3"/>
  <c r="B162" i="3"/>
  <c r="C162" i="3"/>
  <c r="C162" i="4" s="1"/>
  <c r="D162" i="3"/>
  <c r="D162" i="4" s="1"/>
  <c r="E162" i="3"/>
  <c r="E162" i="4" s="1"/>
  <c r="F162" i="3"/>
  <c r="F162" i="4" s="1"/>
  <c r="G162" i="3"/>
  <c r="G162" i="4" s="1"/>
  <c r="H162" i="3"/>
  <c r="H162" i="4" s="1"/>
  <c r="I162" i="3"/>
  <c r="I162" i="4" s="1"/>
  <c r="J162" i="3"/>
  <c r="J162" i="4" s="1"/>
  <c r="K162" i="3"/>
  <c r="B163" i="3"/>
  <c r="C163" i="3"/>
  <c r="C163" i="4" s="1"/>
  <c r="D163" i="3"/>
  <c r="D163" i="4" s="1"/>
  <c r="E163" i="3"/>
  <c r="E163" i="4" s="1"/>
  <c r="F163" i="3"/>
  <c r="F163" i="4" s="1"/>
  <c r="G163" i="3"/>
  <c r="G163" i="4" s="1"/>
  <c r="H163" i="3"/>
  <c r="H163" i="4" s="1"/>
  <c r="I163" i="3"/>
  <c r="I163" i="4" s="1"/>
  <c r="J163" i="3"/>
  <c r="J163" i="4" s="1"/>
  <c r="K163" i="3"/>
  <c r="B164" i="3"/>
  <c r="C164" i="3"/>
  <c r="C164" i="4" s="1"/>
  <c r="D164" i="3"/>
  <c r="D164" i="4" s="1"/>
  <c r="E164" i="3"/>
  <c r="E164" i="4" s="1"/>
  <c r="F164" i="3"/>
  <c r="F164" i="4" s="1"/>
  <c r="G164" i="3"/>
  <c r="G164" i="4" s="1"/>
  <c r="H164" i="3"/>
  <c r="H164" i="4" s="1"/>
  <c r="I164" i="3"/>
  <c r="I164" i="4" s="1"/>
  <c r="J164" i="3"/>
  <c r="J164" i="4" s="1"/>
  <c r="K164" i="3"/>
  <c r="B165" i="3"/>
  <c r="C165" i="3"/>
  <c r="C165" i="4" s="1"/>
  <c r="D165" i="3"/>
  <c r="D165" i="4" s="1"/>
  <c r="E165" i="3"/>
  <c r="E165" i="4" s="1"/>
  <c r="F165" i="3"/>
  <c r="F165" i="4" s="1"/>
  <c r="G165" i="3"/>
  <c r="G165" i="4" s="1"/>
  <c r="H165" i="3"/>
  <c r="H165" i="4" s="1"/>
  <c r="I165" i="3"/>
  <c r="I165" i="4" s="1"/>
  <c r="J165" i="3"/>
  <c r="J165" i="4" s="1"/>
  <c r="K165" i="3"/>
  <c r="B166" i="3"/>
  <c r="C166" i="3"/>
  <c r="C166" i="4" s="1"/>
  <c r="D166" i="3"/>
  <c r="D166" i="4" s="1"/>
  <c r="E166" i="3"/>
  <c r="E166" i="4" s="1"/>
  <c r="F166" i="3"/>
  <c r="F166" i="4" s="1"/>
  <c r="G166" i="3"/>
  <c r="H166" i="3"/>
  <c r="H166" i="4" s="1"/>
  <c r="I166" i="3"/>
  <c r="I166" i="4" s="1"/>
  <c r="J166" i="3"/>
  <c r="J166" i="4" s="1"/>
  <c r="K166" i="3"/>
  <c r="B167" i="3"/>
  <c r="C167" i="3"/>
  <c r="C167" i="4" s="1"/>
  <c r="D167" i="3"/>
  <c r="D167" i="4" s="1"/>
  <c r="E167" i="3"/>
  <c r="E167" i="4" s="1"/>
  <c r="F167" i="3"/>
  <c r="F167" i="4" s="1"/>
  <c r="G167" i="3"/>
  <c r="H167" i="3"/>
  <c r="H167" i="4" s="1"/>
  <c r="I167" i="3"/>
  <c r="I167" i="4" s="1"/>
  <c r="J167" i="3"/>
  <c r="K167" i="3"/>
  <c r="K167" i="4" s="1"/>
  <c r="B168" i="3"/>
  <c r="C168" i="3"/>
  <c r="C168" i="4" s="1"/>
  <c r="D168" i="3"/>
  <c r="D168" i="4" s="1"/>
  <c r="E168" i="3"/>
  <c r="E168" i="4" s="1"/>
  <c r="F168" i="3"/>
  <c r="F168" i="4" s="1"/>
  <c r="G168" i="3"/>
  <c r="H168" i="3"/>
  <c r="H168" i="4" s="1"/>
  <c r="I168" i="3"/>
  <c r="I168" i="4" s="1"/>
  <c r="J168" i="3"/>
  <c r="J168" i="4" s="1"/>
  <c r="K168" i="3"/>
  <c r="B169" i="3"/>
  <c r="B169" i="4" s="1"/>
  <c r="C169" i="3"/>
  <c r="C169" i="4" s="1"/>
  <c r="D169" i="3"/>
  <c r="D169" i="4" s="1"/>
  <c r="E169" i="3"/>
  <c r="E169" i="4" s="1"/>
  <c r="F169" i="3"/>
  <c r="F169" i="4" s="1"/>
  <c r="G169" i="3"/>
  <c r="G169" i="4" s="1"/>
  <c r="H169" i="3"/>
  <c r="H169" i="4" s="1"/>
  <c r="I169" i="3"/>
  <c r="I169" i="4" s="1"/>
  <c r="J169" i="3"/>
  <c r="J169" i="4" s="1"/>
  <c r="K169" i="3"/>
  <c r="B170" i="3"/>
  <c r="B170" i="4" s="1"/>
  <c r="C170" i="3"/>
  <c r="C170" i="4" s="1"/>
  <c r="D170" i="3"/>
  <c r="D170" i="4" s="1"/>
  <c r="E170" i="3"/>
  <c r="E170" i="4" s="1"/>
  <c r="F170" i="3"/>
  <c r="F170" i="4" s="1"/>
  <c r="G170" i="3"/>
  <c r="G170" i="4" s="1"/>
  <c r="H170" i="3"/>
  <c r="H170" i="4" s="1"/>
  <c r="I170" i="3"/>
  <c r="I170" i="4" s="1"/>
  <c r="J170" i="3"/>
  <c r="K170" i="3"/>
  <c r="B171" i="3"/>
  <c r="C171" i="3"/>
  <c r="C171" i="4" s="1"/>
  <c r="D171" i="3"/>
  <c r="D171" i="4" s="1"/>
  <c r="E171" i="3"/>
  <c r="E171" i="4" s="1"/>
  <c r="F171" i="3"/>
  <c r="F171" i="4" s="1"/>
  <c r="G171" i="3"/>
  <c r="H171" i="3"/>
  <c r="H171" i="4" s="1"/>
  <c r="I171" i="3"/>
  <c r="I171" i="4" s="1"/>
  <c r="J171" i="3"/>
  <c r="K171" i="3"/>
  <c r="K171" i="4" s="1"/>
  <c r="B172" i="3"/>
  <c r="B172" i="4" s="1"/>
  <c r="C172" i="3"/>
  <c r="C172" i="4" s="1"/>
  <c r="D172" i="3"/>
  <c r="D172" i="4" s="1"/>
  <c r="E172" i="3"/>
  <c r="E172" i="4" s="1"/>
  <c r="F172" i="3"/>
  <c r="F172" i="4" s="1"/>
  <c r="G172" i="3"/>
  <c r="H172" i="3"/>
  <c r="H172" i="4" s="1"/>
  <c r="I172" i="3"/>
  <c r="I172" i="4" s="1"/>
  <c r="J172" i="3"/>
  <c r="J172" i="4" s="1"/>
  <c r="K172" i="3"/>
  <c r="K172" i="4" s="1"/>
  <c r="B173" i="3"/>
  <c r="B173" i="4" s="1"/>
  <c r="C173" i="3"/>
  <c r="C173" i="4" s="1"/>
  <c r="D173" i="3"/>
  <c r="D173" i="4" s="1"/>
  <c r="E173" i="3"/>
  <c r="E173" i="4" s="1"/>
  <c r="F173" i="3"/>
  <c r="F173" i="4" s="1"/>
  <c r="G173" i="3"/>
  <c r="H173" i="3"/>
  <c r="H173" i="4" s="1"/>
  <c r="I173" i="3"/>
  <c r="I173" i="4" s="1"/>
  <c r="J173" i="3"/>
  <c r="J173" i="4" s="1"/>
  <c r="K173" i="3"/>
  <c r="B174" i="3"/>
  <c r="C174" i="3"/>
  <c r="C174" i="4" s="1"/>
  <c r="D174" i="3"/>
  <c r="D174" i="4" s="1"/>
  <c r="E174" i="3"/>
  <c r="E174" i="4" s="1"/>
  <c r="F174" i="3"/>
  <c r="F174" i="4" s="1"/>
  <c r="G174" i="3"/>
  <c r="G174" i="4" s="1"/>
  <c r="H174" i="3"/>
  <c r="H174" i="4" s="1"/>
  <c r="I174" i="3"/>
  <c r="I174" i="4" s="1"/>
  <c r="J174" i="3"/>
  <c r="J174" i="4" s="1"/>
  <c r="K174" i="3"/>
  <c r="K174" i="4" s="1"/>
  <c r="B175" i="3"/>
  <c r="C175" i="3"/>
  <c r="C175" i="4" s="1"/>
  <c r="D175" i="3"/>
  <c r="D175" i="4" s="1"/>
  <c r="E175" i="3"/>
  <c r="E175" i="4" s="1"/>
  <c r="F175" i="3"/>
  <c r="F175" i="4" s="1"/>
  <c r="G175" i="3"/>
  <c r="G175" i="4" s="1"/>
  <c r="H175" i="3"/>
  <c r="H175" i="4" s="1"/>
  <c r="I175" i="3"/>
  <c r="I175" i="4" s="1"/>
  <c r="J175" i="3"/>
  <c r="J175" i="4" s="1"/>
  <c r="K175" i="3"/>
  <c r="K175" i="4" s="1"/>
  <c r="B176" i="3"/>
  <c r="C176" i="3"/>
  <c r="C176" i="4" s="1"/>
  <c r="D176" i="3"/>
  <c r="D176" i="4" s="1"/>
  <c r="E176" i="3"/>
  <c r="E176" i="4" s="1"/>
  <c r="F176" i="3"/>
  <c r="F176" i="4" s="1"/>
  <c r="G176" i="3"/>
  <c r="H176" i="3"/>
  <c r="H176" i="4" s="1"/>
  <c r="I176" i="3"/>
  <c r="I176" i="4" s="1"/>
  <c r="J176" i="3"/>
  <c r="J176" i="4" s="1"/>
  <c r="K176" i="3"/>
  <c r="K176" i="4" s="1"/>
  <c r="B177" i="3"/>
  <c r="C177" i="3"/>
  <c r="C177" i="4" s="1"/>
  <c r="D177" i="3"/>
  <c r="D177" i="4" s="1"/>
  <c r="E177" i="3"/>
  <c r="E177" i="4" s="1"/>
  <c r="F177" i="3"/>
  <c r="F177" i="4" s="1"/>
  <c r="G177" i="3"/>
  <c r="G177" i="4" s="1"/>
  <c r="H177" i="3"/>
  <c r="H177" i="4" s="1"/>
  <c r="I177" i="3"/>
  <c r="I177" i="4" s="1"/>
  <c r="J177" i="3"/>
  <c r="J177" i="4" s="1"/>
  <c r="K177" i="3"/>
  <c r="K177" i="4" s="1"/>
  <c r="B178" i="3"/>
  <c r="C178" i="3"/>
  <c r="C178" i="4" s="1"/>
  <c r="D178" i="3"/>
  <c r="D178" i="4" s="1"/>
  <c r="E178" i="3"/>
  <c r="E178" i="4" s="1"/>
  <c r="F178" i="3"/>
  <c r="F178" i="4" s="1"/>
  <c r="G178" i="3"/>
  <c r="G178" i="4" s="1"/>
  <c r="H178" i="3"/>
  <c r="H178" i="4" s="1"/>
  <c r="I178" i="3"/>
  <c r="I178" i="4" s="1"/>
  <c r="J178" i="3"/>
  <c r="J178" i="4" s="1"/>
  <c r="K178" i="3"/>
  <c r="K178" i="4" s="1"/>
  <c r="B179" i="3"/>
  <c r="C179" i="3"/>
  <c r="C179" i="4" s="1"/>
  <c r="D179" i="3"/>
  <c r="D179" i="4" s="1"/>
  <c r="E179" i="3"/>
  <c r="E179" i="4" s="1"/>
  <c r="F179" i="3"/>
  <c r="F179" i="4" s="1"/>
  <c r="G179" i="3"/>
  <c r="G179" i="4" s="1"/>
  <c r="H179" i="3"/>
  <c r="H179" i="4" s="1"/>
  <c r="I179" i="3"/>
  <c r="I179" i="4" s="1"/>
  <c r="J179" i="3"/>
  <c r="J179" i="4" s="1"/>
  <c r="K179" i="3"/>
  <c r="K179" i="4" s="1"/>
  <c r="B180" i="3"/>
  <c r="B180" i="4" s="1"/>
  <c r="C180" i="3"/>
  <c r="C180" i="4" s="1"/>
  <c r="D180" i="3"/>
  <c r="D180" i="4" s="1"/>
  <c r="E180" i="3"/>
  <c r="E180" i="4" s="1"/>
  <c r="F180" i="3"/>
  <c r="F180" i="4" s="1"/>
  <c r="G180" i="3"/>
  <c r="G180" i="4" s="1"/>
  <c r="H180" i="3"/>
  <c r="H180" i="4" s="1"/>
  <c r="I180" i="3"/>
  <c r="I180" i="4" s="1"/>
  <c r="J180" i="3"/>
  <c r="J180" i="4" s="1"/>
  <c r="K180" i="3"/>
  <c r="K180" i="4" s="1"/>
  <c r="B181" i="3"/>
  <c r="B181" i="4" s="1"/>
  <c r="C181" i="3"/>
  <c r="C181" i="4" s="1"/>
  <c r="D181" i="3"/>
  <c r="D181" i="4" s="1"/>
  <c r="E181" i="3"/>
  <c r="E181" i="4" s="1"/>
  <c r="F181" i="3"/>
  <c r="F181" i="4" s="1"/>
  <c r="G181" i="3"/>
  <c r="G181" i="4" s="1"/>
  <c r="H181" i="3"/>
  <c r="H181" i="4" s="1"/>
  <c r="I181" i="3"/>
  <c r="I181" i="4" s="1"/>
  <c r="J181" i="3"/>
  <c r="J181" i="4" s="1"/>
  <c r="K181" i="3"/>
  <c r="K181" i="4" s="1"/>
  <c r="B182" i="3"/>
  <c r="B182" i="4" s="1"/>
  <c r="C182" i="3"/>
  <c r="C182" i="4" s="1"/>
  <c r="D182" i="3"/>
  <c r="D182" i="4" s="1"/>
  <c r="E182" i="3"/>
  <c r="E182" i="4" s="1"/>
  <c r="F182" i="3"/>
  <c r="F182" i="4" s="1"/>
  <c r="G182" i="3"/>
  <c r="G182" i="4" s="1"/>
  <c r="H182" i="3"/>
  <c r="H182" i="4" s="1"/>
  <c r="I182" i="3"/>
  <c r="I182" i="4" s="1"/>
  <c r="J182" i="3"/>
  <c r="J182" i="4" s="1"/>
  <c r="K182" i="3"/>
  <c r="K182" i="4" s="1"/>
  <c r="B183" i="3"/>
  <c r="B183" i="4" s="1"/>
  <c r="C183" i="3"/>
  <c r="C183" i="4" s="1"/>
  <c r="D183" i="3"/>
  <c r="D183" i="4" s="1"/>
  <c r="E183" i="3"/>
  <c r="E183" i="4" s="1"/>
  <c r="F183" i="3"/>
  <c r="F183" i="4" s="1"/>
  <c r="G183" i="3"/>
  <c r="G183" i="4" s="1"/>
  <c r="H183" i="3"/>
  <c r="H183" i="4" s="1"/>
  <c r="I183" i="3"/>
  <c r="I183" i="4" s="1"/>
  <c r="J183" i="3"/>
  <c r="J183" i="4" s="1"/>
  <c r="K183" i="3"/>
  <c r="K183" i="4" s="1"/>
  <c r="B184" i="3"/>
  <c r="B184" i="4" s="1"/>
  <c r="C184" i="3"/>
  <c r="C184" i="4" s="1"/>
  <c r="D184" i="3"/>
  <c r="D184" i="4" s="1"/>
  <c r="E184" i="3"/>
  <c r="E184" i="4" s="1"/>
  <c r="F184" i="3"/>
  <c r="F184" i="4" s="1"/>
  <c r="G184" i="3"/>
  <c r="G184" i="4" s="1"/>
  <c r="H184" i="3"/>
  <c r="H184" i="4" s="1"/>
  <c r="I184" i="3"/>
  <c r="I184" i="4" s="1"/>
  <c r="J184" i="3"/>
  <c r="J184" i="4" s="1"/>
  <c r="K184" i="3"/>
  <c r="K184" i="4" s="1"/>
  <c r="B185" i="3"/>
  <c r="C185" i="3"/>
  <c r="C185" i="4" s="1"/>
  <c r="D185" i="3"/>
  <c r="D185" i="4" s="1"/>
  <c r="E185" i="3"/>
  <c r="E185" i="4" s="1"/>
  <c r="F185" i="3"/>
  <c r="F185" i="4" s="1"/>
  <c r="G185" i="3"/>
  <c r="G185" i="4" s="1"/>
  <c r="H185" i="3"/>
  <c r="H185" i="4" s="1"/>
  <c r="I185" i="3"/>
  <c r="I185" i="4" s="1"/>
  <c r="J185" i="3"/>
  <c r="J185" i="4" s="1"/>
  <c r="K185" i="3"/>
  <c r="K185" i="4" s="1"/>
  <c r="B186" i="3"/>
  <c r="C186" i="3"/>
  <c r="C186" i="4" s="1"/>
  <c r="D186" i="3"/>
  <c r="D186" i="4" s="1"/>
  <c r="E186" i="3"/>
  <c r="E186" i="4" s="1"/>
  <c r="F186" i="3"/>
  <c r="F186" i="4" s="1"/>
  <c r="G186" i="3"/>
  <c r="G186" i="4" s="1"/>
  <c r="H186" i="3"/>
  <c r="H186" i="4" s="1"/>
  <c r="I186" i="3"/>
  <c r="I186" i="4" s="1"/>
  <c r="J186" i="3"/>
  <c r="J186" i="4" s="1"/>
  <c r="K186" i="3"/>
  <c r="B187" i="3"/>
  <c r="C187" i="3"/>
  <c r="C187" i="4" s="1"/>
  <c r="D187" i="3"/>
  <c r="D187" i="4" s="1"/>
  <c r="E187" i="3"/>
  <c r="E187" i="4" s="1"/>
  <c r="F187" i="3"/>
  <c r="F187" i="4" s="1"/>
  <c r="G187" i="3"/>
  <c r="G187" i="4" s="1"/>
  <c r="H187" i="3"/>
  <c r="H187" i="4" s="1"/>
  <c r="I187" i="3"/>
  <c r="I187" i="4" s="1"/>
  <c r="J187" i="3"/>
  <c r="J187" i="4" s="1"/>
  <c r="K187" i="3"/>
  <c r="K187" i="4" s="1"/>
  <c r="B188" i="3"/>
  <c r="B188" i="4" s="1"/>
  <c r="C188" i="3"/>
  <c r="C188" i="4" s="1"/>
  <c r="D188" i="3"/>
  <c r="D188" i="4" s="1"/>
  <c r="E188" i="3"/>
  <c r="E188" i="4" s="1"/>
  <c r="F188" i="3"/>
  <c r="F188" i="4" s="1"/>
  <c r="G188" i="3"/>
  <c r="G188" i="4" s="1"/>
  <c r="H188" i="3"/>
  <c r="H188" i="4" s="1"/>
  <c r="I188" i="3"/>
  <c r="I188" i="4" s="1"/>
  <c r="J188" i="3"/>
  <c r="J188" i="4" s="1"/>
  <c r="K188" i="3"/>
  <c r="K188" i="4" s="1"/>
  <c r="B189" i="3"/>
  <c r="C189" i="3"/>
  <c r="C189" i="4" s="1"/>
  <c r="D189" i="3"/>
  <c r="D189" i="4" s="1"/>
  <c r="E189" i="3"/>
  <c r="E189" i="4" s="1"/>
  <c r="F189" i="3"/>
  <c r="F189" i="4" s="1"/>
  <c r="G189" i="3"/>
  <c r="G189" i="4" s="1"/>
  <c r="H189" i="3"/>
  <c r="H189" i="4" s="1"/>
  <c r="I189" i="3"/>
  <c r="I189" i="4" s="1"/>
  <c r="J189" i="3"/>
  <c r="J189" i="4" s="1"/>
  <c r="K189" i="3"/>
  <c r="K189" i="4" s="1"/>
  <c r="B190" i="3"/>
  <c r="B190" i="4" s="1"/>
  <c r="C190" i="3"/>
  <c r="C190" i="4" s="1"/>
  <c r="D190" i="3"/>
  <c r="D190" i="4" s="1"/>
  <c r="E190" i="3"/>
  <c r="E190" i="4" s="1"/>
  <c r="F190" i="3"/>
  <c r="F190" i="4" s="1"/>
  <c r="G190" i="3"/>
  <c r="G190" i="4" s="1"/>
  <c r="H190" i="3"/>
  <c r="H190" i="4" s="1"/>
  <c r="I190" i="3"/>
  <c r="I190" i="4" s="1"/>
  <c r="J190" i="3"/>
  <c r="J190" i="4" s="1"/>
  <c r="K190" i="3"/>
  <c r="K190" i="4" s="1"/>
  <c r="B191" i="3"/>
  <c r="C191" i="3"/>
  <c r="C191" i="4" s="1"/>
  <c r="D191" i="3"/>
  <c r="D191" i="4" s="1"/>
  <c r="E191" i="3"/>
  <c r="E191" i="4" s="1"/>
  <c r="F191" i="3"/>
  <c r="F191" i="4" s="1"/>
  <c r="G191" i="3"/>
  <c r="G191" i="4" s="1"/>
  <c r="H191" i="3"/>
  <c r="H191" i="4" s="1"/>
  <c r="I191" i="3"/>
  <c r="J191" i="3"/>
  <c r="J191" i="4" s="1"/>
  <c r="K191" i="3"/>
  <c r="K191" i="4" s="1"/>
  <c r="B192" i="3"/>
  <c r="C192" i="3"/>
  <c r="C192" i="4" s="1"/>
  <c r="D192" i="3"/>
  <c r="D192" i="4" s="1"/>
  <c r="E192" i="3"/>
  <c r="E192" i="4" s="1"/>
  <c r="F192" i="3"/>
  <c r="F192" i="4" s="1"/>
  <c r="G192" i="3"/>
  <c r="G192" i="4" s="1"/>
  <c r="H192" i="3"/>
  <c r="H192" i="4" s="1"/>
  <c r="I192" i="3"/>
  <c r="I192" i="4" s="1"/>
  <c r="J192" i="3"/>
  <c r="J192" i="4" s="1"/>
  <c r="K192" i="3"/>
  <c r="K192" i="4" s="1"/>
  <c r="B193" i="3"/>
  <c r="B193" i="4" s="1"/>
  <c r="C193" i="3"/>
  <c r="C193" i="4" s="1"/>
  <c r="D193" i="3"/>
  <c r="D193" i="4" s="1"/>
  <c r="E193" i="3"/>
  <c r="E193" i="4" s="1"/>
  <c r="F193" i="3"/>
  <c r="F193" i="4" s="1"/>
  <c r="G193" i="3"/>
  <c r="G193" i="4" s="1"/>
  <c r="H193" i="3"/>
  <c r="H193" i="4" s="1"/>
  <c r="I193" i="3"/>
  <c r="I193" i="4" s="1"/>
  <c r="J193" i="3"/>
  <c r="J193" i="4" s="1"/>
  <c r="K193" i="3"/>
  <c r="K193" i="4" s="1"/>
  <c r="B194" i="3"/>
  <c r="B194" i="4" s="1"/>
  <c r="C194" i="3"/>
  <c r="C194" i="4" s="1"/>
  <c r="D194" i="3"/>
  <c r="D194" i="4" s="1"/>
  <c r="E194" i="3"/>
  <c r="E194" i="4" s="1"/>
  <c r="F194" i="3"/>
  <c r="F194" i="4" s="1"/>
  <c r="G194" i="3"/>
  <c r="G194" i="4" s="1"/>
  <c r="H194" i="3"/>
  <c r="H194" i="4" s="1"/>
  <c r="I194" i="3"/>
  <c r="I194" i="4" s="1"/>
  <c r="J194" i="3"/>
  <c r="J194" i="4" s="1"/>
  <c r="K194" i="3"/>
  <c r="K194" i="4" s="1"/>
  <c r="B195" i="3"/>
  <c r="B195" i="4" s="1"/>
  <c r="C195" i="3"/>
  <c r="C195" i="4" s="1"/>
  <c r="D195" i="3"/>
  <c r="D195" i="4" s="1"/>
  <c r="E195" i="3"/>
  <c r="E195" i="4" s="1"/>
  <c r="F195" i="3"/>
  <c r="F195" i="4" s="1"/>
  <c r="G195" i="3"/>
  <c r="G195" i="4" s="1"/>
  <c r="H195" i="3"/>
  <c r="H195" i="4" s="1"/>
  <c r="I195" i="3"/>
  <c r="I195" i="4" s="1"/>
  <c r="J195" i="3"/>
  <c r="J195" i="4" s="1"/>
  <c r="K195" i="3"/>
  <c r="K195" i="4" s="1"/>
  <c r="B196" i="3"/>
  <c r="C196" i="3"/>
  <c r="C196" i="4" s="1"/>
  <c r="D196" i="3"/>
  <c r="D196" i="4" s="1"/>
  <c r="E196" i="3"/>
  <c r="E196" i="4" s="1"/>
  <c r="F196" i="3"/>
  <c r="F196" i="4" s="1"/>
  <c r="G196" i="3"/>
  <c r="G196" i="4" s="1"/>
  <c r="H196" i="3"/>
  <c r="H196" i="4" s="1"/>
  <c r="I196" i="3"/>
  <c r="I196" i="4" s="1"/>
  <c r="J196" i="3"/>
  <c r="J196" i="4" s="1"/>
  <c r="K196" i="3"/>
  <c r="K196" i="4" s="1"/>
  <c r="B197" i="3"/>
  <c r="B197" i="4" s="1"/>
  <c r="C197" i="3"/>
  <c r="C197" i="4" s="1"/>
  <c r="D197" i="3"/>
  <c r="D197" i="4" s="1"/>
  <c r="E197" i="3"/>
  <c r="E197" i="4" s="1"/>
  <c r="F197" i="3"/>
  <c r="F197" i="4" s="1"/>
  <c r="G197" i="3"/>
  <c r="G197" i="4" s="1"/>
  <c r="H197" i="3"/>
  <c r="H197" i="4" s="1"/>
  <c r="I197" i="3"/>
  <c r="I197" i="4" s="1"/>
  <c r="J197" i="3"/>
  <c r="J197" i="4" s="1"/>
  <c r="K197" i="3"/>
  <c r="K197" i="4" s="1"/>
  <c r="B198" i="3"/>
  <c r="B198" i="4" s="1"/>
  <c r="C198" i="3"/>
  <c r="C198" i="4" s="1"/>
  <c r="D198" i="3"/>
  <c r="D198" i="4" s="1"/>
  <c r="E198" i="3"/>
  <c r="E198" i="4" s="1"/>
  <c r="F198" i="3"/>
  <c r="F198" i="4" s="1"/>
  <c r="G198" i="3"/>
  <c r="G198" i="4" s="1"/>
  <c r="H198" i="3"/>
  <c r="H198" i="4" s="1"/>
  <c r="I198" i="3"/>
  <c r="I198" i="4" s="1"/>
  <c r="J198" i="3"/>
  <c r="J198" i="4" s="1"/>
  <c r="K198" i="3"/>
  <c r="K198" i="4" s="1"/>
  <c r="B199" i="3"/>
  <c r="C199" i="3"/>
  <c r="C199" i="4" s="1"/>
  <c r="D199" i="3"/>
  <c r="D199" i="4" s="1"/>
  <c r="E199" i="3"/>
  <c r="E199" i="4" s="1"/>
  <c r="F199" i="3"/>
  <c r="F199" i="4" s="1"/>
  <c r="G199" i="3"/>
  <c r="G199" i="4" s="1"/>
  <c r="H199" i="3"/>
  <c r="H199" i="4" s="1"/>
  <c r="I199" i="3"/>
  <c r="I199" i="4" s="1"/>
  <c r="J199" i="3"/>
  <c r="J199" i="4" s="1"/>
  <c r="K199" i="3"/>
  <c r="K199" i="4" s="1"/>
  <c r="B200" i="3"/>
  <c r="B200" i="4" s="1"/>
  <c r="C200" i="3"/>
  <c r="C200" i="4" s="1"/>
  <c r="D200" i="3"/>
  <c r="D200" i="4" s="1"/>
  <c r="E200" i="3"/>
  <c r="E200" i="4" s="1"/>
  <c r="F200" i="3"/>
  <c r="F200" i="4" s="1"/>
  <c r="G200" i="3"/>
  <c r="G200" i="4" s="1"/>
  <c r="H200" i="3"/>
  <c r="H200" i="4" s="1"/>
  <c r="I200" i="3"/>
  <c r="I200" i="4" s="1"/>
  <c r="J200" i="3"/>
  <c r="J200" i="4" s="1"/>
  <c r="K200" i="3"/>
  <c r="K200" i="4" s="1"/>
  <c r="B201" i="3"/>
  <c r="C201" i="3"/>
  <c r="C201" i="4" s="1"/>
  <c r="D201" i="3"/>
  <c r="D201" i="4" s="1"/>
  <c r="E201" i="3"/>
  <c r="E201" i="4" s="1"/>
  <c r="F201" i="3"/>
  <c r="F201" i="4" s="1"/>
  <c r="G201" i="3"/>
  <c r="G201" i="4" s="1"/>
  <c r="H201" i="3"/>
  <c r="H201" i="4" s="1"/>
  <c r="I201" i="3"/>
  <c r="I201" i="4" s="1"/>
  <c r="J201" i="3"/>
  <c r="J201" i="4" s="1"/>
  <c r="K201" i="3"/>
  <c r="K201" i="4" s="1"/>
  <c r="B202" i="3"/>
  <c r="B202" i="4" s="1"/>
  <c r="C202" i="3"/>
  <c r="C202" i="4" s="1"/>
  <c r="D202" i="3"/>
  <c r="D202" i="4" s="1"/>
  <c r="E202" i="3"/>
  <c r="E202" i="4" s="1"/>
  <c r="F202" i="3"/>
  <c r="F202" i="4" s="1"/>
  <c r="G202" i="3"/>
  <c r="G202" i="4" s="1"/>
  <c r="H202" i="3"/>
  <c r="H202" i="4" s="1"/>
  <c r="I202" i="3"/>
  <c r="I202" i="4" s="1"/>
  <c r="J202" i="3"/>
  <c r="J202" i="4" s="1"/>
  <c r="K202" i="3"/>
  <c r="K202" i="4" s="1"/>
  <c r="B203" i="3"/>
  <c r="B203" i="4" s="1"/>
  <c r="C203" i="3"/>
  <c r="C203" i="4" s="1"/>
  <c r="D203" i="3"/>
  <c r="D203" i="4" s="1"/>
  <c r="E203" i="3"/>
  <c r="E203" i="4" s="1"/>
  <c r="F203" i="3"/>
  <c r="F203" i="4" s="1"/>
  <c r="G203" i="3"/>
  <c r="G203" i="4" s="1"/>
  <c r="H203" i="3"/>
  <c r="H203" i="4" s="1"/>
  <c r="I203" i="3"/>
  <c r="I203" i="4" s="1"/>
  <c r="J203" i="3"/>
  <c r="J203" i="4" s="1"/>
  <c r="K203" i="3"/>
  <c r="K203" i="4" s="1"/>
  <c r="B204" i="3"/>
  <c r="B204" i="4" s="1"/>
  <c r="C204" i="3"/>
  <c r="C204" i="4" s="1"/>
  <c r="D204" i="3"/>
  <c r="D204" i="4" s="1"/>
  <c r="E204" i="3"/>
  <c r="E204" i="4" s="1"/>
  <c r="F204" i="3"/>
  <c r="F204" i="4" s="1"/>
  <c r="G204" i="3"/>
  <c r="G204" i="4" s="1"/>
  <c r="H204" i="3"/>
  <c r="H204" i="4" s="1"/>
  <c r="I204" i="3"/>
  <c r="I204" i="4" s="1"/>
  <c r="J204" i="3"/>
  <c r="J204" i="4" s="1"/>
  <c r="K204" i="3"/>
  <c r="K204" i="4" s="1"/>
  <c r="B205" i="3"/>
  <c r="B205" i="4" s="1"/>
  <c r="C205" i="3"/>
  <c r="C205" i="4" s="1"/>
  <c r="D205" i="3"/>
  <c r="D205" i="4" s="1"/>
  <c r="E205" i="3"/>
  <c r="E205" i="4" s="1"/>
  <c r="F205" i="3"/>
  <c r="F205" i="4" s="1"/>
  <c r="G205" i="3"/>
  <c r="G205" i="4" s="1"/>
  <c r="H205" i="3"/>
  <c r="H205" i="4" s="1"/>
  <c r="I205" i="3"/>
  <c r="I205" i="4" s="1"/>
  <c r="J205" i="3"/>
  <c r="J205" i="4" s="1"/>
  <c r="K205" i="3"/>
  <c r="K205" i="4" s="1"/>
  <c r="B206" i="3"/>
  <c r="B206" i="4" s="1"/>
  <c r="C206" i="3"/>
  <c r="C206" i="4" s="1"/>
  <c r="D206" i="3"/>
  <c r="D206" i="4" s="1"/>
  <c r="E206" i="3"/>
  <c r="E206" i="4" s="1"/>
  <c r="F206" i="3"/>
  <c r="F206" i="4" s="1"/>
  <c r="G206" i="3"/>
  <c r="G206" i="4" s="1"/>
  <c r="H206" i="3"/>
  <c r="H206" i="4" s="1"/>
  <c r="I206" i="3"/>
  <c r="I206" i="4" s="1"/>
  <c r="J206" i="3"/>
  <c r="J206" i="4" s="1"/>
  <c r="K206" i="3"/>
  <c r="K206" i="4" s="1"/>
  <c r="B207" i="3"/>
  <c r="B207" i="4" s="1"/>
  <c r="C207" i="3"/>
  <c r="C207" i="4" s="1"/>
  <c r="D207" i="3"/>
  <c r="D207" i="4" s="1"/>
  <c r="E207" i="3"/>
  <c r="E207" i="4" s="1"/>
  <c r="F207" i="3"/>
  <c r="F207" i="4" s="1"/>
  <c r="G207" i="3"/>
  <c r="G207" i="4" s="1"/>
  <c r="H207" i="3"/>
  <c r="H207" i="4" s="1"/>
  <c r="I207" i="3"/>
  <c r="I207" i="4" s="1"/>
  <c r="J207" i="3"/>
  <c r="J207" i="4" s="1"/>
  <c r="K207" i="3"/>
  <c r="K207" i="4" s="1"/>
  <c r="B208" i="3"/>
  <c r="B208" i="4" s="1"/>
  <c r="C208" i="3"/>
  <c r="C208" i="4" s="1"/>
  <c r="D208" i="3"/>
  <c r="D208" i="4" s="1"/>
  <c r="E208" i="3"/>
  <c r="E208" i="4" s="1"/>
  <c r="F208" i="3"/>
  <c r="F208" i="4" s="1"/>
  <c r="G208" i="3"/>
  <c r="G208" i="4" s="1"/>
  <c r="H208" i="3"/>
  <c r="H208" i="4" s="1"/>
  <c r="I208" i="3"/>
  <c r="I208" i="4" s="1"/>
  <c r="J208" i="3"/>
  <c r="J208" i="4" s="1"/>
  <c r="K208" i="3"/>
  <c r="K208" i="4" s="1"/>
  <c r="B209" i="3"/>
  <c r="C209" i="3"/>
  <c r="C209" i="4" s="1"/>
  <c r="D209" i="3"/>
  <c r="D209" i="4" s="1"/>
  <c r="E209" i="3"/>
  <c r="E209" i="4" s="1"/>
  <c r="F209" i="3"/>
  <c r="F209" i="4" s="1"/>
  <c r="G209" i="3"/>
  <c r="G209" i="4" s="1"/>
  <c r="H209" i="3"/>
  <c r="H209" i="4" s="1"/>
  <c r="I209" i="3"/>
  <c r="I209" i="4" s="1"/>
  <c r="J209" i="3"/>
  <c r="J209" i="4" s="1"/>
  <c r="K209" i="3"/>
  <c r="K209" i="4" s="1"/>
  <c r="B210" i="3"/>
  <c r="C210" i="3"/>
  <c r="C210" i="4" s="1"/>
  <c r="D210" i="3"/>
  <c r="D210" i="4" s="1"/>
  <c r="E210" i="3"/>
  <c r="E210" i="4" s="1"/>
  <c r="F210" i="3"/>
  <c r="F210" i="4" s="1"/>
  <c r="G210" i="3"/>
  <c r="G210" i="4" s="1"/>
  <c r="H210" i="3"/>
  <c r="H210" i="4" s="1"/>
  <c r="I210" i="3"/>
  <c r="I210" i="4" s="1"/>
  <c r="J210" i="3"/>
  <c r="J210" i="4" s="1"/>
  <c r="K210" i="3"/>
  <c r="K210" i="4" s="1"/>
  <c r="B211" i="3"/>
  <c r="B211" i="4" s="1"/>
  <c r="C211" i="3"/>
  <c r="C211" i="4" s="1"/>
  <c r="D211" i="3"/>
  <c r="D211" i="4" s="1"/>
  <c r="E211" i="3"/>
  <c r="E211" i="4" s="1"/>
  <c r="F211" i="3"/>
  <c r="F211" i="4" s="1"/>
  <c r="G211" i="3"/>
  <c r="G211" i="4" s="1"/>
  <c r="H211" i="3"/>
  <c r="H211" i="4" s="1"/>
  <c r="I211" i="3"/>
  <c r="I211" i="4" s="1"/>
  <c r="J211" i="3"/>
  <c r="J211" i="4" s="1"/>
  <c r="K211" i="3"/>
  <c r="K211" i="4" s="1"/>
  <c r="B212" i="3"/>
  <c r="B212" i="4" s="1"/>
  <c r="C212" i="3"/>
  <c r="C212" i="4" s="1"/>
  <c r="D212" i="3"/>
  <c r="D212" i="4" s="1"/>
  <c r="E212" i="3"/>
  <c r="E212" i="4" s="1"/>
  <c r="F212" i="3"/>
  <c r="F212" i="4" s="1"/>
  <c r="G212" i="3"/>
  <c r="G212" i="4" s="1"/>
  <c r="H212" i="3"/>
  <c r="H212" i="4" s="1"/>
  <c r="I212" i="3"/>
  <c r="I212" i="4" s="1"/>
  <c r="J212" i="3"/>
  <c r="J212" i="4" s="1"/>
  <c r="K212" i="3"/>
  <c r="K212" i="4" s="1"/>
  <c r="B213" i="3"/>
  <c r="B213" i="4" s="1"/>
  <c r="C213" i="3"/>
  <c r="C213" i="4" s="1"/>
  <c r="D213" i="3"/>
  <c r="D213" i="4" s="1"/>
  <c r="E213" i="3"/>
  <c r="E213" i="4" s="1"/>
  <c r="F213" i="3"/>
  <c r="F213" i="4" s="1"/>
  <c r="G213" i="3"/>
  <c r="G213" i="4" s="1"/>
  <c r="H213" i="3"/>
  <c r="H213" i="4" s="1"/>
  <c r="I213" i="3"/>
  <c r="I213" i="4" s="1"/>
  <c r="J213" i="3"/>
  <c r="J213" i="4" s="1"/>
  <c r="K213" i="3"/>
  <c r="K213" i="4" s="1"/>
  <c r="B214" i="3"/>
  <c r="B214" i="4" s="1"/>
  <c r="C214" i="3"/>
  <c r="C214" i="4" s="1"/>
  <c r="D214" i="3"/>
  <c r="D214" i="4" s="1"/>
  <c r="E214" i="3"/>
  <c r="E214" i="4" s="1"/>
  <c r="F214" i="3"/>
  <c r="F214" i="4" s="1"/>
  <c r="G214" i="3"/>
  <c r="G214" i="4" s="1"/>
  <c r="H214" i="3"/>
  <c r="H214" i="4" s="1"/>
  <c r="I214" i="3"/>
  <c r="I214" i="4" s="1"/>
  <c r="J214" i="3"/>
  <c r="J214" i="4" s="1"/>
  <c r="K214" i="3"/>
  <c r="K214" i="4" s="1"/>
  <c r="B215" i="3"/>
  <c r="B215" i="4" s="1"/>
  <c r="C215" i="3"/>
  <c r="C215" i="4" s="1"/>
  <c r="D215" i="3"/>
  <c r="D215" i="4" s="1"/>
  <c r="E215" i="3"/>
  <c r="E215" i="4" s="1"/>
  <c r="F215" i="3"/>
  <c r="F215" i="4" s="1"/>
  <c r="G215" i="3"/>
  <c r="G215" i="4" s="1"/>
  <c r="H215" i="3"/>
  <c r="H215" i="4" s="1"/>
  <c r="I215" i="3"/>
  <c r="I215" i="4" s="1"/>
  <c r="J215" i="3"/>
  <c r="J215" i="4" s="1"/>
  <c r="K215" i="3"/>
  <c r="K215" i="4" s="1"/>
  <c r="B216" i="3"/>
  <c r="B216" i="4" s="1"/>
  <c r="C216" i="3"/>
  <c r="C216" i="4" s="1"/>
  <c r="D216" i="3"/>
  <c r="D216" i="4" s="1"/>
  <c r="E216" i="3"/>
  <c r="E216" i="4" s="1"/>
  <c r="F216" i="3"/>
  <c r="F216" i="4" s="1"/>
  <c r="G216" i="3"/>
  <c r="G216" i="4" s="1"/>
  <c r="H216" i="3"/>
  <c r="H216" i="4" s="1"/>
  <c r="I216" i="3"/>
  <c r="I216" i="4" s="1"/>
  <c r="J216" i="3"/>
  <c r="J216" i="4" s="1"/>
  <c r="K216" i="3"/>
  <c r="K216" i="4" s="1"/>
  <c r="B217" i="3"/>
  <c r="B217" i="4" s="1"/>
  <c r="C217" i="3"/>
  <c r="C217" i="4" s="1"/>
  <c r="D217" i="3"/>
  <c r="D217" i="4" s="1"/>
  <c r="E217" i="3"/>
  <c r="E217" i="4" s="1"/>
  <c r="F217" i="3"/>
  <c r="F217" i="4" s="1"/>
  <c r="G217" i="3"/>
  <c r="G217" i="4" s="1"/>
  <c r="H217" i="3"/>
  <c r="H217" i="4" s="1"/>
  <c r="I217" i="3"/>
  <c r="I217" i="4" s="1"/>
  <c r="J217" i="3"/>
  <c r="J217" i="4" s="1"/>
  <c r="K217" i="3"/>
  <c r="K217" i="4" s="1"/>
  <c r="B218" i="3"/>
  <c r="B218" i="4" s="1"/>
  <c r="C218" i="3"/>
  <c r="C218" i="4" s="1"/>
  <c r="D218" i="3"/>
  <c r="D218" i="4" s="1"/>
  <c r="E218" i="3"/>
  <c r="E218" i="4" s="1"/>
  <c r="F218" i="3"/>
  <c r="F218" i="4" s="1"/>
  <c r="G218" i="3"/>
  <c r="G218" i="4" s="1"/>
  <c r="H218" i="3"/>
  <c r="H218" i="4" s="1"/>
  <c r="I218" i="3"/>
  <c r="I218" i="4" s="1"/>
  <c r="J218" i="3"/>
  <c r="J218" i="4" s="1"/>
  <c r="K218" i="3"/>
  <c r="K218" i="4" s="1"/>
  <c r="B219" i="3"/>
  <c r="C219" i="3"/>
  <c r="C219" i="4" s="1"/>
  <c r="D219" i="3"/>
  <c r="D219" i="4" s="1"/>
  <c r="E219" i="3"/>
  <c r="E219" i="4" s="1"/>
  <c r="F219" i="3"/>
  <c r="F219" i="4" s="1"/>
  <c r="G219" i="3"/>
  <c r="G219" i="4" s="1"/>
  <c r="H219" i="3"/>
  <c r="H219" i="4" s="1"/>
  <c r="I219" i="3"/>
  <c r="I219" i="4" s="1"/>
  <c r="J219" i="3"/>
  <c r="J219" i="4" s="1"/>
  <c r="K219" i="3"/>
  <c r="K219" i="4" s="1"/>
  <c r="B220" i="3"/>
  <c r="B220" i="4" s="1"/>
  <c r="C220" i="3"/>
  <c r="C220" i="4" s="1"/>
  <c r="D220" i="3"/>
  <c r="D220" i="4" s="1"/>
  <c r="E220" i="3"/>
  <c r="E220" i="4" s="1"/>
  <c r="F220" i="3"/>
  <c r="F220" i="4" s="1"/>
  <c r="G220" i="3"/>
  <c r="G220" i="4" s="1"/>
  <c r="H220" i="3"/>
  <c r="H220" i="4" s="1"/>
  <c r="I220" i="3"/>
  <c r="I220" i="4" s="1"/>
  <c r="J220" i="3"/>
  <c r="K220" i="3"/>
  <c r="K220" i="4" s="1"/>
  <c r="B221" i="3"/>
  <c r="B221" i="4" s="1"/>
  <c r="C221" i="3"/>
  <c r="C221" i="4" s="1"/>
  <c r="D221" i="3"/>
  <c r="D221" i="4" s="1"/>
  <c r="E221" i="3"/>
  <c r="E221" i="4" s="1"/>
  <c r="F221" i="3"/>
  <c r="F221" i="4" s="1"/>
  <c r="G221" i="3"/>
  <c r="G221" i="4" s="1"/>
  <c r="H221" i="3"/>
  <c r="H221" i="4" s="1"/>
  <c r="I221" i="3"/>
  <c r="I221" i="4" s="1"/>
  <c r="J221" i="3"/>
  <c r="J221" i="4" s="1"/>
  <c r="K221" i="3"/>
  <c r="K221" i="4" s="1"/>
  <c r="B222" i="3"/>
  <c r="B222" i="4" s="1"/>
  <c r="C222" i="3"/>
  <c r="C222" i="4" s="1"/>
  <c r="D222" i="3"/>
  <c r="D222" i="4" s="1"/>
  <c r="E222" i="3"/>
  <c r="E222" i="4" s="1"/>
  <c r="F222" i="3"/>
  <c r="G222" i="3"/>
  <c r="G222" i="4" s="1"/>
  <c r="H222" i="3"/>
  <c r="H222" i="4" s="1"/>
  <c r="I222" i="3"/>
  <c r="I222" i="4" s="1"/>
  <c r="J222" i="3"/>
  <c r="J222" i="4" s="1"/>
  <c r="K222" i="3"/>
  <c r="K222" i="4" s="1"/>
  <c r="B223" i="3"/>
  <c r="C223" i="3"/>
  <c r="C223" i="4" s="1"/>
  <c r="D223" i="3"/>
  <c r="D223" i="4" s="1"/>
  <c r="E223" i="3"/>
  <c r="E223" i="4" s="1"/>
  <c r="F223" i="3"/>
  <c r="F223" i="4" s="1"/>
  <c r="G223" i="3"/>
  <c r="G223" i="4" s="1"/>
  <c r="H223" i="3"/>
  <c r="H223" i="4" s="1"/>
  <c r="I223" i="3"/>
  <c r="I223" i="4" s="1"/>
  <c r="J223" i="3"/>
  <c r="J223" i="4" s="1"/>
  <c r="K223" i="3"/>
  <c r="K223" i="4" s="1"/>
  <c r="B224" i="3"/>
  <c r="B224" i="4" s="1"/>
  <c r="C224" i="3"/>
  <c r="C224" i="4" s="1"/>
  <c r="D224" i="3"/>
  <c r="D224" i="4" s="1"/>
  <c r="E224" i="3"/>
  <c r="E224" i="4" s="1"/>
  <c r="F224" i="3"/>
  <c r="F224" i="4" s="1"/>
  <c r="G224" i="3"/>
  <c r="G224" i="4" s="1"/>
  <c r="H224" i="3"/>
  <c r="H224" i="4" s="1"/>
  <c r="I224" i="3"/>
  <c r="I224" i="4" s="1"/>
  <c r="J224" i="3"/>
  <c r="J224" i="4" s="1"/>
  <c r="K224" i="3"/>
  <c r="K224" i="4" s="1"/>
  <c r="B225" i="3"/>
  <c r="B225" i="4" s="1"/>
  <c r="C225" i="3"/>
  <c r="C225" i="4" s="1"/>
  <c r="D225" i="3"/>
  <c r="D225" i="4" s="1"/>
  <c r="E225" i="3"/>
  <c r="E225" i="4" s="1"/>
  <c r="F225" i="3"/>
  <c r="F225" i="4" s="1"/>
  <c r="G225" i="3"/>
  <c r="G225" i="4" s="1"/>
  <c r="H225" i="3"/>
  <c r="H225" i="4" s="1"/>
  <c r="I225" i="3"/>
  <c r="I225" i="4" s="1"/>
  <c r="J225" i="3"/>
  <c r="J225" i="4" s="1"/>
  <c r="K225" i="3"/>
  <c r="K225" i="4" s="1"/>
  <c r="B226" i="3"/>
  <c r="B226" i="4" s="1"/>
  <c r="C226" i="3"/>
  <c r="C226" i="4" s="1"/>
  <c r="D226" i="3"/>
  <c r="D226" i="4" s="1"/>
  <c r="E226" i="3"/>
  <c r="E226" i="4" s="1"/>
  <c r="F226" i="3"/>
  <c r="F226" i="4" s="1"/>
  <c r="G226" i="3"/>
  <c r="G226" i="4" s="1"/>
  <c r="H226" i="3"/>
  <c r="H226" i="4" s="1"/>
  <c r="I226" i="3"/>
  <c r="I226" i="4" s="1"/>
  <c r="J226" i="3"/>
  <c r="J226" i="4" s="1"/>
  <c r="K226" i="3"/>
  <c r="K226" i="4" s="1"/>
  <c r="B227" i="3"/>
  <c r="B227" i="4" s="1"/>
  <c r="C227" i="3"/>
  <c r="C227" i="4" s="1"/>
  <c r="D227" i="3"/>
  <c r="D227" i="4" s="1"/>
  <c r="E227" i="3"/>
  <c r="E227" i="4" s="1"/>
  <c r="F227" i="3"/>
  <c r="F227" i="4" s="1"/>
  <c r="G227" i="3"/>
  <c r="G227" i="4" s="1"/>
  <c r="H227" i="3"/>
  <c r="H227" i="4" s="1"/>
  <c r="I227" i="3"/>
  <c r="I227" i="4" s="1"/>
  <c r="J227" i="3"/>
  <c r="J227" i="4" s="1"/>
  <c r="K227" i="3"/>
  <c r="K227" i="4" s="1"/>
  <c r="B228" i="3"/>
  <c r="B228" i="4" s="1"/>
  <c r="C228" i="3"/>
  <c r="C228" i="4" s="1"/>
  <c r="D228" i="3"/>
  <c r="D228" i="4" s="1"/>
  <c r="E228" i="3"/>
  <c r="E228" i="4" s="1"/>
  <c r="F228" i="3"/>
  <c r="F228" i="4" s="1"/>
  <c r="G228" i="3"/>
  <c r="G228" i="4" s="1"/>
  <c r="H228" i="3"/>
  <c r="H228" i="4" s="1"/>
  <c r="I228" i="3"/>
  <c r="I228" i="4" s="1"/>
  <c r="J228" i="3"/>
  <c r="J228" i="4" s="1"/>
  <c r="K228" i="3"/>
  <c r="B229" i="3"/>
  <c r="B229" i="4" s="1"/>
  <c r="C229" i="3"/>
  <c r="C229" i="4" s="1"/>
  <c r="D229" i="3"/>
  <c r="D229" i="4" s="1"/>
  <c r="E229" i="3"/>
  <c r="E229" i="4" s="1"/>
  <c r="F229" i="3"/>
  <c r="F229" i="4" s="1"/>
  <c r="G229" i="3"/>
  <c r="G229" i="4" s="1"/>
  <c r="H229" i="3"/>
  <c r="H229" i="4" s="1"/>
  <c r="I229" i="3"/>
  <c r="I229" i="4" s="1"/>
  <c r="J229" i="3"/>
  <c r="J229" i="4" s="1"/>
  <c r="K229" i="3"/>
  <c r="K229" i="4" s="1"/>
  <c r="B230" i="3"/>
  <c r="B230" i="4" s="1"/>
  <c r="C230" i="3"/>
  <c r="C230" i="4" s="1"/>
  <c r="D230" i="3"/>
  <c r="D230" i="4" s="1"/>
  <c r="E230" i="3"/>
  <c r="E230" i="4" s="1"/>
  <c r="F230" i="3"/>
  <c r="F230" i="4" s="1"/>
  <c r="G230" i="3"/>
  <c r="G230" i="4" s="1"/>
  <c r="H230" i="3"/>
  <c r="H230" i="4" s="1"/>
  <c r="I230" i="3"/>
  <c r="I230" i="4" s="1"/>
  <c r="J230" i="3"/>
  <c r="J230" i="4" s="1"/>
  <c r="K230" i="3"/>
  <c r="K230" i="4" s="1"/>
  <c r="B231" i="3"/>
  <c r="B231" i="4" s="1"/>
  <c r="C231" i="3"/>
  <c r="C231" i="4" s="1"/>
  <c r="D231" i="3"/>
  <c r="D231" i="4" s="1"/>
  <c r="E231" i="3"/>
  <c r="E231" i="4" s="1"/>
  <c r="F231" i="3"/>
  <c r="F231" i="4" s="1"/>
  <c r="G231" i="3"/>
  <c r="G231" i="4" s="1"/>
  <c r="H231" i="3"/>
  <c r="H231" i="4" s="1"/>
  <c r="I231" i="3"/>
  <c r="I231" i="4" s="1"/>
  <c r="J231" i="3"/>
  <c r="J231" i="4" s="1"/>
  <c r="K231" i="3"/>
  <c r="K231" i="4" s="1"/>
  <c r="B232" i="3"/>
  <c r="B232" i="4" s="1"/>
  <c r="C232" i="3"/>
  <c r="C232" i="4" s="1"/>
  <c r="D232" i="3"/>
  <c r="D232" i="4" s="1"/>
  <c r="E232" i="3"/>
  <c r="E232" i="4" s="1"/>
  <c r="F232" i="3"/>
  <c r="F232" i="4" s="1"/>
  <c r="G232" i="3"/>
  <c r="G232" i="4" s="1"/>
  <c r="H232" i="3"/>
  <c r="H232" i="4" s="1"/>
  <c r="I232" i="3"/>
  <c r="I232" i="4" s="1"/>
  <c r="J232" i="3"/>
  <c r="J232" i="4" s="1"/>
  <c r="K232" i="3"/>
  <c r="K232" i="4" s="1"/>
  <c r="B233" i="3"/>
  <c r="B233" i="4" s="1"/>
  <c r="C233" i="3"/>
  <c r="C233" i="4" s="1"/>
  <c r="D233" i="3"/>
  <c r="D233" i="4" s="1"/>
  <c r="E233" i="3"/>
  <c r="E233" i="4" s="1"/>
  <c r="F233" i="3"/>
  <c r="G233" i="3"/>
  <c r="G233" i="4" s="1"/>
  <c r="H233" i="3"/>
  <c r="H233" i="4" s="1"/>
  <c r="I233" i="3"/>
  <c r="I233" i="4" s="1"/>
  <c r="J233" i="3"/>
  <c r="J233" i="4" s="1"/>
  <c r="K233" i="3"/>
  <c r="K233" i="4" s="1"/>
  <c r="B234" i="3"/>
  <c r="B234" i="4" s="1"/>
  <c r="C234" i="3"/>
  <c r="C234" i="4" s="1"/>
  <c r="D234" i="3"/>
  <c r="D234" i="4" s="1"/>
  <c r="E234" i="3"/>
  <c r="E234" i="4" s="1"/>
  <c r="F234" i="3"/>
  <c r="F234" i="4" s="1"/>
  <c r="G234" i="3"/>
  <c r="G234" i="4" s="1"/>
  <c r="H234" i="3"/>
  <c r="H234" i="4" s="1"/>
  <c r="I234" i="3"/>
  <c r="I234" i="4" s="1"/>
  <c r="J234" i="3"/>
  <c r="J234" i="4" s="1"/>
  <c r="K234" i="3"/>
  <c r="B235" i="3"/>
  <c r="C235" i="3"/>
  <c r="C235" i="4" s="1"/>
  <c r="D235" i="3"/>
  <c r="D235" i="4" s="1"/>
  <c r="E235" i="3"/>
  <c r="E235" i="4" s="1"/>
  <c r="F235" i="3"/>
  <c r="F235" i="4" s="1"/>
  <c r="G235" i="3"/>
  <c r="G235" i="4" s="1"/>
  <c r="H235" i="3"/>
  <c r="H235" i="4" s="1"/>
  <c r="I235" i="3"/>
  <c r="I235" i="4" s="1"/>
  <c r="J235" i="3"/>
  <c r="J235" i="4" s="1"/>
  <c r="K235" i="3"/>
  <c r="B236" i="3"/>
  <c r="B236" i="4" s="1"/>
  <c r="C236" i="3"/>
  <c r="C236" i="4" s="1"/>
  <c r="D236" i="3"/>
  <c r="D236" i="4" s="1"/>
  <c r="E236" i="3"/>
  <c r="E236" i="4" s="1"/>
  <c r="F236" i="3"/>
  <c r="F236" i="4" s="1"/>
  <c r="G236" i="3"/>
  <c r="G236" i="4" s="1"/>
  <c r="H236" i="3"/>
  <c r="H236" i="4" s="1"/>
  <c r="I236" i="3"/>
  <c r="I236" i="4" s="1"/>
  <c r="J236" i="3"/>
  <c r="J236" i="4" s="1"/>
  <c r="K236" i="3"/>
  <c r="K236" i="4" s="1"/>
  <c r="B237" i="3"/>
  <c r="B237" i="4" s="1"/>
  <c r="C237" i="3"/>
  <c r="C237" i="4" s="1"/>
  <c r="D237" i="3"/>
  <c r="D237" i="4" s="1"/>
  <c r="E237" i="3"/>
  <c r="E237" i="4" s="1"/>
  <c r="F237" i="3"/>
  <c r="F237" i="4" s="1"/>
  <c r="G237" i="3"/>
  <c r="G237" i="4" s="1"/>
  <c r="H237" i="3"/>
  <c r="H237" i="4" s="1"/>
  <c r="I237" i="3"/>
  <c r="I237" i="4" s="1"/>
  <c r="J237" i="3"/>
  <c r="J237" i="4" s="1"/>
  <c r="K237" i="3"/>
  <c r="K237" i="4" s="1"/>
  <c r="B238" i="3"/>
  <c r="C238" i="3"/>
  <c r="C238" i="4" s="1"/>
  <c r="D238" i="3"/>
  <c r="D238" i="4" s="1"/>
  <c r="E238" i="3"/>
  <c r="E238" i="4" s="1"/>
  <c r="F238" i="3"/>
  <c r="F238" i="4" s="1"/>
  <c r="G238" i="3"/>
  <c r="G238" i="4" s="1"/>
  <c r="H238" i="3"/>
  <c r="H238" i="4" s="1"/>
  <c r="I238" i="3"/>
  <c r="I238" i="4" s="1"/>
  <c r="J238" i="3"/>
  <c r="J238" i="4" s="1"/>
  <c r="K238" i="3"/>
  <c r="K238" i="4" s="1"/>
  <c r="B239" i="3"/>
  <c r="B239" i="4" s="1"/>
  <c r="C239" i="3"/>
  <c r="C239" i="4" s="1"/>
  <c r="D239" i="3"/>
  <c r="D239" i="4" s="1"/>
  <c r="E239" i="3"/>
  <c r="E239" i="4" s="1"/>
  <c r="F239" i="3"/>
  <c r="F239" i="4" s="1"/>
  <c r="G239" i="3"/>
  <c r="G239" i="4" s="1"/>
  <c r="H239" i="3"/>
  <c r="H239" i="4" s="1"/>
  <c r="I239" i="3"/>
  <c r="I239" i="4" s="1"/>
  <c r="J239" i="3"/>
  <c r="J239" i="4" s="1"/>
  <c r="K239" i="3"/>
  <c r="K239" i="4" s="1"/>
  <c r="B240" i="3"/>
  <c r="B240" i="4" s="1"/>
  <c r="C240" i="3"/>
  <c r="C240" i="4" s="1"/>
  <c r="D240" i="3"/>
  <c r="D240" i="4" s="1"/>
  <c r="E240" i="3"/>
  <c r="E240" i="4" s="1"/>
  <c r="F240" i="3"/>
  <c r="F240" i="4" s="1"/>
  <c r="G240" i="3"/>
  <c r="G240" i="4" s="1"/>
  <c r="H240" i="3"/>
  <c r="H240" i="4" s="1"/>
  <c r="I240" i="3"/>
  <c r="I240" i="4" s="1"/>
  <c r="J240" i="3"/>
  <c r="J240" i="4" s="1"/>
  <c r="K240" i="3"/>
  <c r="K240" i="4" s="1"/>
  <c r="B241" i="3"/>
  <c r="B241" i="4" s="1"/>
  <c r="C241" i="3"/>
  <c r="C241" i="4" s="1"/>
  <c r="D241" i="3"/>
  <c r="D241" i="4" s="1"/>
  <c r="E241" i="3"/>
  <c r="E241" i="4" s="1"/>
  <c r="F241" i="3"/>
  <c r="F241" i="4" s="1"/>
  <c r="G241" i="3"/>
  <c r="G241" i="4" s="1"/>
  <c r="H241" i="3"/>
  <c r="H241" i="4" s="1"/>
  <c r="I241" i="3"/>
  <c r="I241" i="4" s="1"/>
  <c r="J241" i="3"/>
  <c r="J241" i="4" s="1"/>
  <c r="K241" i="3"/>
  <c r="K241" i="4" s="1"/>
  <c r="B242" i="3"/>
  <c r="B242" i="4" s="1"/>
  <c r="C242" i="3"/>
  <c r="C242" i="4" s="1"/>
  <c r="D242" i="3"/>
  <c r="D242" i="4" s="1"/>
  <c r="E242" i="3"/>
  <c r="E242" i="4" s="1"/>
  <c r="F242" i="3"/>
  <c r="F242" i="4" s="1"/>
  <c r="G242" i="3"/>
  <c r="G242" i="4" s="1"/>
  <c r="H242" i="3"/>
  <c r="H242" i="4" s="1"/>
  <c r="I242" i="3"/>
  <c r="I242" i="4" s="1"/>
  <c r="J242" i="3"/>
  <c r="J242" i="4" s="1"/>
  <c r="K242" i="3"/>
  <c r="B243" i="3"/>
  <c r="B243" i="4" s="1"/>
  <c r="C243" i="3"/>
  <c r="C243" i="4" s="1"/>
  <c r="D243" i="3"/>
  <c r="D243" i="4" s="1"/>
  <c r="E243" i="3"/>
  <c r="E243" i="4" s="1"/>
  <c r="F243" i="3"/>
  <c r="F243" i="4" s="1"/>
  <c r="G243" i="3"/>
  <c r="G243" i="4" s="1"/>
  <c r="H243" i="3"/>
  <c r="H243" i="4" s="1"/>
  <c r="I243" i="3"/>
  <c r="I243" i="4" s="1"/>
  <c r="J243" i="3"/>
  <c r="J243" i="4" s="1"/>
  <c r="K243" i="3"/>
  <c r="B244" i="3"/>
  <c r="B244" i="4" s="1"/>
  <c r="C244" i="3"/>
  <c r="C244" i="4" s="1"/>
  <c r="D244" i="3"/>
  <c r="D244" i="4" s="1"/>
  <c r="E244" i="3"/>
  <c r="E244" i="4" s="1"/>
  <c r="F244" i="3"/>
  <c r="F244" i="4" s="1"/>
  <c r="G244" i="3"/>
  <c r="G244" i="4" s="1"/>
  <c r="H244" i="3"/>
  <c r="H244" i="4" s="1"/>
  <c r="I244" i="3"/>
  <c r="I244" i="4" s="1"/>
  <c r="J244" i="3"/>
  <c r="J244" i="4" s="1"/>
  <c r="K244" i="3"/>
  <c r="K244" i="4" s="1"/>
  <c r="B245" i="3"/>
  <c r="B245" i="4" s="1"/>
  <c r="C245" i="3"/>
  <c r="C245" i="4" s="1"/>
  <c r="D245" i="3"/>
  <c r="D245" i="4" s="1"/>
  <c r="E245" i="3"/>
  <c r="E245" i="4" s="1"/>
  <c r="F245" i="3"/>
  <c r="F245" i="4" s="1"/>
  <c r="G245" i="3"/>
  <c r="G245" i="4" s="1"/>
  <c r="H245" i="3"/>
  <c r="H245" i="4" s="1"/>
  <c r="I245" i="3"/>
  <c r="I245" i="4" s="1"/>
  <c r="J245" i="3"/>
  <c r="J245" i="4" s="1"/>
  <c r="K245" i="3"/>
  <c r="B246" i="3"/>
  <c r="C246" i="3"/>
  <c r="C246" i="4" s="1"/>
  <c r="D246" i="3"/>
  <c r="D246" i="4" s="1"/>
  <c r="E246" i="3"/>
  <c r="E246" i="4" s="1"/>
  <c r="F246" i="3"/>
  <c r="F246" i="4" s="1"/>
  <c r="G246" i="3"/>
  <c r="G246" i="4" s="1"/>
  <c r="H246" i="3"/>
  <c r="H246" i="4" s="1"/>
  <c r="I246" i="3"/>
  <c r="I246" i="4" s="1"/>
  <c r="J246" i="3"/>
  <c r="J246" i="4" s="1"/>
  <c r="K246" i="3"/>
  <c r="K246" i="4" s="1"/>
  <c r="B4" i="3"/>
  <c r="B4" i="4" s="1"/>
  <c r="B4" i="20" s="1"/>
  <c r="C4" i="3"/>
  <c r="C4" i="4" s="1"/>
  <c r="D4" i="3"/>
  <c r="D4" i="4" s="1"/>
  <c r="E4" i="3"/>
  <c r="E4" i="4" s="1"/>
  <c r="F4" i="3"/>
  <c r="F4" i="4" s="1"/>
  <c r="G4" i="3"/>
  <c r="H4" i="3"/>
  <c r="H4" i="4" s="1"/>
  <c r="I4" i="3"/>
  <c r="J4" i="3"/>
  <c r="J4" i="4" s="1"/>
  <c r="K4" i="3"/>
  <c r="B5" i="3"/>
  <c r="B5" i="4" s="1"/>
  <c r="C5" i="3"/>
  <c r="C5" i="4" s="1"/>
  <c r="D5" i="3"/>
  <c r="D5" i="4" s="1"/>
  <c r="E5" i="3"/>
  <c r="F5" i="3"/>
  <c r="G5" i="3"/>
  <c r="G5" i="4" s="1"/>
  <c r="H5" i="3"/>
  <c r="H5" i="4" s="1"/>
  <c r="I5" i="3"/>
  <c r="I5" i="4" s="1"/>
  <c r="J5" i="3"/>
  <c r="J5" i="4" s="1"/>
  <c r="K5" i="3"/>
  <c r="K5" i="4" s="1"/>
  <c r="B6" i="3"/>
  <c r="B6" i="4" s="1"/>
  <c r="C6" i="3"/>
  <c r="C6" i="4" s="1"/>
  <c r="D6" i="3"/>
  <c r="D6" i="4" s="1"/>
  <c r="E6" i="3"/>
  <c r="F6" i="3"/>
  <c r="F6" i="4" s="1"/>
  <c r="G6" i="3"/>
  <c r="G6" i="4" s="1"/>
  <c r="H6" i="3"/>
  <c r="H6" i="4" s="1"/>
  <c r="I6" i="3"/>
  <c r="I6" i="4" s="1"/>
  <c r="J6" i="3"/>
  <c r="J6" i="4" s="1"/>
  <c r="K6" i="3"/>
  <c r="K6" i="4" s="1"/>
  <c r="B7" i="3"/>
  <c r="C7" i="3"/>
  <c r="C7" i="4" s="1"/>
  <c r="D7" i="3"/>
  <c r="D7" i="4" s="1"/>
  <c r="E7" i="3"/>
  <c r="F7" i="3"/>
  <c r="F7" i="4" s="1"/>
  <c r="G7" i="3"/>
  <c r="G7" i="4" s="1"/>
  <c r="H7" i="3"/>
  <c r="H7" i="4" s="1"/>
  <c r="I7" i="3"/>
  <c r="J7" i="3"/>
  <c r="J7" i="4" s="1"/>
  <c r="K7" i="3"/>
  <c r="K7" i="4" s="1"/>
  <c r="B8" i="3"/>
  <c r="B8" i="4" s="1"/>
  <c r="C8" i="3"/>
  <c r="C8" i="4" s="1"/>
  <c r="D8" i="3"/>
  <c r="E8" i="3"/>
  <c r="F8" i="3"/>
  <c r="F8" i="4" s="1"/>
  <c r="G8" i="3"/>
  <c r="G8" i="4" s="1"/>
  <c r="H8" i="3"/>
  <c r="H8" i="4" s="1"/>
  <c r="I8" i="3"/>
  <c r="I8" i="4" s="1"/>
  <c r="J8" i="3"/>
  <c r="J8" i="4" s="1"/>
  <c r="K8" i="3"/>
  <c r="K8" i="4" s="1"/>
  <c r="B9" i="3"/>
  <c r="B9" i="4" s="1"/>
  <c r="C9" i="3"/>
  <c r="C9" i="4" s="1"/>
  <c r="D9" i="3"/>
  <c r="D9" i="4" s="1"/>
  <c r="E9" i="3"/>
  <c r="F9" i="3"/>
  <c r="G9" i="3"/>
  <c r="H9" i="3"/>
  <c r="H9" i="4" s="1"/>
  <c r="I9" i="3"/>
  <c r="I9" i="4" s="1"/>
  <c r="J9" i="3"/>
  <c r="J9" i="4" s="1"/>
  <c r="K9" i="3"/>
  <c r="B10" i="3"/>
  <c r="B10" i="4" s="1"/>
  <c r="C10" i="3"/>
  <c r="C10" i="4" s="1"/>
  <c r="D10" i="3"/>
  <c r="D10" i="4" s="1"/>
  <c r="E10" i="3"/>
  <c r="F10" i="3"/>
  <c r="G10" i="3"/>
  <c r="G10" i="4" s="1"/>
  <c r="H10" i="3"/>
  <c r="H10" i="4" s="1"/>
  <c r="I10" i="3"/>
  <c r="I10" i="4" s="1"/>
  <c r="J10" i="3"/>
  <c r="J10" i="4" s="1"/>
  <c r="K10" i="3"/>
  <c r="K10" i="4" s="1"/>
  <c r="B11" i="3"/>
  <c r="B11" i="4" s="1"/>
  <c r="C11" i="3"/>
  <c r="C11" i="4" s="1"/>
  <c r="D11" i="3"/>
  <c r="D11" i="4" s="1"/>
  <c r="E11" i="3"/>
  <c r="F11" i="3"/>
  <c r="G11" i="3"/>
  <c r="H11" i="3"/>
  <c r="H11" i="4" s="1"/>
  <c r="I11" i="3"/>
  <c r="I11" i="4" s="1"/>
  <c r="J11" i="3"/>
  <c r="K11" i="3"/>
  <c r="K11" i="4" s="1"/>
  <c r="B12" i="3"/>
  <c r="B12" i="4" s="1"/>
  <c r="C12" i="3"/>
  <c r="C12" i="4" s="1"/>
  <c r="D12" i="3"/>
  <c r="D12" i="4" s="1"/>
  <c r="E12" i="3"/>
  <c r="F12" i="3"/>
  <c r="F12" i="4" s="1"/>
  <c r="G12" i="3"/>
  <c r="G12" i="4" s="1"/>
  <c r="H12" i="3"/>
  <c r="H12" i="4" s="1"/>
  <c r="I12" i="3"/>
  <c r="I12" i="4" s="1"/>
  <c r="J12" i="3"/>
  <c r="J12" i="4" s="1"/>
  <c r="K12" i="3"/>
  <c r="K12" i="4" s="1"/>
  <c r="B13" i="3"/>
  <c r="C13" i="3"/>
  <c r="C13" i="4" s="1"/>
  <c r="D13" i="3"/>
  <c r="D13" i="4" s="1"/>
  <c r="E13" i="3"/>
  <c r="E13" i="4" s="1"/>
  <c r="F13" i="3"/>
  <c r="G13" i="3"/>
  <c r="G13" i="4" s="1"/>
  <c r="H13" i="3"/>
  <c r="H13" i="4" s="1"/>
  <c r="I13" i="3"/>
  <c r="I13" i="4" s="1"/>
  <c r="J13" i="3"/>
  <c r="J13" i="4" s="1"/>
  <c r="K13" i="3"/>
  <c r="K13" i="4" s="1"/>
  <c r="B14" i="3"/>
  <c r="C14" i="3"/>
  <c r="C14" i="4" s="1"/>
  <c r="D14" i="3"/>
  <c r="D14" i="4" s="1"/>
  <c r="E14" i="3"/>
  <c r="F14" i="3"/>
  <c r="F14" i="4" s="1"/>
  <c r="G14" i="3"/>
  <c r="H14" i="3"/>
  <c r="H14" i="4" s="1"/>
  <c r="I14" i="3"/>
  <c r="I14" i="4" s="1"/>
  <c r="J14" i="3"/>
  <c r="J14" i="4" s="1"/>
  <c r="K14" i="3"/>
  <c r="K14" i="4" s="1"/>
  <c r="B15" i="3"/>
  <c r="B15" i="4" s="1"/>
  <c r="C15" i="3"/>
  <c r="C15" i="4" s="1"/>
  <c r="D15" i="3"/>
  <c r="D15" i="4" s="1"/>
  <c r="E15" i="3"/>
  <c r="F15" i="3"/>
  <c r="F15" i="4" s="1"/>
  <c r="G15" i="3"/>
  <c r="H15" i="3"/>
  <c r="H15" i="4" s="1"/>
  <c r="I15" i="3"/>
  <c r="J15" i="3"/>
  <c r="J15" i="4" s="1"/>
  <c r="K15" i="3"/>
  <c r="K15" i="4" s="1"/>
  <c r="B16" i="3"/>
  <c r="C16" i="3"/>
  <c r="C16" i="4" s="1"/>
  <c r="D16" i="3"/>
  <c r="D16" i="4" s="1"/>
  <c r="E16" i="3"/>
  <c r="F16" i="3"/>
  <c r="G16" i="3"/>
  <c r="G16" i="4" s="1"/>
  <c r="H16" i="3"/>
  <c r="H16" i="4" s="1"/>
  <c r="I16" i="3"/>
  <c r="J16" i="3"/>
  <c r="J16" i="4" s="1"/>
  <c r="K16" i="3"/>
  <c r="K16" i="4" s="1"/>
  <c r="B17" i="3"/>
  <c r="C17" i="3"/>
  <c r="C17" i="4" s="1"/>
  <c r="D17" i="3"/>
  <c r="D17" i="4" s="1"/>
  <c r="E17" i="3"/>
  <c r="F17" i="3"/>
  <c r="G17" i="3"/>
  <c r="G17" i="4" s="1"/>
  <c r="H17" i="3"/>
  <c r="H17" i="4" s="1"/>
  <c r="I17" i="3"/>
  <c r="I17" i="4" s="1"/>
  <c r="J17" i="3"/>
  <c r="J17" i="4" s="1"/>
  <c r="K17" i="3"/>
  <c r="K17" i="4" s="1"/>
  <c r="B18" i="3"/>
  <c r="C18" i="3"/>
  <c r="C18" i="4" s="1"/>
  <c r="D18" i="3"/>
  <c r="D18" i="4" s="1"/>
  <c r="E18" i="3"/>
  <c r="F18" i="3"/>
  <c r="F18" i="4" s="1"/>
  <c r="G18" i="3"/>
  <c r="H18" i="3"/>
  <c r="H18" i="4" s="1"/>
  <c r="I18" i="3"/>
  <c r="J18" i="3"/>
  <c r="J18" i="4" s="1"/>
  <c r="K18" i="3"/>
  <c r="K18" i="4" s="1"/>
  <c r="B19" i="3"/>
  <c r="C19" i="3"/>
  <c r="C19" i="4" s="1"/>
  <c r="D19" i="3"/>
  <c r="D19" i="4" s="1"/>
  <c r="E19" i="3"/>
  <c r="E19" i="4" s="1"/>
  <c r="F19" i="3"/>
  <c r="F19" i="4" s="1"/>
  <c r="G19" i="3"/>
  <c r="G19" i="4" s="1"/>
  <c r="H19" i="3"/>
  <c r="H19" i="4" s="1"/>
  <c r="I19" i="3"/>
  <c r="I19" i="4" s="1"/>
  <c r="J19" i="3"/>
  <c r="J19" i="4" s="1"/>
  <c r="K19" i="3"/>
  <c r="K19" i="4" s="1"/>
  <c r="B20" i="3"/>
  <c r="C20" i="3"/>
  <c r="C20" i="4" s="1"/>
  <c r="D20" i="3"/>
  <c r="D20" i="4" s="1"/>
  <c r="E20" i="3"/>
  <c r="E20" i="4" s="1"/>
  <c r="F20" i="3"/>
  <c r="G20" i="3"/>
  <c r="G20" i="4" s="1"/>
  <c r="H20" i="3"/>
  <c r="H20" i="4" s="1"/>
  <c r="I20" i="3"/>
  <c r="J20" i="3"/>
  <c r="J20" i="4" s="1"/>
  <c r="K20" i="3"/>
  <c r="K20" i="4" s="1"/>
  <c r="C3" i="3"/>
  <c r="C3" i="4" s="1"/>
  <c r="C3" i="20" s="1"/>
  <c r="C3" i="22" s="1"/>
  <c r="D3" i="3"/>
  <c r="D3" i="4" s="1"/>
  <c r="D3" i="20" s="1"/>
  <c r="E3" i="3"/>
  <c r="E3" i="4" s="1"/>
  <c r="E3" i="20" s="1"/>
  <c r="F3" i="3"/>
  <c r="F3" i="4" s="1"/>
  <c r="F3" i="20" s="1"/>
  <c r="G3" i="3"/>
  <c r="G3" i="4" s="1"/>
  <c r="G3" i="20" s="1"/>
  <c r="H3" i="3"/>
  <c r="H3" i="4" s="1"/>
  <c r="H3" i="20" s="1"/>
  <c r="I3" i="3"/>
  <c r="I3" i="4" s="1"/>
  <c r="I3" i="20" s="1"/>
  <c r="J3" i="3"/>
  <c r="J3" i="4" s="1"/>
  <c r="J3" i="20" s="1"/>
  <c r="K3" i="3"/>
  <c r="K3" i="4" s="1"/>
  <c r="K3" i="20" s="1"/>
  <c r="E20" i="20" l="1"/>
  <c r="E20" i="9"/>
  <c r="E20" i="21" s="1"/>
  <c r="G19" i="20"/>
  <c r="G19" i="9"/>
  <c r="G19" i="21" s="1"/>
  <c r="G17" i="20"/>
  <c r="G17" i="9"/>
  <c r="G17" i="21" s="1"/>
  <c r="C15" i="20"/>
  <c r="C15" i="9"/>
  <c r="C15" i="21" s="1"/>
  <c r="G13" i="20"/>
  <c r="G13" i="9"/>
  <c r="G13" i="21" s="1"/>
  <c r="K11" i="20"/>
  <c r="K11" i="9"/>
  <c r="K11" i="21" s="1"/>
  <c r="C9" i="20"/>
  <c r="C9" i="9"/>
  <c r="C9" i="21" s="1"/>
  <c r="C7" i="20"/>
  <c r="C7" i="9"/>
  <c r="C7" i="21" s="1"/>
  <c r="C5" i="20"/>
  <c r="C5" i="9"/>
  <c r="C5" i="21" s="1"/>
  <c r="G246" i="20"/>
  <c r="G246" i="9"/>
  <c r="E245" i="20"/>
  <c r="E245" i="9"/>
  <c r="E245" i="21" s="1"/>
  <c r="C244" i="20"/>
  <c r="C244" i="9"/>
  <c r="C244" i="21" s="1"/>
  <c r="I241" i="20"/>
  <c r="I241" i="9"/>
  <c r="I241" i="21" s="1"/>
  <c r="G240" i="20"/>
  <c r="G240" i="9"/>
  <c r="I239" i="20"/>
  <c r="I239" i="9"/>
  <c r="I239" i="21" s="1"/>
  <c r="G238" i="20"/>
  <c r="G238" i="9"/>
  <c r="E237" i="20"/>
  <c r="E237" i="9"/>
  <c r="E237" i="21" s="1"/>
  <c r="C236" i="20"/>
  <c r="C236" i="9"/>
  <c r="C236" i="21" s="1"/>
  <c r="G234" i="20"/>
  <c r="G234" i="9"/>
  <c r="E233" i="20"/>
  <c r="E233" i="9"/>
  <c r="E233" i="21" s="1"/>
  <c r="C232" i="20"/>
  <c r="C232" i="9"/>
  <c r="C232" i="21" s="1"/>
  <c r="K230" i="20"/>
  <c r="K230" i="9"/>
  <c r="K230" i="21" s="1"/>
  <c r="I229" i="20"/>
  <c r="I229" i="9"/>
  <c r="I229" i="21" s="1"/>
  <c r="I227" i="20"/>
  <c r="I227" i="9"/>
  <c r="I227" i="21" s="1"/>
  <c r="C226" i="20"/>
  <c r="C226" i="9"/>
  <c r="C226" i="21" s="1"/>
  <c r="K224" i="20"/>
  <c r="K224" i="9"/>
  <c r="K224" i="21" s="1"/>
  <c r="I223" i="20"/>
  <c r="I223" i="9"/>
  <c r="I223" i="21" s="1"/>
  <c r="G222" i="20"/>
  <c r="G222" i="9"/>
  <c r="G222" i="21" s="1"/>
  <c r="E221" i="20"/>
  <c r="E221" i="9"/>
  <c r="E221" i="21" s="1"/>
  <c r="I219" i="20"/>
  <c r="I219" i="9"/>
  <c r="I219" i="21" s="1"/>
  <c r="G218" i="20"/>
  <c r="G218" i="9"/>
  <c r="E217" i="20"/>
  <c r="E217" i="9"/>
  <c r="E217" i="21" s="1"/>
  <c r="C216" i="20"/>
  <c r="C216" i="9"/>
  <c r="C216" i="21" s="1"/>
  <c r="K214" i="20"/>
  <c r="K214" i="9"/>
  <c r="K214" i="21" s="1"/>
  <c r="I213" i="20"/>
  <c r="I213" i="9"/>
  <c r="I213" i="21" s="1"/>
  <c r="G212" i="20"/>
  <c r="G212" i="9"/>
  <c r="G212" i="21" s="1"/>
  <c r="E211" i="20"/>
  <c r="E211" i="9"/>
  <c r="E211" i="21" s="1"/>
  <c r="C210" i="20"/>
  <c r="C210" i="9"/>
  <c r="C210" i="21" s="1"/>
  <c r="E209" i="20"/>
  <c r="E209" i="9"/>
  <c r="E209" i="21" s="1"/>
  <c r="I207" i="20"/>
  <c r="I207" i="9"/>
  <c r="I207" i="21" s="1"/>
  <c r="G206" i="20"/>
  <c r="G206" i="9"/>
  <c r="E205" i="20"/>
  <c r="E205" i="9"/>
  <c r="E205" i="21" s="1"/>
  <c r="I203" i="20"/>
  <c r="I203" i="9"/>
  <c r="I203" i="21" s="1"/>
  <c r="G202" i="20"/>
  <c r="G202" i="9"/>
  <c r="E201" i="20"/>
  <c r="E201" i="9"/>
  <c r="E201" i="21" s="1"/>
  <c r="C200" i="20"/>
  <c r="C200" i="9"/>
  <c r="C200" i="21" s="1"/>
  <c r="E199" i="20"/>
  <c r="E199" i="9"/>
  <c r="E199" i="21" s="1"/>
  <c r="C198" i="20"/>
  <c r="C198" i="9"/>
  <c r="C198" i="21" s="1"/>
  <c r="K196" i="20"/>
  <c r="K196" i="9"/>
  <c r="K196" i="21" s="1"/>
  <c r="I195" i="20"/>
  <c r="I195" i="9"/>
  <c r="I195" i="21" s="1"/>
  <c r="G194" i="20"/>
  <c r="G194" i="9"/>
  <c r="E193" i="20"/>
  <c r="E193" i="9"/>
  <c r="E193" i="21" s="1"/>
  <c r="C192" i="20"/>
  <c r="C192" i="9"/>
  <c r="C192" i="21" s="1"/>
  <c r="K190" i="20"/>
  <c r="K190" i="9"/>
  <c r="K190" i="21" s="1"/>
  <c r="E189" i="20"/>
  <c r="E189" i="9"/>
  <c r="E189" i="21" s="1"/>
  <c r="C188" i="20"/>
  <c r="C188" i="9"/>
  <c r="C188" i="21" s="1"/>
  <c r="G186" i="20"/>
  <c r="G186" i="9"/>
  <c r="E185" i="20"/>
  <c r="E185" i="9"/>
  <c r="E185" i="21" s="1"/>
  <c r="C184" i="20"/>
  <c r="C184" i="9"/>
  <c r="C184" i="21" s="1"/>
  <c r="E183" i="20"/>
  <c r="E183" i="9"/>
  <c r="E183" i="21" s="1"/>
  <c r="I181" i="20"/>
  <c r="I181" i="9"/>
  <c r="I181" i="21" s="1"/>
  <c r="G180" i="20"/>
  <c r="G180" i="9"/>
  <c r="E179" i="20"/>
  <c r="E179" i="9"/>
  <c r="E179" i="21" s="1"/>
  <c r="C178" i="20"/>
  <c r="C178" i="9"/>
  <c r="C178" i="21" s="1"/>
  <c r="K176" i="20"/>
  <c r="K176" i="9"/>
  <c r="I175" i="20"/>
  <c r="I175" i="9"/>
  <c r="I175" i="21" s="1"/>
  <c r="G174" i="20"/>
  <c r="G174" i="9"/>
  <c r="G174" i="21" s="1"/>
  <c r="K172" i="20"/>
  <c r="K172" i="9"/>
  <c r="I171" i="20"/>
  <c r="I171" i="9"/>
  <c r="I171" i="21" s="1"/>
  <c r="C170" i="20"/>
  <c r="C170" i="9"/>
  <c r="C170" i="21" s="1"/>
  <c r="E167" i="20"/>
  <c r="E167" i="9"/>
  <c r="E167" i="21" s="1"/>
  <c r="I165" i="20"/>
  <c r="I165" i="9"/>
  <c r="I165" i="21" s="1"/>
  <c r="I163" i="20"/>
  <c r="I163" i="9"/>
  <c r="I163" i="21" s="1"/>
  <c r="C162" i="20"/>
  <c r="C162" i="9"/>
  <c r="C162" i="21" s="1"/>
  <c r="G160" i="20"/>
  <c r="G160" i="9"/>
  <c r="G160" i="21" s="1"/>
  <c r="E159" i="20"/>
  <c r="E159" i="9"/>
  <c r="E159" i="21" s="1"/>
  <c r="C158" i="20"/>
  <c r="C158" i="9"/>
  <c r="C158" i="21" s="1"/>
  <c r="K156" i="20"/>
  <c r="K156" i="9"/>
  <c r="K156" i="21" s="1"/>
  <c r="E155" i="20"/>
  <c r="E155" i="9"/>
  <c r="E155" i="21" s="1"/>
  <c r="I153" i="20"/>
  <c r="I153" i="9"/>
  <c r="I151" i="20"/>
  <c r="I151" i="9"/>
  <c r="I149" i="20"/>
  <c r="I149" i="9"/>
  <c r="C148" i="20"/>
  <c r="C148" i="9"/>
  <c r="C148" i="21" s="1"/>
  <c r="G146" i="20"/>
  <c r="G146" i="9"/>
  <c r="G146" i="21" s="1"/>
  <c r="E145" i="20"/>
  <c r="E145" i="9"/>
  <c r="E145" i="21" s="1"/>
  <c r="I143" i="20"/>
  <c r="I143" i="9"/>
  <c r="G142" i="20"/>
  <c r="G142" i="9"/>
  <c r="G142" i="21" s="1"/>
  <c r="E141" i="20"/>
  <c r="E141" i="9"/>
  <c r="E141" i="21" s="1"/>
  <c r="I139" i="20"/>
  <c r="I139" i="9"/>
  <c r="I139" i="21" s="1"/>
  <c r="C138" i="20"/>
  <c r="C138" i="9"/>
  <c r="C138" i="21" s="1"/>
  <c r="G136" i="20"/>
  <c r="G136" i="9"/>
  <c r="G136" i="21" s="1"/>
  <c r="E135" i="20"/>
  <c r="E135" i="9"/>
  <c r="E135" i="21" s="1"/>
  <c r="C134" i="20"/>
  <c r="C134" i="9"/>
  <c r="C134" i="21" s="1"/>
  <c r="C132" i="20"/>
  <c r="C132" i="9"/>
  <c r="C132" i="21" s="1"/>
  <c r="K130" i="20"/>
  <c r="K130" i="9"/>
  <c r="K130" i="21" s="1"/>
  <c r="C130" i="20"/>
  <c r="C130" i="9"/>
  <c r="C130" i="21" s="1"/>
  <c r="K128" i="20"/>
  <c r="K128" i="9"/>
  <c r="K128" i="21" s="1"/>
  <c r="I127" i="20"/>
  <c r="I127" i="9"/>
  <c r="I127" i="21" s="1"/>
  <c r="G126" i="20"/>
  <c r="G126" i="9"/>
  <c r="G126" i="21" s="1"/>
  <c r="E125" i="20"/>
  <c r="E125" i="9"/>
  <c r="E125" i="21" s="1"/>
  <c r="G122" i="20"/>
  <c r="G122" i="9"/>
  <c r="G122" i="21" s="1"/>
  <c r="E121" i="20"/>
  <c r="E121" i="9"/>
  <c r="E121" i="21" s="1"/>
  <c r="C120" i="20"/>
  <c r="C120" i="9"/>
  <c r="C120" i="21" s="1"/>
  <c r="K118" i="20"/>
  <c r="K118" i="9"/>
  <c r="K118" i="21" s="1"/>
  <c r="C118" i="20"/>
  <c r="C118" i="9"/>
  <c r="C118" i="21" s="1"/>
  <c r="E117" i="20"/>
  <c r="E117" i="9"/>
  <c r="E117" i="21" s="1"/>
  <c r="G116" i="20"/>
  <c r="G116" i="9"/>
  <c r="G116" i="21" s="1"/>
  <c r="E115" i="20"/>
  <c r="E115" i="9"/>
  <c r="E115" i="21" s="1"/>
  <c r="G114" i="20"/>
  <c r="G114" i="9"/>
  <c r="G114" i="21" s="1"/>
  <c r="I113" i="20"/>
  <c r="I113" i="9"/>
  <c r="I113" i="21" s="1"/>
  <c r="G112" i="20"/>
  <c r="G112" i="9"/>
  <c r="G112" i="21" s="1"/>
  <c r="I111" i="20"/>
  <c r="I111" i="9"/>
  <c r="I111" i="21" s="1"/>
  <c r="G110" i="20"/>
  <c r="G110" i="9"/>
  <c r="G110" i="21" s="1"/>
  <c r="I109" i="20"/>
  <c r="I109" i="9"/>
  <c r="I109" i="21" s="1"/>
  <c r="K108" i="20"/>
  <c r="K108" i="9"/>
  <c r="K108" i="21" s="1"/>
  <c r="C108" i="20"/>
  <c r="C108" i="9"/>
  <c r="C108" i="21" s="1"/>
  <c r="E107" i="20"/>
  <c r="E107" i="9"/>
  <c r="E107" i="21" s="1"/>
  <c r="C106" i="20"/>
  <c r="C106" i="9"/>
  <c r="C106" i="21" s="1"/>
  <c r="E105" i="20"/>
  <c r="E105" i="9"/>
  <c r="E105" i="21" s="1"/>
  <c r="C104" i="20"/>
  <c r="C104" i="9"/>
  <c r="C104" i="21" s="1"/>
  <c r="E103" i="20"/>
  <c r="E103" i="9"/>
  <c r="E103" i="21" s="1"/>
  <c r="I101" i="20"/>
  <c r="I101" i="9"/>
  <c r="I101" i="21" s="1"/>
  <c r="C100" i="20"/>
  <c r="C100" i="9"/>
  <c r="C100" i="21" s="1"/>
  <c r="E99" i="20"/>
  <c r="E99" i="9"/>
  <c r="E99" i="21" s="1"/>
  <c r="G98" i="20"/>
  <c r="G98" i="9"/>
  <c r="G98" i="21" s="1"/>
  <c r="E97" i="20"/>
  <c r="E97" i="9"/>
  <c r="E97" i="21" s="1"/>
  <c r="C26" i="20"/>
  <c r="C26" i="9"/>
  <c r="C26" i="21" s="1"/>
  <c r="K24" i="20"/>
  <c r="K24" i="9"/>
  <c r="K24" i="21" s="1"/>
  <c r="K22" i="20"/>
  <c r="K22" i="9"/>
  <c r="K22" i="21" s="1"/>
  <c r="C22" i="20"/>
  <c r="C22" i="9"/>
  <c r="C22" i="21" s="1"/>
  <c r="E21" i="20"/>
  <c r="E21" i="9"/>
  <c r="E21" i="21" s="1"/>
  <c r="G248" i="20"/>
  <c r="G248" i="9"/>
  <c r="I247" i="20"/>
  <c r="I247" i="9"/>
  <c r="I247" i="21" s="1"/>
  <c r="H20" i="20"/>
  <c r="H20" i="9"/>
  <c r="D20" i="20"/>
  <c r="D20" i="9"/>
  <c r="D20" i="21" s="1"/>
  <c r="J19" i="20"/>
  <c r="J19" i="9"/>
  <c r="J19" i="21" s="1"/>
  <c r="F19" i="20"/>
  <c r="F19" i="9"/>
  <c r="F19" i="21" s="1"/>
  <c r="H18" i="20"/>
  <c r="H18" i="9"/>
  <c r="D18" i="20"/>
  <c r="D18" i="9"/>
  <c r="D18" i="21" s="1"/>
  <c r="J17" i="20"/>
  <c r="J17" i="9"/>
  <c r="J17" i="21" s="1"/>
  <c r="H16" i="20"/>
  <c r="H16" i="9"/>
  <c r="D16" i="20"/>
  <c r="D16" i="9"/>
  <c r="D16" i="21" s="1"/>
  <c r="J15" i="20"/>
  <c r="J15" i="9"/>
  <c r="J15" i="21" s="1"/>
  <c r="F15" i="20"/>
  <c r="F15" i="9"/>
  <c r="F15" i="21" s="1"/>
  <c r="B15" i="20"/>
  <c r="B15" i="9"/>
  <c r="B15" i="21" s="1"/>
  <c r="H14" i="20"/>
  <c r="H14" i="9"/>
  <c r="D14" i="20"/>
  <c r="D14" i="9"/>
  <c r="D14" i="21" s="1"/>
  <c r="J13" i="20"/>
  <c r="J13" i="9"/>
  <c r="J13" i="21" s="1"/>
  <c r="H12" i="20"/>
  <c r="H12" i="9"/>
  <c r="D12" i="20"/>
  <c r="D12" i="9"/>
  <c r="D12" i="21" s="1"/>
  <c r="B11" i="20"/>
  <c r="B11" i="9"/>
  <c r="B11" i="21" s="1"/>
  <c r="H10" i="20"/>
  <c r="H10" i="9"/>
  <c r="D10" i="20"/>
  <c r="D10" i="9"/>
  <c r="D10" i="21" s="1"/>
  <c r="J9" i="20"/>
  <c r="J9" i="9"/>
  <c r="J9" i="21" s="1"/>
  <c r="B9" i="20"/>
  <c r="B9" i="9"/>
  <c r="B9" i="21" s="1"/>
  <c r="H8" i="20"/>
  <c r="H8" i="9"/>
  <c r="J7" i="20"/>
  <c r="J7" i="9"/>
  <c r="J7" i="21" s="1"/>
  <c r="F7" i="20"/>
  <c r="F7" i="9"/>
  <c r="F7" i="21" s="1"/>
  <c r="H6" i="20"/>
  <c r="H6" i="9"/>
  <c r="D6" i="20"/>
  <c r="D6" i="9"/>
  <c r="D6" i="21" s="1"/>
  <c r="J5" i="20"/>
  <c r="J5" i="9"/>
  <c r="J5" i="21" s="1"/>
  <c r="B5" i="20"/>
  <c r="B5" i="9"/>
  <c r="B5" i="21" s="1"/>
  <c r="H4" i="20"/>
  <c r="H4" i="9"/>
  <c r="H4" i="21" s="1"/>
  <c r="D4" i="20"/>
  <c r="D4" i="9"/>
  <c r="D4" i="21" s="1"/>
  <c r="J246" i="20"/>
  <c r="J246" i="9"/>
  <c r="J246" i="21" s="1"/>
  <c r="F246" i="20"/>
  <c r="F246" i="9"/>
  <c r="F246" i="21" s="1"/>
  <c r="H245" i="20"/>
  <c r="H245" i="9"/>
  <c r="H245" i="21" s="1"/>
  <c r="D245" i="20"/>
  <c r="D245" i="9"/>
  <c r="D245" i="21" s="1"/>
  <c r="J244" i="20"/>
  <c r="J244" i="9"/>
  <c r="J244" i="21" s="1"/>
  <c r="F244" i="20"/>
  <c r="F244" i="9"/>
  <c r="F244" i="21" s="1"/>
  <c r="B244" i="20"/>
  <c r="B244" i="9"/>
  <c r="B244" i="21" s="1"/>
  <c r="H243" i="20"/>
  <c r="H243" i="9"/>
  <c r="H243" i="21" s="1"/>
  <c r="D243" i="20"/>
  <c r="D243" i="9"/>
  <c r="D243" i="21" s="1"/>
  <c r="J242" i="20"/>
  <c r="J242" i="9"/>
  <c r="J242" i="21" s="1"/>
  <c r="F242" i="20"/>
  <c r="F242" i="9"/>
  <c r="F242" i="21" s="1"/>
  <c r="B242" i="20"/>
  <c r="B242" i="9"/>
  <c r="B242" i="21" s="1"/>
  <c r="H241" i="20"/>
  <c r="H241" i="9"/>
  <c r="H241" i="21" s="1"/>
  <c r="D241" i="20"/>
  <c r="D241" i="9"/>
  <c r="D241" i="21" s="1"/>
  <c r="J240" i="20"/>
  <c r="J240" i="9"/>
  <c r="J240" i="21" s="1"/>
  <c r="F240" i="20"/>
  <c r="F240" i="9"/>
  <c r="F240" i="21" s="1"/>
  <c r="B240" i="20"/>
  <c r="B240" i="9"/>
  <c r="B240" i="21" s="1"/>
  <c r="H239" i="20"/>
  <c r="H239" i="9"/>
  <c r="H239" i="21" s="1"/>
  <c r="D239" i="20"/>
  <c r="D239" i="9"/>
  <c r="D239" i="21" s="1"/>
  <c r="J238" i="20"/>
  <c r="J238" i="9"/>
  <c r="J238" i="21" s="1"/>
  <c r="F238" i="20"/>
  <c r="F238" i="9"/>
  <c r="F238" i="21" s="1"/>
  <c r="H237" i="20"/>
  <c r="H237" i="9"/>
  <c r="H237" i="21" s="1"/>
  <c r="D237" i="20"/>
  <c r="D237" i="9"/>
  <c r="D237" i="21" s="1"/>
  <c r="J236" i="20"/>
  <c r="J236" i="9"/>
  <c r="J236" i="21" s="1"/>
  <c r="F236" i="20"/>
  <c r="F236" i="9"/>
  <c r="F236" i="21" s="1"/>
  <c r="B236" i="20"/>
  <c r="B236" i="9"/>
  <c r="B236" i="21" s="1"/>
  <c r="H235" i="20"/>
  <c r="H235" i="9"/>
  <c r="H235" i="21" s="1"/>
  <c r="D235" i="20"/>
  <c r="D235" i="9"/>
  <c r="D235" i="21" s="1"/>
  <c r="J234" i="20"/>
  <c r="J234" i="9"/>
  <c r="J234" i="21" s="1"/>
  <c r="F234" i="20"/>
  <c r="F234" i="9"/>
  <c r="F234" i="21" s="1"/>
  <c r="B234" i="20"/>
  <c r="B234" i="9"/>
  <c r="B234" i="21" s="1"/>
  <c r="H233" i="20"/>
  <c r="H233" i="9"/>
  <c r="H233" i="21" s="1"/>
  <c r="D233" i="20"/>
  <c r="D233" i="9"/>
  <c r="D233" i="21" s="1"/>
  <c r="J232" i="20"/>
  <c r="J232" i="9"/>
  <c r="J232" i="21" s="1"/>
  <c r="F232" i="20"/>
  <c r="F232" i="9"/>
  <c r="F232" i="21" s="1"/>
  <c r="B232" i="20"/>
  <c r="B232" i="9"/>
  <c r="B232" i="21" s="1"/>
  <c r="H231" i="20"/>
  <c r="H231" i="9"/>
  <c r="H231" i="21" s="1"/>
  <c r="D231" i="20"/>
  <c r="D231" i="9"/>
  <c r="D231" i="21" s="1"/>
  <c r="J230" i="20"/>
  <c r="J230" i="9"/>
  <c r="J230" i="21" s="1"/>
  <c r="F230" i="20"/>
  <c r="F230" i="9"/>
  <c r="F230" i="21" s="1"/>
  <c r="B230" i="20"/>
  <c r="B230" i="9"/>
  <c r="B230" i="21" s="1"/>
  <c r="H229" i="20"/>
  <c r="H229" i="9"/>
  <c r="H229" i="21" s="1"/>
  <c r="D229" i="20"/>
  <c r="D229" i="9"/>
  <c r="D229" i="21" s="1"/>
  <c r="J228" i="20"/>
  <c r="J228" i="9"/>
  <c r="J228" i="21" s="1"/>
  <c r="F228" i="20"/>
  <c r="F228" i="9"/>
  <c r="F228" i="21" s="1"/>
  <c r="B228" i="20"/>
  <c r="B228" i="9"/>
  <c r="B228" i="21" s="1"/>
  <c r="H227" i="20"/>
  <c r="H227" i="9"/>
  <c r="H227" i="21" s="1"/>
  <c r="D227" i="20"/>
  <c r="D227" i="9"/>
  <c r="J226" i="20"/>
  <c r="J226" i="9"/>
  <c r="J226" i="21" s="1"/>
  <c r="F226" i="20"/>
  <c r="F226" i="9"/>
  <c r="F226" i="21" s="1"/>
  <c r="B226" i="20"/>
  <c r="B226" i="9"/>
  <c r="B226" i="21" s="1"/>
  <c r="H225" i="20"/>
  <c r="H225" i="9"/>
  <c r="H225" i="21" s="1"/>
  <c r="D225" i="20"/>
  <c r="D225" i="9"/>
  <c r="D225" i="21" s="1"/>
  <c r="J224" i="20"/>
  <c r="J224" i="9"/>
  <c r="J224" i="21" s="1"/>
  <c r="F224" i="20"/>
  <c r="F224" i="9"/>
  <c r="F224" i="21" s="1"/>
  <c r="B224" i="20"/>
  <c r="B224" i="9"/>
  <c r="B224" i="21" s="1"/>
  <c r="H223" i="20"/>
  <c r="H223" i="9"/>
  <c r="H223" i="21" s="1"/>
  <c r="D223" i="20"/>
  <c r="D223" i="9"/>
  <c r="D223" i="21" s="1"/>
  <c r="J222" i="20"/>
  <c r="J222" i="9"/>
  <c r="J222" i="21" s="1"/>
  <c r="B222" i="20"/>
  <c r="B222" i="9"/>
  <c r="H221" i="20"/>
  <c r="H221" i="9"/>
  <c r="H221" i="21" s="1"/>
  <c r="D221" i="20"/>
  <c r="D221" i="9"/>
  <c r="D221" i="21" s="1"/>
  <c r="F220" i="20"/>
  <c r="F220" i="9"/>
  <c r="F220" i="21" s="1"/>
  <c r="B220" i="20"/>
  <c r="B220" i="9"/>
  <c r="B220" i="21" s="1"/>
  <c r="H219" i="20"/>
  <c r="H219" i="9"/>
  <c r="H219" i="21" s="1"/>
  <c r="D219" i="20"/>
  <c r="D219" i="9"/>
  <c r="D219" i="21" s="1"/>
  <c r="J218" i="20"/>
  <c r="J218" i="9"/>
  <c r="J218" i="21" s="1"/>
  <c r="F218" i="20"/>
  <c r="F218" i="9"/>
  <c r="F218" i="21" s="1"/>
  <c r="B218" i="20"/>
  <c r="B218" i="9"/>
  <c r="B218" i="21" s="1"/>
  <c r="H217" i="20"/>
  <c r="H217" i="9"/>
  <c r="H217" i="21" s="1"/>
  <c r="D217" i="20"/>
  <c r="D217" i="9"/>
  <c r="D217" i="21" s="1"/>
  <c r="J216" i="20"/>
  <c r="J216" i="9"/>
  <c r="J216" i="21" s="1"/>
  <c r="F216" i="20"/>
  <c r="F216" i="9"/>
  <c r="F216" i="21" s="1"/>
  <c r="B216" i="20"/>
  <c r="B216" i="9"/>
  <c r="H215" i="20"/>
  <c r="H215" i="9"/>
  <c r="H215" i="21" s="1"/>
  <c r="D215" i="20"/>
  <c r="D215" i="9"/>
  <c r="D215" i="21" s="1"/>
  <c r="J214" i="20"/>
  <c r="J214" i="9"/>
  <c r="J214" i="21" s="1"/>
  <c r="F214" i="20"/>
  <c r="F214" i="9"/>
  <c r="F214" i="21" s="1"/>
  <c r="B214" i="20"/>
  <c r="B214" i="9"/>
  <c r="B214" i="21" s="1"/>
  <c r="H213" i="20"/>
  <c r="H213" i="9"/>
  <c r="H213" i="21" s="1"/>
  <c r="D213" i="20"/>
  <c r="D213" i="9"/>
  <c r="D213" i="21" s="1"/>
  <c r="J212" i="20"/>
  <c r="J212" i="9"/>
  <c r="J212" i="21" s="1"/>
  <c r="F212" i="20"/>
  <c r="F212" i="9"/>
  <c r="F212" i="21" s="1"/>
  <c r="B212" i="20"/>
  <c r="B212" i="9"/>
  <c r="H211" i="20"/>
  <c r="H211" i="9"/>
  <c r="D211" i="20"/>
  <c r="D211" i="9"/>
  <c r="D211" i="21" s="1"/>
  <c r="J210" i="20"/>
  <c r="J210" i="9"/>
  <c r="J210" i="21" s="1"/>
  <c r="F210" i="20"/>
  <c r="F210" i="9"/>
  <c r="F210" i="21" s="1"/>
  <c r="H209" i="20"/>
  <c r="H209" i="9"/>
  <c r="H209" i="21" s="1"/>
  <c r="D209" i="20"/>
  <c r="D209" i="9"/>
  <c r="D209" i="21" s="1"/>
  <c r="J208" i="20"/>
  <c r="J208" i="9"/>
  <c r="J208" i="21" s="1"/>
  <c r="F208" i="20"/>
  <c r="F208" i="9"/>
  <c r="F208" i="21" s="1"/>
  <c r="B208" i="20"/>
  <c r="B208" i="9"/>
  <c r="H207" i="20"/>
  <c r="H207" i="9"/>
  <c r="H207" i="21" s="1"/>
  <c r="D207" i="20"/>
  <c r="D207" i="9"/>
  <c r="D207" i="21" s="1"/>
  <c r="J206" i="20"/>
  <c r="J206" i="9"/>
  <c r="J206" i="21" s="1"/>
  <c r="F206" i="20"/>
  <c r="F206" i="9"/>
  <c r="F206" i="21" s="1"/>
  <c r="B206" i="20"/>
  <c r="B206" i="9"/>
  <c r="B206" i="21" s="1"/>
  <c r="H205" i="20"/>
  <c r="H205" i="9"/>
  <c r="H205" i="21" s="1"/>
  <c r="D205" i="20"/>
  <c r="D205" i="9"/>
  <c r="D205" i="21" s="1"/>
  <c r="J204" i="20"/>
  <c r="J204" i="9"/>
  <c r="J204" i="21" s="1"/>
  <c r="F204" i="20"/>
  <c r="F204" i="9"/>
  <c r="F204" i="21" s="1"/>
  <c r="B204" i="20"/>
  <c r="B204" i="9"/>
  <c r="B204" i="21" s="1"/>
  <c r="H203" i="20"/>
  <c r="H203" i="9"/>
  <c r="H203" i="21" s="1"/>
  <c r="D203" i="20"/>
  <c r="D203" i="9"/>
  <c r="D203" i="21" s="1"/>
  <c r="J202" i="20"/>
  <c r="J202" i="9"/>
  <c r="J202" i="21" s="1"/>
  <c r="F202" i="20"/>
  <c r="F202" i="9"/>
  <c r="F202" i="21" s="1"/>
  <c r="B202" i="20"/>
  <c r="B202" i="9"/>
  <c r="B202" i="21" s="1"/>
  <c r="H201" i="20"/>
  <c r="H201" i="9"/>
  <c r="H201" i="21" s="1"/>
  <c r="D201" i="20"/>
  <c r="D201" i="9"/>
  <c r="D201" i="21" s="1"/>
  <c r="J200" i="20"/>
  <c r="J200" i="9"/>
  <c r="J200" i="21" s="1"/>
  <c r="F200" i="20"/>
  <c r="F200" i="9"/>
  <c r="F200" i="21" s="1"/>
  <c r="B200" i="20"/>
  <c r="B200" i="9"/>
  <c r="B200" i="21" s="1"/>
  <c r="H199" i="20"/>
  <c r="H199" i="9"/>
  <c r="H199" i="21" s="1"/>
  <c r="D199" i="20"/>
  <c r="D199" i="9"/>
  <c r="D199" i="21" s="1"/>
  <c r="J198" i="20"/>
  <c r="J198" i="9"/>
  <c r="J198" i="21" s="1"/>
  <c r="F198" i="20"/>
  <c r="F198" i="9"/>
  <c r="F198" i="21" s="1"/>
  <c r="B198" i="20"/>
  <c r="B198" i="9"/>
  <c r="B198" i="21" s="1"/>
  <c r="H197" i="20"/>
  <c r="H197" i="9"/>
  <c r="H197" i="21" s="1"/>
  <c r="D197" i="20"/>
  <c r="D197" i="9"/>
  <c r="D197" i="21" s="1"/>
  <c r="J196" i="20"/>
  <c r="J196" i="9"/>
  <c r="J196" i="21" s="1"/>
  <c r="F196" i="20"/>
  <c r="F196" i="9"/>
  <c r="F196" i="21" s="1"/>
  <c r="H195" i="20"/>
  <c r="H195" i="9"/>
  <c r="H195" i="21" s="1"/>
  <c r="D195" i="20"/>
  <c r="D195" i="9"/>
  <c r="D195" i="21" s="1"/>
  <c r="J194" i="20"/>
  <c r="J194" i="9"/>
  <c r="J194" i="21" s="1"/>
  <c r="F194" i="20"/>
  <c r="F194" i="9"/>
  <c r="F194" i="21" s="1"/>
  <c r="B194" i="20"/>
  <c r="B194" i="9"/>
  <c r="B194" i="21" s="1"/>
  <c r="H193" i="20"/>
  <c r="H193" i="9"/>
  <c r="H193" i="21" s="1"/>
  <c r="D193" i="20"/>
  <c r="D193" i="9"/>
  <c r="D193" i="21" s="1"/>
  <c r="J192" i="20"/>
  <c r="J192" i="9"/>
  <c r="J192" i="21" s="1"/>
  <c r="F192" i="20"/>
  <c r="F192" i="9"/>
  <c r="F192" i="21" s="1"/>
  <c r="H191" i="20"/>
  <c r="H191" i="9"/>
  <c r="H191" i="21" s="1"/>
  <c r="D191" i="20"/>
  <c r="D191" i="9"/>
  <c r="D191" i="21" s="1"/>
  <c r="J190" i="20"/>
  <c r="J190" i="9"/>
  <c r="J190" i="21" s="1"/>
  <c r="F190" i="20"/>
  <c r="F190" i="9"/>
  <c r="F190" i="21" s="1"/>
  <c r="B190" i="20"/>
  <c r="B190" i="9"/>
  <c r="B190" i="21" s="1"/>
  <c r="H189" i="20"/>
  <c r="H189" i="9"/>
  <c r="H189" i="21" s="1"/>
  <c r="D189" i="20"/>
  <c r="D189" i="9"/>
  <c r="D189" i="21" s="1"/>
  <c r="J188" i="20"/>
  <c r="J188" i="9"/>
  <c r="J188" i="21" s="1"/>
  <c r="F188" i="20"/>
  <c r="F188" i="9"/>
  <c r="F188" i="21" s="1"/>
  <c r="B188" i="20"/>
  <c r="B188" i="9"/>
  <c r="B188" i="21" s="1"/>
  <c r="H187" i="20"/>
  <c r="H187" i="9"/>
  <c r="H187" i="21" s="1"/>
  <c r="D187" i="20"/>
  <c r="D187" i="9"/>
  <c r="D187" i="21" s="1"/>
  <c r="J186" i="20"/>
  <c r="J186" i="9"/>
  <c r="J186" i="21" s="1"/>
  <c r="F186" i="20"/>
  <c r="F186" i="9"/>
  <c r="F186" i="21" s="1"/>
  <c r="H185" i="20"/>
  <c r="H185" i="9"/>
  <c r="H185" i="21" s="1"/>
  <c r="D185" i="20"/>
  <c r="D185" i="9"/>
  <c r="D185" i="21" s="1"/>
  <c r="J184" i="20"/>
  <c r="J184" i="9"/>
  <c r="J184" i="21" s="1"/>
  <c r="F184" i="20"/>
  <c r="F184" i="9"/>
  <c r="F184" i="21" s="1"/>
  <c r="B184" i="20"/>
  <c r="B184" i="9"/>
  <c r="B184" i="21" s="1"/>
  <c r="H183" i="20"/>
  <c r="H183" i="9"/>
  <c r="H183" i="21" s="1"/>
  <c r="D183" i="20"/>
  <c r="D183" i="9"/>
  <c r="D183" i="21" s="1"/>
  <c r="J182" i="20"/>
  <c r="J182" i="9"/>
  <c r="J182" i="21" s="1"/>
  <c r="F182" i="20"/>
  <c r="F182" i="9"/>
  <c r="F182" i="21" s="1"/>
  <c r="B182" i="20"/>
  <c r="B182" i="9"/>
  <c r="B182" i="21" s="1"/>
  <c r="H181" i="20"/>
  <c r="H181" i="9"/>
  <c r="H181" i="21" s="1"/>
  <c r="D181" i="20"/>
  <c r="D181" i="9"/>
  <c r="D181" i="21" s="1"/>
  <c r="J180" i="20"/>
  <c r="J180" i="9"/>
  <c r="J180" i="21" s="1"/>
  <c r="F180" i="20"/>
  <c r="F180" i="9"/>
  <c r="F180" i="21" s="1"/>
  <c r="B180" i="20"/>
  <c r="B180" i="9"/>
  <c r="B180" i="21" s="1"/>
  <c r="H179" i="20"/>
  <c r="H179" i="9"/>
  <c r="H179" i="21" s="1"/>
  <c r="D179" i="20"/>
  <c r="D179" i="9"/>
  <c r="D179" i="21" s="1"/>
  <c r="J178" i="20"/>
  <c r="J178" i="9"/>
  <c r="J178" i="21" s="1"/>
  <c r="F178" i="20"/>
  <c r="F178" i="9"/>
  <c r="F178" i="21" s="1"/>
  <c r="H177" i="20"/>
  <c r="H177" i="9"/>
  <c r="H177" i="21" s="1"/>
  <c r="D177" i="20"/>
  <c r="D177" i="9"/>
  <c r="D177" i="21" s="1"/>
  <c r="J176" i="20"/>
  <c r="J176" i="9"/>
  <c r="J176" i="21" s="1"/>
  <c r="F176" i="20"/>
  <c r="F176" i="9"/>
  <c r="F176" i="21" s="1"/>
  <c r="H175" i="20"/>
  <c r="H175" i="9"/>
  <c r="H175" i="21" s="1"/>
  <c r="D175" i="20"/>
  <c r="D175" i="9"/>
  <c r="D175" i="21" s="1"/>
  <c r="J174" i="20"/>
  <c r="J174" i="9"/>
  <c r="J174" i="21" s="1"/>
  <c r="F174" i="20"/>
  <c r="F174" i="9"/>
  <c r="F174" i="21" s="1"/>
  <c r="H173" i="20"/>
  <c r="H173" i="9"/>
  <c r="H173" i="21" s="1"/>
  <c r="D173" i="20"/>
  <c r="D173" i="9"/>
  <c r="D173" i="21" s="1"/>
  <c r="J172" i="20"/>
  <c r="J172" i="9"/>
  <c r="J172" i="21" s="1"/>
  <c r="F172" i="20"/>
  <c r="F172" i="9"/>
  <c r="F172" i="21" s="1"/>
  <c r="B172" i="20"/>
  <c r="B172" i="9"/>
  <c r="B172" i="21" s="1"/>
  <c r="H171" i="20"/>
  <c r="H171" i="9"/>
  <c r="H171" i="21" s="1"/>
  <c r="D171" i="20"/>
  <c r="D171" i="9"/>
  <c r="D171" i="21" s="1"/>
  <c r="F170" i="20"/>
  <c r="F170" i="9"/>
  <c r="F170" i="21" s="1"/>
  <c r="B170" i="20"/>
  <c r="B170" i="9"/>
  <c r="B170" i="21" s="1"/>
  <c r="H169" i="20"/>
  <c r="H169" i="9"/>
  <c r="D169" i="20"/>
  <c r="D169" i="9"/>
  <c r="D169" i="21" s="1"/>
  <c r="J168" i="20"/>
  <c r="J168" i="9"/>
  <c r="J168" i="21" s="1"/>
  <c r="F168" i="20"/>
  <c r="F168" i="9"/>
  <c r="F168" i="21" s="1"/>
  <c r="H167" i="20"/>
  <c r="H167" i="9"/>
  <c r="D167" i="20"/>
  <c r="D167" i="9"/>
  <c r="D167" i="21" s="1"/>
  <c r="J166" i="20"/>
  <c r="J166" i="9"/>
  <c r="J166" i="21" s="1"/>
  <c r="F166" i="20"/>
  <c r="F166" i="9"/>
  <c r="F166" i="21" s="1"/>
  <c r="H165" i="20"/>
  <c r="H165" i="9"/>
  <c r="D165" i="20"/>
  <c r="D165" i="9"/>
  <c r="D165" i="21" s="1"/>
  <c r="J164" i="20"/>
  <c r="J164" i="9"/>
  <c r="J164" i="21" s="1"/>
  <c r="F164" i="20"/>
  <c r="F164" i="9"/>
  <c r="F164" i="21" s="1"/>
  <c r="H163" i="20"/>
  <c r="H163" i="9"/>
  <c r="D163" i="20"/>
  <c r="D163" i="9"/>
  <c r="D163" i="21" s="1"/>
  <c r="J162" i="20"/>
  <c r="J162" i="9"/>
  <c r="J162" i="21" s="1"/>
  <c r="F162" i="20"/>
  <c r="F162" i="9"/>
  <c r="F162" i="21" s="1"/>
  <c r="H161" i="20"/>
  <c r="H161" i="9"/>
  <c r="H161" i="21" s="1"/>
  <c r="D161" i="20"/>
  <c r="D161" i="9"/>
  <c r="D161" i="21" s="1"/>
  <c r="J160" i="20"/>
  <c r="J160" i="9"/>
  <c r="J160" i="21" s="1"/>
  <c r="F160" i="20"/>
  <c r="F160" i="9"/>
  <c r="F160" i="21" s="1"/>
  <c r="B160" i="20"/>
  <c r="B160" i="9"/>
  <c r="B160" i="21" s="1"/>
  <c r="H159" i="20"/>
  <c r="H159" i="9"/>
  <c r="H159" i="21" s="1"/>
  <c r="D159" i="20"/>
  <c r="D159" i="9"/>
  <c r="D159" i="21" s="1"/>
  <c r="J158" i="20"/>
  <c r="J158" i="9"/>
  <c r="J158" i="21" s="1"/>
  <c r="F158" i="20"/>
  <c r="F158" i="9"/>
  <c r="F158" i="21" s="1"/>
  <c r="H157" i="20"/>
  <c r="H157" i="9"/>
  <c r="H157" i="21" s="1"/>
  <c r="D157" i="20"/>
  <c r="D157" i="9"/>
  <c r="D157" i="21" s="1"/>
  <c r="J156" i="20"/>
  <c r="J156" i="9"/>
  <c r="J156" i="21" s="1"/>
  <c r="F156" i="20"/>
  <c r="F156" i="9"/>
  <c r="F156" i="21" s="1"/>
  <c r="H155" i="20"/>
  <c r="H155" i="9"/>
  <c r="H155" i="21" s="1"/>
  <c r="D155" i="20"/>
  <c r="D155" i="9"/>
  <c r="D155" i="21" s="1"/>
  <c r="J154" i="20"/>
  <c r="J154" i="9"/>
  <c r="J154" i="21" s="1"/>
  <c r="F154" i="20"/>
  <c r="F154" i="9"/>
  <c r="F154" i="21" s="1"/>
  <c r="H153" i="20"/>
  <c r="H153" i="9"/>
  <c r="H153" i="21" s="1"/>
  <c r="D153" i="20"/>
  <c r="D153" i="9"/>
  <c r="D153" i="21" s="1"/>
  <c r="J152" i="20"/>
  <c r="J152" i="9"/>
  <c r="J152" i="21" s="1"/>
  <c r="F152" i="20"/>
  <c r="F152" i="9"/>
  <c r="F152" i="21" s="1"/>
  <c r="H151" i="20"/>
  <c r="H151" i="9"/>
  <c r="H151" i="21" s="1"/>
  <c r="D151" i="20"/>
  <c r="D151" i="9"/>
  <c r="D151" i="21" s="1"/>
  <c r="J150" i="20"/>
  <c r="J150" i="9"/>
  <c r="J150" i="21" s="1"/>
  <c r="J26" i="20"/>
  <c r="J26" i="9"/>
  <c r="J26" i="21" s="1"/>
  <c r="H25" i="20"/>
  <c r="H25" i="9"/>
  <c r="D25" i="20"/>
  <c r="D25" i="9"/>
  <c r="D25" i="21" s="1"/>
  <c r="J24" i="20"/>
  <c r="J24" i="9"/>
  <c r="J24" i="21" s="1"/>
  <c r="F24" i="20"/>
  <c r="F24" i="9"/>
  <c r="F24" i="21" s="1"/>
  <c r="H23" i="20"/>
  <c r="H23" i="9"/>
  <c r="D23" i="20"/>
  <c r="D23" i="9"/>
  <c r="D23" i="21" s="1"/>
  <c r="J22" i="20"/>
  <c r="J22" i="9"/>
  <c r="J22" i="21" s="1"/>
  <c r="H21" i="20"/>
  <c r="H21" i="9"/>
  <c r="D21" i="20"/>
  <c r="D21" i="9"/>
  <c r="D21" i="21" s="1"/>
  <c r="J248" i="20"/>
  <c r="J248" i="9"/>
  <c r="J248" i="21" s="1"/>
  <c r="F248" i="20"/>
  <c r="F248" i="9"/>
  <c r="F248" i="21" s="1"/>
  <c r="B248" i="20"/>
  <c r="B248" i="9"/>
  <c r="B248" i="21" s="1"/>
  <c r="H247" i="20"/>
  <c r="H247" i="9"/>
  <c r="H247" i="21" s="1"/>
  <c r="D247" i="20"/>
  <c r="D247" i="9"/>
  <c r="D247" i="21" s="1"/>
  <c r="K19" i="20"/>
  <c r="K19" i="9"/>
  <c r="K19" i="21" s="1"/>
  <c r="K17" i="20"/>
  <c r="K17" i="9"/>
  <c r="K17" i="21" s="1"/>
  <c r="K15" i="20"/>
  <c r="K15" i="9"/>
  <c r="K15" i="21" s="1"/>
  <c r="K13" i="9"/>
  <c r="K13" i="21" s="1"/>
  <c r="K13" i="20"/>
  <c r="I12" i="20"/>
  <c r="I12" i="9"/>
  <c r="I12" i="21" s="1"/>
  <c r="C11" i="20"/>
  <c r="C11" i="9"/>
  <c r="C11" i="21" s="1"/>
  <c r="I8" i="20"/>
  <c r="I8" i="9"/>
  <c r="I8" i="21" s="1"/>
  <c r="G7" i="20"/>
  <c r="G7" i="9"/>
  <c r="G7" i="21" s="1"/>
  <c r="K5" i="20"/>
  <c r="K5" i="9"/>
  <c r="K5" i="21" s="1"/>
  <c r="E4" i="20"/>
  <c r="E4" i="9"/>
  <c r="E4" i="21" s="1"/>
  <c r="C246" i="20"/>
  <c r="C246" i="9"/>
  <c r="C246" i="21" s="1"/>
  <c r="K244" i="20"/>
  <c r="K244" i="9"/>
  <c r="K244" i="21" s="1"/>
  <c r="I243" i="20"/>
  <c r="I243" i="9"/>
  <c r="I243" i="21" s="1"/>
  <c r="G242" i="20"/>
  <c r="G242" i="9"/>
  <c r="E241" i="20"/>
  <c r="E241" i="9"/>
  <c r="E241" i="21" s="1"/>
  <c r="C240" i="20"/>
  <c r="C240" i="9"/>
  <c r="C240" i="21" s="1"/>
  <c r="K238" i="20"/>
  <c r="K238" i="9"/>
  <c r="K238" i="21" s="1"/>
  <c r="I237" i="20"/>
  <c r="I237" i="9"/>
  <c r="I237" i="21" s="1"/>
  <c r="G236" i="20"/>
  <c r="G236" i="9"/>
  <c r="I235" i="20"/>
  <c r="I235" i="9"/>
  <c r="I235" i="21" s="1"/>
  <c r="C234" i="20"/>
  <c r="C234" i="9"/>
  <c r="C234" i="21" s="1"/>
  <c r="K232" i="20"/>
  <c r="K232" i="9"/>
  <c r="K232" i="21" s="1"/>
  <c r="I231" i="20"/>
  <c r="I231" i="9"/>
  <c r="I231" i="21" s="1"/>
  <c r="G230" i="20"/>
  <c r="G230" i="9"/>
  <c r="E229" i="20"/>
  <c r="E229" i="9"/>
  <c r="E229" i="21" s="1"/>
  <c r="C228" i="20"/>
  <c r="C228" i="9"/>
  <c r="C228" i="21" s="1"/>
  <c r="K226" i="20"/>
  <c r="K226" i="9"/>
  <c r="K226" i="21" s="1"/>
  <c r="I225" i="20"/>
  <c r="I225" i="9"/>
  <c r="I225" i="21" s="1"/>
  <c r="G224" i="20"/>
  <c r="G224" i="9"/>
  <c r="E223" i="20"/>
  <c r="E223" i="9"/>
  <c r="E223" i="21" s="1"/>
  <c r="C222" i="20"/>
  <c r="C222" i="9"/>
  <c r="C222" i="21" s="1"/>
  <c r="K220" i="20"/>
  <c r="K220" i="9"/>
  <c r="K220" i="21" s="1"/>
  <c r="C220" i="20"/>
  <c r="C220" i="9"/>
  <c r="C220" i="21" s="1"/>
  <c r="K218" i="20"/>
  <c r="K218" i="9"/>
  <c r="K218" i="21" s="1"/>
  <c r="I217" i="20"/>
  <c r="I217" i="9"/>
  <c r="I217" i="21" s="1"/>
  <c r="G216" i="20"/>
  <c r="G216" i="9"/>
  <c r="G216" i="21" s="1"/>
  <c r="I215" i="20"/>
  <c r="I215" i="9"/>
  <c r="I215" i="21" s="1"/>
  <c r="G214" i="20"/>
  <c r="G214" i="9"/>
  <c r="E213" i="20"/>
  <c r="E213" i="9"/>
  <c r="E213" i="21" s="1"/>
  <c r="C212" i="20"/>
  <c r="C212" i="9"/>
  <c r="C212" i="21" s="1"/>
  <c r="K210" i="20"/>
  <c r="K210" i="9"/>
  <c r="K210" i="21" s="1"/>
  <c r="I209" i="20"/>
  <c r="I209" i="9"/>
  <c r="I209" i="21" s="1"/>
  <c r="G208" i="20"/>
  <c r="G208" i="9"/>
  <c r="G208" i="21" s="1"/>
  <c r="C208" i="20"/>
  <c r="C208" i="9"/>
  <c r="C208" i="21" s="1"/>
  <c r="K206" i="20"/>
  <c r="K206" i="9"/>
  <c r="K206" i="21" s="1"/>
  <c r="I205" i="20"/>
  <c r="I205" i="9"/>
  <c r="I205" i="21" s="1"/>
  <c r="G204" i="20"/>
  <c r="G204" i="9"/>
  <c r="E203" i="20"/>
  <c r="E203" i="9"/>
  <c r="E203" i="21" s="1"/>
  <c r="C202" i="20"/>
  <c r="C202" i="9"/>
  <c r="C202" i="21" s="1"/>
  <c r="K200" i="20"/>
  <c r="K200" i="9"/>
  <c r="K200" i="21" s="1"/>
  <c r="I199" i="20"/>
  <c r="I199" i="9"/>
  <c r="I199" i="21" s="1"/>
  <c r="G198" i="20"/>
  <c r="G198" i="9"/>
  <c r="E197" i="20"/>
  <c r="E197" i="9"/>
  <c r="E197" i="21" s="1"/>
  <c r="C196" i="20"/>
  <c r="C196" i="9"/>
  <c r="C196" i="21" s="1"/>
  <c r="K194" i="20"/>
  <c r="K194" i="9"/>
  <c r="K194" i="21" s="1"/>
  <c r="I193" i="20"/>
  <c r="I193" i="9"/>
  <c r="I193" i="21" s="1"/>
  <c r="G192" i="20"/>
  <c r="G192" i="9"/>
  <c r="C190" i="20"/>
  <c r="C190" i="9"/>
  <c r="C190" i="21" s="1"/>
  <c r="K188" i="20"/>
  <c r="K188" i="9"/>
  <c r="K188" i="21" s="1"/>
  <c r="I187" i="20"/>
  <c r="I187" i="9"/>
  <c r="I187" i="21" s="1"/>
  <c r="C186" i="20"/>
  <c r="C186" i="9"/>
  <c r="C186" i="21" s="1"/>
  <c r="K184" i="20"/>
  <c r="K184" i="9"/>
  <c r="K184" i="21" s="1"/>
  <c r="I183" i="20"/>
  <c r="I183" i="9"/>
  <c r="I183" i="21" s="1"/>
  <c r="G182" i="20"/>
  <c r="G182" i="9"/>
  <c r="E181" i="20"/>
  <c r="E181" i="9"/>
  <c r="E181" i="21" s="1"/>
  <c r="C180" i="20"/>
  <c r="C180" i="9"/>
  <c r="C180" i="21" s="1"/>
  <c r="K178" i="20"/>
  <c r="K178" i="9"/>
  <c r="K178" i="21" s="1"/>
  <c r="I177" i="20"/>
  <c r="I177" i="9"/>
  <c r="I177" i="21" s="1"/>
  <c r="C176" i="20"/>
  <c r="C176" i="9"/>
  <c r="C176" i="21" s="1"/>
  <c r="K174" i="20"/>
  <c r="K174" i="9"/>
  <c r="K174" i="21" s="1"/>
  <c r="I173" i="20"/>
  <c r="I173" i="9"/>
  <c r="I173" i="21" s="1"/>
  <c r="C172" i="20"/>
  <c r="C172" i="9"/>
  <c r="C172" i="21" s="1"/>
  <c r="G170" i="20"/>
  <c r="G170" i="9"/>
  <c r="G170" i="21" s="1"/>
  <c r="E169" i="20"/>
  <c r="E169" i="9"/>
  <c r="E169" i="21" s="1"/>
  <c r="I167" i="20"/>
  <c r="I167" i="9"/>
  <c r="I167" i="21" s="1"/>
  <c r="E165" i="20"/>
  <c r="E165" i="9"/>
  <c r="E165" i="21" s="1"/>
  <c r="C164" i="20"/>
  <c r="C164" i="9"/>
  <c r="C164" i="21" s="1"/>
  <c r="G162" i="20"/>
  <c r="G162" i="9"/>
  <c r="G162" i="21" s="1"/>
  <c r="I161" i="20"/>
  <c r="I161" i="9"/>
  <c r="C160" i="20"/>
  <c r="C160" i="9"/>
  <c r="C160" i="21" s="1"/>
  <c r="I157" i="20"/>
  <c r="I157" i="9"/>
  <c r="C156" i="20"/>
  <c r="C156" i="9"/>
  <c r="C156" i="21" s="1"/>
  <c r="K154" i="20"/>
  <c r="K154" i="9"/>
  <c r="K154" i="21" s="1"/>
  <c r="E153" i="20"/>
  <c r="E153" i="9"/>
  <c r="E153" i="21" s="1"/>
  <c r="E151" i="20"/>
  <c r="E151" i="9"/>
  <c r="E151" i="21" s="1"/>
  <c r="C150" i="20"/>
  <c r="C150" i="9"/>
  <c r="C150" i="21" s="1"/>
  <c r="G148" i="20"/>
  <c r="G148" i="9"/>
  <c r="G148" i="21" s="1"/>
  <c r="E147" i="20"/>
  <c r="E147" i="9"/>
  <c r="E147" i="21" s="1"/>
  <c r="I145" i="20"/>
  <c r="I145" i="9"/>
  <c r="C144" i="20"/>
  <c r="C144" i="9"/>
  <c r="C144" i="21" s="1"/>
  <c r="K142" i="20"/>
  <c r="K142" i="9"/>
  <c r="K142" i="21" s="1"/>
  <c r="I141" i="20"/>
  <c r="I141" i="9"/>
  <c r="I141" i="21" s="1"/>
  <c r="C140" i="20"/>
  <c r="C140" i="9"/>
  <c r="C140" i="21" s="1"/>
  <c r="G138" i="20"/>
  <c r="G138" i="9"/>
  <c r="G138" i="21" s="1"/>
  <c r="E137" i="20"/>
  <c r="E137" i="9"/>
  <c r="E137" i="21" s="1"/>
  <c r="C136" i="20"/>
  <c r="C136" i="9"/>
  <c r="C136" i="21" s="1"/>
  <c r="G134" i="20"/>
  <c r="G134" i="9"/>
  <c r="G134" i="21" s="1"/>
  <c r="E133" i="20"/>
  <c r="E133" i="9"/>
  <c r="E133" i="21" s="1"/>
  <c r="I131" i="20"/>
  <c r="I131" i="9"/>
  <c r="I131" i="21" s="1"/>
  <c r="G130" i="20"/>
  <c r="G130" i="9"/>
  <c r="G130" i="21" s="1"/>
  <c r="E129" i="20"/>
  <c r="E129" i="9"/>
  <c r="E129" i="21" s="1"/>
  <c r="C128" i="20"/>
  <c r="C128" i="9"/>
  <c r="C128" i="21" s="1"/>
  <c r="K126" i="20"/>
  <c r="K126" i="9"/>
  <c r="K126" i="21" s="1"/>
  <c r="I125" i="20"/>
  <c r="I125" i="9"/>
  <c r="I125" i="21" s="1"/>
  <c r="K124" i="20"/>
  <c r="K124" i="9"/>
  <c r="K124" i="21" s="1"/>
  <c r="C122" i="20"/>
  <c r="C122" i="9"/>
  <c r="C122" i="21" s="1"/>
  <c r="K120" i="20"/>
  <c r="K120" i="9"/>
  <c r="K120" i="21" s="1"/>
  <c r="E119" i="20"/>
  <c r="E119" i="9"/>
  <c r="E119" i="21" s="1"/>
  <c r="C116" i="20"/>
  <c r="C116" i="9"/>
  <c r="C116" i="21" s="1"/>
  <c r="C98" i="20"/>
  <c r="C98" i="9"/>
  <c r="C98" i="21" s="1"/>
  <c r="K20" i="20"/>
  <c r="K20" i="9"/>
  <c r="K20" i="21" s="1"/>
  <c r="C20" i="20"/>
  <c r="C20" i="9"/>
  <c r="C20" i="21" s="1"/>
  <c r="E19" i="20"/>
  <c r="E19" i="9"/>
  <c r="E19" i="21" s="1"/>
  <c r="C18" i="20"/>
  <c r="C18" i="9"/>
  <c r="C18" i="21" s="1"/>
  <c r="K16" i="20"/>
  <c r="K16" i="9"/>
  <c r="K16" i="21" s="1"/>
  <c r="C16" i="20"/>
  <c r="C16" i="9"/>
  <c r="C16" i="21" s="1"/>
  <c r="C14" i="20"/>
  <c r="C14" i="9"/>
  <c r="C14" i="21" s="1"/>
  <c r="E13" i="20"/>
  <c r="E13" i="9"/>
  <c r="E13" i="21" s="1"/>
  <c r="G12" i="20"/>
  <c r="G12" i="9"/>
  <c r="G12" i="21" s="1"/>
  <c r="I11" i="20"/>
  <c r="I11" i="9"/>
  <c r="I11" i="21" s="1"/>
  <c r="G10" i="20"/>
  <c r="G10" i="9"/>
  <c r="G10" i="21" s="1"/>
  <c r="I9" i="20"/>
  <c r="I9" i="9"/>
  <c r="I9" i="21" s="1"/>
  <c r="K8" i="20"/>
  <c r="K8" i="9"/>
  <c r="K8" i="21" s="1"/>
  <c r="C8" i="20"/>
  <c r="C8" i="9"/>
  <c r="C8" i="21" s="1"/>
  <c r="G6" i="20"/>
  <c r="G6" i="9"/>
  <c r="G6" i="21" s="1"/>
  <c r="I5" i="20"/>
  <c r="I5" i="9"/>
  <c r="I5" i="21" s="1"/>
  <c r="I246" i="20"/>
  <c r="I246" i="9"/>
  <c r="I246" i="21" s="1"/>
  <c r="G245" i="20"/>
  <c r="G245" i="9"/>
  <c r="I244" i="20"/>
  <c r="I244" i="9"/>
  <c r="I244" i="21" s="1"/>
  <c r="G243" i="20"/>
  <c r="G243" i="9"/>
  <c r="I242" i="20"/>
  <c r="I242" i="9"/>
  <c r="I242" i="21" s="1"/>
  <c r="K241" i="20"/>
  <c r="K241" i="9"/>
  <c r="K241" i="21" s="1"/>
  <c r="C241" i="20"/>
  <c r="C241" i="9"/>
  <c r="C241" i="21" s="1"/>
  <c r="E240" i="20"/>
  <c r="E240" i="9"/>
  <c r="E240" i="21" s="1"/>
  <c r="G239" i="20"/>
  <c r="G239" i="9"/>
  <c r="I238" i="20"/>
  <c r="I238" i="9"/>
  <c r="I238" i="21" s="1"/>
  <c r="K237" i="20"/>
  <c r="K237" i="9"/>
  <c r="K237" i="21" s="1"/>
  <c r="C237" i="20"/>
  <c r="C237" i="9"/>
  <c r="C237" i="21" s="1"/>
  <c r="E236" i="20"/>
  <c r="E236" i="9"/>
  <c r="E236" i="21" s="1"/>
  <c r="C235" i="20"/>
  <c r="C235" i="9"/>
  <c r="C235" i="21" s="1"/>
  <c r="E234" i="20"/>
  <c r="E234" i="9"/>
  <c r="E234" i="21" s="1"/>
  <c r="G233" i="20"/>
  <c r="G233" i="9"/>
  <c r="E232" i="20"/>
  <c r="E232" i="9"/>
  <c r="E232" i="21" s="1"/>
  <c r="G231" i="20"/>
  <c r="G231" i="9"/>
  <c r="I230" i="20"/>
  <c r="I230" i="9"/>
  <c r="I230" i="21" s="1"/>
  <c r="K229" i="20"/>
  <c r="K229" i="9"/>
  <c r="K229" i="21" s="1"/>
  <c r="C229" i="20"/>
  <c r="C229" i="9"/>
  <c r="C229" i="21" s="1"/>
  <c r="E228" i="20"/>
  <c r="E228" i="9"/>
  <c r="E228" i="21" s="1"/>
  <c r="G227" i="20"/>
  <c r="G227" i="9"/>
  <c r="G227" i="21" s="1"/>
  <c r="I226" i="20"/>
  <c r="I226" i="9"/>
  <c r="I226" i="21" s="1"/>
  <c r="K225" i="20"/>
  <c r="K225" i="9"/>
  <c r="K225" i="21" s="1"/>
  <c r="C225" i="20"/>
  <c r="C225" i="9"/>
  <c r="C225" i="21" s="1"/>
  <c r="E224" i="20"/>
  <c r="E224" i="9"/>
  <c r="E224" i="21" s="1"/>
  <c r="G223" i="20"/>
  <c r="G223" i="9"/>
  <c r="I222" i="20"/>
  <c r="I222" i="9"/>
  <c r="I222" i="21" s="1"/>
  <c r="K221" i="20"/>
  <c r="K221" i="9"/>
  <c r="K221" i="21" s="1"/>
  <c r="C221" i="20"/>
  <c r="C221" i="9"/>
  <c r="C221" i="21" s="1"/>
  <c r="E220" i="20"/>
  <c r="E220" i="9"/>
  <c r="E220" i="21" s="1"/>
  <c r="K219" i="20"/>
  <c r="K219" i="9"/>
  <c r="K219" i="21" s="1"/>
  <c r="G219" i="20"/>
  <c r="G219" i="9"/>
  <c r="C219" i="20"/>
  <c r="C219" i="9"/>
  <c r="C219" i="21" s="1"/>
  <c r="I218" i="20"/>
  <c r="I218" i="9"/>
  <c r="I218" i="21" s="1"/>
  <c r="E218" i="20"/>
  <c r="E218" i="9"/>
  <c r="E218" i="21" s="1"/>
  <c r="K217" i="20"/>
  <c r="K217" i="9"/>
  <c r="K217" i="21" s="1"/>
  <c r="C217" i="20"/>
  <c r="C217" i="9"/>
  <c r="C217" i="21" s="1"/>
  <c r="I216" i="20"/>
  <c r="I216" i="9"/>
  <c r="I216" i="21" s="1"/>
  <c r="E216" i="20"/>
  <c r="E216" i="9"/>
  <c r="E216" i="21" s="1"/>
  <c r="K215" i="20"/>
  <c r="K215" i="9"/>
  <c r="K215" i="21" s="1"/>
  <c r="G215" i="20"/>
  <c r="G215" i="9"/>
  <c r="G215" i="21" s="1"/>
  <c r="C215" i="20"/>
  <c r="C215" i="9"/>
  <c r="C215" i="21" s="1"/>
  <c r="I214" i="20"/>
  <c r="I214" i="9"/>
  <c r="I214" i="21" s="1"/>
  <c r="E214" i="20"/>
  <c r="E214" i="9"/>
  <c r="E214" i="21" s="1"/>
  <c r="K213" i="20"/>
  <c r="K213" i="9"/>
  <c r="K213" i="21" s="1"/>
  <c r="G213" i="20"/>
  <c r="G213" i="9"/>
  <c r="G213" i="21" s="1"/>
  <c r="C213" i="20"/>
  <c r="C213" i="9"/>
  <c r="C213" i="21" s="1"/>
  <c r="I212" i="20"/>
  <c r="I212" i="9"/>
  <c r="I212" i="21" s="1"/>
  <c r="E212" i="20"/>
  <c r="E212" i="9"/>
  <c r="E212" i="21" s="1"/>
  <c r="K211" i="20"/>
  <c r="K211" i="9"/>
  <c r="K211" i="21" s="1"/>
  <c r="G211" i="20"/>
  <c r="G211" i="9"/>
  <c r="G211" i="21" s="1"/>
  <c r="C211" i="20"/>
  <c r="C211" i="9"/>
  <c r="C211" i="21" s="1"/>
  <c r="I210" i="20"/>
  <c r="I210" i="9"/>
  <c r="I210" i="21" s="1"/>
  <c r="E210" i="20"/>
  <c r="E210" i="9"/>
  <c r="E210" i="21" s="1"/>
  <c r="K209" i="20"/>
  <c r="K209" i="9"/>
  <c r="K209" i="21" s="1"/>
  <c r="G209" i="20"/>
  <c r="G209" i="9"/>
  <c r="G209" i="21" s="1"/>
  <c r="C209" i="20"/>
  <c r="C209" i="9"/>
  <c r="C209" i="21" s="1"/>
  <c r="I208" i="20"/>
  <c r="I208" i="9"/>
  <c r="I208" i="21" s="1"/>
  <c r="E208" i="20"/>
  <c r="E208" i="9"/>
  <c r="E208" i="21" s="1"/>
  <c r="K207" i="20"/>
  <c r="K207" i="9"/>
  <c r="K207" i="21" s="1"/>
  <c r="G207" i="20"/>
  <c r="G207" i="9"/>
  <c r="C207" i="20"/>
  <c r="C207" i="9"/>
  <c r="C207" i="21" s="1"/>
  <c r="I206" i="20"/>
  <c r="I206" i="9"/>
  <c r="I206" i="21" s="1"/>
  <c r="E206" i="20"/>
  <c r="E206" i="9"/>
  <c r="E206" i="21" s="1"/>
  <c r="K205" i="20"/>
  <c r="K205" i="9"/>
  <c r="K205" i="21" s="1"/>
  <c r="G205" i="20"/>
  <c r="G205" i="9"/>
  <c r="C205" i="20"/>
  <c r="C205" i="9"/>
  <c r="C205" i="21" s="1"/>
  <c r="I204" i="20"/>
  <c r="I204" i="9"/>
  <c r="I204" i="21" s="1"/>
  <c r="E204" i="20"/>
  <c r="E204" i="9"/>
  <c r="E204" i="21" s="1"/>
  <c r="K203" i="20"/>
  <c r="K203" i="9"/>
  <c r="G203" i="20"/>
  <c r="G203" i="9"/>
  <c r="G203" i="21" s="1"/>
  <c r="C203" i="20"/>
  <c r="C203" i="9"/>
  <c r="C203" i="21" s="1"/>
  <c r="I202" i="20"/>
  <c r="I202" i="9"/>
  <c r="I202" i="21" s="1"/>
  <c r="E202" i="20"/>
  <c r="E202" i="9"/>
  <c r="E202" i="21" s="1"/>
  <c r="K201" i="20"/>
  <c r="K201" i="9"/>
  <c r="K201" i="21" s="1"/>
  <c r="G201" i="20"/>
  <c r="G201" i="9"/>
  <c r="C201" i="20"/>
  <c r="C201" i="9"/>
  <c r="C201" i="21" s="1"/>
  <c r="I200" i="20"/>
  <c r="I200" i="9"/>
  <c r="I200" i="21" s="1"/>
  <c r="E200" i="20"/>
  <c r="E200" i="9"/>
  <c r="E200" i="21" s="1"/>
  <c r="K199" i="20"/>
  <c r="K199" i="9"/>
  <c r="K199" i="21" s="1"/>
  <c r="G199" i="20"/>
  <c r="G199" i="9"/>
  <c r="C199" i="20"/>
  <c r="C199" i="9"/>
  <c r="C199" i="21" s="1"/>
  <c r="I198" i="20"/>
  <c r="I198" i="9"/>
  <c r="I198" i="21" s="1"/>
  <c r="E198" i="20"/>
  <c r="E198" i="9"/>
  <c r="E198" i="21" s="1"/>
  <c r="K197" i="20"/>
  <c r="K197" i="9"/>
  <c r="K197" i="21" s="1"/>
  <c r="G197" i="20"/>
  <c r="G197" i="9"/>
  <c r="C197" i="20"/>
  <c r="C197" i="9"/>
  <c r="C197" i="21" s="1"/>
  <c r="I196" i="20"/>
  <c r="I196" i="9"/>
  <c r="I196" i="21" s="1"/>
  <c r="E196" i="20"/>
  <c r="E196" i="9"/>
  <c r="E196" i="21" s="1"/>
  <c r="K195" i="20"/>
  <c r="K195" i="9"/>
  <c r="K195" i="21" s="1"/>
  <c r="G195" i="20"/>
  <c r="G195" i="9"/>
  <c r="C195" i="20"/>
  <c r="C195" i="9"/>
  <c r="C195" i="21" s="1"/>
  <c r="I194" i="20"/>
  <c r="I194" i="9"/>
  <c r="I194" i="21" s="1"/>
  <c r="E194" i="20"/>
  <c r="E194" i="9"/>
  <c r="E194" i="21" s="1"/>
  <c r="K193" i="20"/>
  <c r="K193" i="9"/>
  <c r="K193" i="21" s="1"/>
  <c r="G193" i="20"/>
  <c r="G193" i="9"/>
  <c r="C193" i="20"/>
  <c r="C193" i="9"/>
  <c r="C193" i="21" s="1"/>
  <c r="I192" i="20"/>
  <c r="I192" i="9"/>
  <c r="I192" i="21" s="1"/>
  <c r="E192" i="20"/>
  <c r="E192" i="9"/>
  <c r="E192" i="21" s="1"/>
  <c r="K191" i="20"/>
  <c r="K191" i="9"/>
  <c r="K191" i="21" s="1"/>
  <c r="G191" i="20"/>
  <c r="G191" i="9"/>
  <c r="C191" i="20"/>
  <c r="C191" i="9"/>
  <c r="C191" i="21" s="1"/>
  <c r="I190" i="20"/>
  <c r="I190" i="9"/>
  <c r="I190" i="21" s="1"/>
  <c r="E190" i="20"/>
  <c r="E190" i="9"/>
  <c r="E190" i="21" s="1"/>
  <c r="K189" i="20"/>
  <c r="K189" i="9"/>
  <c r="K189" i="21" s="1"/>
  <c r="G189" i="20"/>
  <c r="G189" i="9"/>
  <c r="C189" i="20"/>
  <c r="C189" i="9"/>
  <c r="C189" i="21" s="1"/>
  <c r="I188" i="20"/>
  <c r="I188" i="9"/>
  <c r="I188" i="21" s="1"/>
  <c r="E188" i="20"/>
  <c r="E188" i="9"/>
  <c r="E188" i="21" s="1"/>
  <c r="K187" i="20"/>
  <c r="K187" i="9"/>
  <c r="K187" i="21" s="1"/>
  <c r="G187" i="20"/>
  <c r="G187" i="9"/>
  <c r="C187" i="20"/>
  <c r="C187" i="9"/>
  <c r="C187" i="21" s="1"/>
  <c r="I186" i="20"/>
  <c r="I186" i="9"/>
  <c r="I186" i="21" s="1"/>
  <c r="E186" i="20"/>
  <c r="E186" i="9"/>
  <c r="E186" i="21" s="1"/>
  <c r="K185" i="20"/>
  <c r="K185" i="9"/>
  <c r="K185" i="21" s="1"/>
  <c r="G185" i="20"/>
  <c r="G185" i="9"/>
  <c r="C185" i="20"/>
  <c r="C185" i="9"/>
  <c r="C185" i="21" s="1"/>
  <c r="I184" i="20"/>
  <c r="I184" i="9"/>
  <c r="I184" i="21" s="1"/>
  <c r="E184" i="20"/>
  <c r="E184" i="9"/>
  <c r="E184" i="21" s="1"/>
  <c r="K183" i="20"/>
  <c r="K183" i="9"/>
  <c r="K183" i="21" s="1"/>
  <c r="G183" i="20"/>
  <c r="G183" i="9"/>
  <c r="C183" i="20"/>
  <c r="C183" i="9"/>
  <c r="C183" i="21" s="1"/>
  <c r="I182" i="20"/>
  <c r="I182" i="9"/>
  <c r="I182" i="21" s="1"/>
  <c r="E182" i="20"/>
  <c r="E182" i="9"/>
  <c r="E182" i="21" s="1"/>
  <c r="K181" i="20"/>
  <c r="K181" i="9"/>
  <c r="K181" i="21" s="1"/>
  <c r="G181" i="20"/>
  <c r="G181" i="9"/>
  <c r="C181" i="20"/>
  <c r="C181" i="9"/>
  <c r="C181" i="21" s="1"/>
  <c r="I180" i="20"/>
  <c r="I180" i="9"/>
  <c r="I180" i="21" s="1"/>
  <c r="E180" i="20"/>
  <c r="E180" i="9"/>
  <c r="E180" i="21" s="1"/>
  <c r="K179" i="20"/>
  <c r="K179" i="9"/>
  <c r="K179" i="21" s="1"/>
  <c r="G179" i="20"/>
  <c r="G179" i="9"/>
  <c r="C179" i="20"/>
  <c r="C179" i="9"/>
  <c r="C179" i="21" s="1"/>
  <c r="I178" i="20"/>
  <c r="I178" i="9"/>
  <c r="I178" i="21" s="1"/>
  <c r="E178" i="20"/>
  <c r="E178" i="9"/>
  <c r="E178" i="21" s="1"/>
  <c r="K177" i="20"/>
  <c r="K177" i="9"/>
  <c r="G177" i="20"/>
  <c r="G177" i="9"/>
  <c r="G177" i="21" s="1"/>
  <c r="C177" i="20"/>
  <c r="C177" i="9"/>
  <c r="C177" i="21" s="1"/>
  <c r="I176" i="20"/>
  <c r="I176" i="9"/>
  <c r="I176" i="21" s="1"/>
  <c r="E176" i="20"/>
  <c r="E176" i="9"/>
  <c r="E176" i="21" s="1"/>
  <c r="K175" i="20"/>
  <c r="K175" i="9"/>
  <c r="K175" i="21" s="1"/>
  <c r="G175" i="20"/>
  <c r="G175" i="9"/>
  <c r="C175" i="20"/>
  <c r="C175" i="9"/>
  <c r="C175" i="21" s="1"/>
  <c r="I174" i="20"/>
  <c r="I174" i="9"/>
  <c r="I174" i="21" s="1"/>
  <c r="E174" i="20"/>
  <c r="E174" i="9"/>
  <c r="E174" i="21" s="1"/>
  <c r="C173" i="20"/>
  <c r="C173" i="9"/>
  <c r="C173" i="21" s="1"/>
  <c r="I172" i="20"/>
  <c r="I172" i="9"/>
  <c r="I172" i="21" s="1"/>
  <c r="E172" i="20"/>
  <c r="E172" i="9"/>
  <c r="E172" i="21" s="1"/>
  <c r="K171" i="20"/>
  <c r="K171" i="9"/>
  <c r="K171" i="21" s="1"/>
  <c r="C171" i="20"/>
  <c r="C171" i="9"/>
  <c r="C171" i="21" s="1"/>
  <c r="I170" i="20"/>
  <c r="I170" i="9"/>
  <c r="I170" i="21" s="1"/>
  <c r="E170" i="20"/>
  <c r="E170" i="9"/>
  <c r="E170" i="21" s="1"/>
  <c r="G169" i="20"/>
  <c r="G169" i="9"/>
  <c r="G169" i="21" s="1"/>
  <c r="C169" i="20"/>
  <c r="C169" i="9"/>
  <c r="C169" i="21" s="1"/>
  <c r="I168" i="20"/>
  <c r="I168" i="9"/>
  <c r="I168" i="21" s="1"/>
  <c r="E168" i="20"/>
  <c r="E168" i="9"/>
  <c r="E168" i="21" s="1"/>
  <c r="K167" i="20"/>
  <c r="K167" i="9"/>
  <c r="K167" i="21" s="1"/>
  <c r="C167" i="20"/>
  <c r="C167" i="9"/>
  <c r="C167" i="21" s="1"/>
  <c r="I166" i="20"/>
  <c r="I166" i="9"/>
  <c r="I166" i="21" s="1"/>
  <c r="E166" i="20"/>
  <c r="E166" i="9"/>
  <c r="E166" i="21" s="1"/>
  <c r="G165" i="20"/>
  <c r="G165" i="9"/>
  <c r="G165" i="21" s="1"/>
  <c r="C165" i="20"/>
  <c r="C165" i="9"/>
  <c r="C165" i="21" s="1"/>
  <c r="I164" i="20"/>
  <c r="I164" i="9"/>
  <c r="I164" i="21" s="1"/>
  <c r="E164" i="20"/>
  <c r="E164" i="9"/>
  <c r="E164" i="21" s="1"/>
  <c r="G163" i="20"/>
  <c r="G163" i="9"/>
  <c r="G163" i="21" s="1"/>
  <c r="C163" i="20"/>
  <c r="C163" i="9"/>
  <c r="C163" i="21" s="1"/>
  <c r="I162" i="20"/>
  <c r="I162" i="9"/>
  <c r="E162" i="20"/>
  <c r="E162" i="9"/>
  <c r="E162" i="21" s="1"/>
  <c r="G161" i="20"/>
  <c r="G161" i="9"/>
  <c r="G161" i="21" s="1"/>
  <c r="C161" i="20"/>
  <c r="C161" i="9"/>
  <c r="C161" i="21" s="1"/>
  <c r="I160" i="20"/>
  <c r="I160" i="9"/>
  <c r="E160" i="20"/>
  <c r="E160" i="9"/>
  <c r="E160" i="21" s="1"/>
  <c r="G159" i="20"/>
  <c r="G159" i="9"/>
  <c r="G159" i="21" s="1"/>
  <c r="C159" i="20"/>
  <c r="C159" i="9"/>
  <c r="C159" i="21" s="1"/>
  <c r="I158" i="20"/>
  <c r="I158" i="9"/>
  <c r="E158" i="20"/>
  <c r="E158" i="9"/>
  <c r="E158" i="21" s="1"/>
  <c r="G157" i="20"/>
  <c r="G157" i="9"/>
  <c r="G157" i="21" s="1"/>
  <c r="C157" i="20"/>
  <c r="C157" i="9"/>
  <c r="C157" i="21" s="1"/>
  <c r="I156" i="20"/>
  <c r="I156" i="9"/>
  <c r="E156" i="20"/>
  <c r="E156" i="9"/>
  <c r="E156" i="21" s="1"/>
  <c r="G155" i="20"/>
  <c r="G155" i="9"/>
  <c r="G155" i="21" s="1"/>
  <c r="C155" i="20"/>
  <c r="C155" i="9"/>
  <c r="C155" i="21" s="1"/>
  <c r="I154" i="20"/>
  <c r="I154" i="9"/>
  <c r="E154" i="20"/>
  <c r="E154" i="9"/>
  <c r="E154" i="21" s="1"/>
  <c r="G153" i="20"/>
  <c r="G153" i="9"/>
  <c r="G153" i="21" s="1"/>
  <c r="C153" i="20"/>
  <c r="C153" i="9"/>
  <c r="C153" i="21" s="1"/>
  <c r="I152" i="20"/>
  <c r="I152" i="9"/>
  <c r="E152" i="20"/>
  <c r="E152" i="9"/>
  <c r="E152" i="21" s="1"/>
  <c r="C151" i="20"/>
  <c r="C151" i="9"/>
  <c r="C151" i="21" s="1"/>
  <c r="I150" i="20"/>
  <c r="I150" i="9"/>
  <c r="E150" i="20"/>
  <c r="E150" i="9"/>
  <c r="E150" i="21" s="1"/>
  <c r="K149" i="20"/>
  <c r="K149" i="9"/>
  <c r="K149" i="21" s="1"/>
  <c r="G149" i="20"/>
  <c r="G149" i="9"/>
  <c r="G149" i="21" s="1"/>
  <c r="C149" i="20"/>
  <c r="C149" i="9"/>
  <c r="C149" i="21" s="1"/>
  <c r="I148" i="20"/>
  <c r="I148" i="9"/>
  <c r="E148" i="20"/>
  <c r="E148" i="9"/>
  <c r="E148" i="21" s="1"/>
  <c r="G147" i="20"/>
  <c r="G147" i="9"/>
  <c r="G147" i="21" s="1"/>
  <c r="C147" i="20"/>
  <c r="C147" i="9"/>
  <c r="C147" i="21" s="1"/>
  <c r="I146" i="20"/>
  <c r="I146" i="9"/>
  <c r="E146" i="20"/>
  <c r="E146" i="9"/>
  <c r="E146" i="21" s="1"/>
  <c r="K145" i="20"/>
  <c r="K145" i="9"/>
  <c r="K145" i="21" s="1"/>
  <c r="G145" i="20"/>
  <c r="G145" i="9"/>
  <c r="G145" i="21" s="1"/>
  <c r="C145" i="20"/>
  <c r="C145" i="9"/>
  <c r="C145" i="21" s="1"/>
  <c r="I144" i="20"/>
  <c r="I144" i="9"/>
  <c r="E144" i="20"/>
  <c r="E144" i="9"/>
  <c r="E144" i="21" s="1"/>
  <c r="K143" i="20"/>
  <c r="K143" i="9"/>
  <c r="K143" i="21" s="1"/>
  <c r="G143" i="20"/>
  <c r="G143" i="9"/>
  <c r="G143" i="21" s="1"/>
  <c r="C143" i="20"/>
  <c r="C143" i="9"/>
  <c r="C143" i="21" s="1"/>
  <c r="I142" i="20"/>
  <c r="I142" i="9"/>
  <c r="E142" i="20"/>
  <c r="E142" i="9"/>
  <c r="E142" i="21" s="1"/>
  <c r="K141" i="20"/>
  <c r="K141" i="9"/>
  <c r="K141" i="21" s="1"/>
  <c r="G141" i="20"/>
  <c r="G141" i="9"/>
  <c r="G141" i="21" s="1"/>
  <c r="C141" i="20"/>
  <c r="C141" i="9"/>
  <c r="C141" i="21" s="1"/>
  <c r="I140" i="20"/>
  <c r="I140" i="9"/>
  <c r="I140" i="21" s="1"/>
  <c r="E140" i="20"/>
  <c r="E140" i="9"/>
  <c r="E140" i="21" s="1"/>
  <c r="G139" i="20"/>
  <c r="G139" i="9"/>
  <c r="G139" i="21" s="1"/>
  <c r="C139" i="20"/>
  <c r="C139" i="9"/>
  <c r="C139" i="21" s="1"/>
  <c r="I138" i="20"/>
  <c r="I138" i="9"/>
  <c r="I138" i="21" s="1"/>
  <c r="E138" i="20"/>
  <c r="E138" i="9"/>
  <c r="E138" i="21" s="1"/>
  <c r="G137" i="20"/>
  <c r="G137" i="9"/>
  <c r="G137" i="21" s="1"/>
  <c r="C137" i="20"/>
  <c r="C137" i="9"/>
  <c r="C137" i="21" s="1"/>
  <c r="I136" i="20"/>
  <c r="I136" i="9"/>
  <c r="I136" i="21" s="1"/>
  <c r="E136" i="20"/>
  <c r="E136" i="9"/>
  <c r="E136" i="21" s="1"/>
  <c r="G135" i="20"/>
  <c r="G135" i="9"/>
  <c r="G135" i="21" s="1"/>
  <c r="C135" i="20"/>
  <c r="C135" i="9"/>
  <c r="C135" i="21" s="1"/>
  <c r="I134" i="20"/>
  <c r="I134" i="9"/>
  <c r="I134" i="21" s="1"/>
  <c r="E134" i="20"/>
  <c r="E134" i="9"/>
  <c r="E134" i="21" s="1"/>
  <c r="G133" i="20"/>
  <c r="G133" i="9"/>
  <c r="G133" i="21" s="1"/>
  <c r="C133" i="20"/>
  <c r="C133" i="9"/>
  <c r="C133" i="21" s="1"/>
  <c r="I132" i="20"/>
  <c r="I132" i="9"/>
  <c r="I132" i="21" s="1"/>
  <c r="E132" i="20"/>
  <c r="E132" i="9"/>
  <c r="E132" i="21" s="1"/>
  <c r="G131" i="20"/>
  <c r="G131" i="9"/>
  <c r="G131" i="21" s="1"/>
  <c r="C131" i="20"/>
  <c r="C131" i="9"/>
  <c r="C131" i="21" s="1"/>
  <c r="I130" i="20"/>
  <c r="I130" i="9"/>
  <c r="I130" i="21" s="1"/>
  <c r="E130" i="20"/>
  <c r="E130" i="9"/>
  <c r="E130" i="21" s="1"/>
  <c r="G129" i="20"/>
  <c r="G129" i="9"/>
  <c r="G129" i="21" s="1"/>
  <c r="C129" i="20"/>
  <c r="C129" i="9"/>
  <c r="C129" i="21" s="1"/>
  <c r="I128" i="20"/>
  <c r="I128" i="9"/>
  <c r="I128" i="21" s="1"/>
  <c r="E128" i="20"/>
  <c r="E128" i="9"/>
  <c r="E128" i="21" s="1"/>
  <c r="K127" i="20"/>
  <c r="K127" i="9"/>
  <c r="K127" i="21" s="1"/>
  <c r="G127" i="20"/>
  <c r="G127" i="9"/>
  <c r="G127" i="21" s="1"/>
  <c r="C127" i="20"/>
  <c r="C127" i="9"/>
  <c r="C127" i="21" s="1"/>
  <c r="I126" i="20"/>
  <c r="I126" i="9"/>
  <c r="I126" i="21" s="1"/>
  <c r="E126" i="20"/>
  <c r="E126" i="9"/>
  <c r="E126" i="21" s="1"/>
  <c r="G125" i="20"/>
  <c r="G125" i="9"/>
  <c r="G125" i="21" s="1"/>
  <c r="C125" i="20"/>
  <c r="C125" i="9"/>
  <c r="C125" i="21" s="1"/>
  <c r="I124" i="20"/>
  <c r="I124" i="9"/>
  <c r="I124" i="21" s="1"/>
  <c r="E124" i="20"/>
  <c r="E124" i="9"/>
  <c r="E124" i="21" s="1"/>
  <c r="K123" i="20"/>
  <c r="K123" i="9"/>
  <c r="K123" i="21" s="1"/>
  <c r="G123" i="20"/>
  <c r="G123" i="9"/>
  <c r="G123" i="21" s="1"/>
  <c r="C123" i="20"/>
  <c r="C123" i="9"/>
  <c r="C123" i="21" s="1"/>
  <c r="I122" i="20"/>
  <c r="I122" i="9"/>
  <c r="I122" i="21" s="1"/>
  <c r="E122" i="20"/>
  <c r="E122" i="9"/>
  <c r="E122" i="21" s="1"/>
  <c r="K121" i="20"/>
  <c r="K121" i="9"/>
  <c r="K121" i="21" s="1"/>
  <c r="G121" i="20"/>
  <c r="G121" i="9"/>
  <c r="G121" i="21" s="1"/>
  <c r="C121" i="20"/>
  <c r="C121" i="9"/>
  <c r="C121" i="21" s="1"/>
  <c r="I120" i="20"/>
  <c r="I120" i="9"/>
  <c r="I120" i="21" s="1"/>
  <c r="E120" i="20"/>
  <c r="E120" i="9"/>
  <c r="E120" i="21" s="1"/>
  <c r="K119" i="20"/>
  <c r="K119" i="9"/>
  <c r="K119" i="21" s="1"/>
  <c r="G119" i="20"/>
  <c r="G119" i="9"/>
  <c r="G119" i="21" s="1"/>
  <c r="C119" i="20"/>
  <c r="C119" i="9"/>
  <c r="C119" i="21" s="1"/>
  <c r="I118" i="20"/>
  <c r="I118" i="9"/>
  <c r="I118" i="21" s="1"/>
  <c r="E118" i="20"/>
  <c r="E118" i="9"/>
  <c r="E118" i="21" s="1"/>
  <c r="K117" i="20"/>
  <c r="K117" i="9"/>
  <c r="K117" i="21" s="1"/>
  <c r="G117" i="20"/>
  <c r="G117" i="9"/>
  <c r="G117" i="21" s="1"/>
  <c r="C117" i="20"/>
  <c r="C117" i="9"/>
  <c r="C117" i="21" s="1"/>
  <c r="I116" i="20"/>
  <c r="I116" i="9"/>
  <c r="I116" i="21" s="1"/>
  <c r="E116" i="20"/>
  <c r="E116" i="9"/>
  <c r="E116" i="21" s="1"/>
  <c r="G115" i="20"/>
  <c r="G115" i="9"/>
  <c r="G115" i="21" s="1"/>
  <c r="C115" i="20"/>
  <c r="C115" i="9"/>
  <c r="C115" i="21" s="1"/>
  <c r="I114" i="20"/>
  <c r="I114" i="9"/>
  <c r="I114" i="21" s="1"/>
  <c r="E114" i="20"/>
  <c r="E114" i="9"/>
  <c r="E114" i="21" s="1"/>
  <c r="K113" i="20"/>
  <c r="K113" i="9"/>
  <c r="K113" i="21" s="1"/>
  <c r="G113" i="20"/>
  <c r="G113" i="9"/>
  <c r="G113" i="21" s="1"/>
  <c r="C113" i="20"/>
  <c r="C113" i="9"/>
  <c r="C113" i="21" s="1"/>
  <c r="I112" i="20"/>
  <c r="I112" i="9"/>
  <c r="I112" i="21" s="1"/>
  <c r="E112" i="20"/>
  <c r="E112" i="9"/>
  <c r="E112" i="21" s="1"/>
  <c r="K111" i="20"/>
  <c r="K111" i="9"/>
  <c r="K111" i="21" s="1"/>
  <c r="G111" i="20"/>
  <c r="G111" i="9"/>
  <c r="G111" i="21" s="1"/>
  <c r="C111" i="20"/>
  <c r="C111" i="9"/>
  <c r="C111" i="21" s="1"/>
  <c r="I110" i="20"/>
  <c r="I110" i="9"/>
  <c r="I110" i="21" s="1"/>
  <c r="E110" i="20"/>
  <c r="E110" i="9"/>
  <c r="E110" i="21" s="1"/>
  <c r="G109" i="20"/>
  <c r="G109" i="9"/>
  <c r="G109" i="21" s="1"/>
  <c r="C109" i="20"/>
  <c r="C109" i="9"/>
  <c r="C109" i="21" s="1"/>
  <c r="I108" i="20"/>
  <c r="I108" i="9"/>
  <c r="I108" i="21" s="1"/>
  <c r="E108" i="20"/>
  <c r="E108" i="9"/>
  <c r="E108" i="21" s="1"/>
  <c r="K107" i="20"/>
  <c r="K107" i="9"/>
  <c r="K107" i="21" s="1"/>
  <c r="G107" i="20"/>
  <c r="G107" i="9"/>
  <c r="G107" i="21" s="1"/>
  <c r="C107" i="20"/>
  <c r="C107" i="9"/>
  <c r="C107" i="21" s="1"/>
  <c r="I106" i="20"/>
  <c r="I106" i="9"/>
  <c r="I106" i="21" s="1"/>
  <c r="E106" i="20"/>
  <c r="E106" i="9"/>
  <c r="E106" i="21" s="1"/>
  <c r="G105" i="20"/>
  <c r="G105" i="9"/>
  <c r="G105" i="21" s="1"/>
  <c r="C105" i="20"/>
  <c r="C105" i="9"/>
  <c r="C105" i="21" s="1"/>
  <c r="I104" i="20"/>
  <c r="I104" i="9"/>
  <c r="I104" i="21" s="1"/>
  <c r="E104" i="20"/>
  <c r="E104" i="9"/>
  <c r="E104" i="21" s="1"/>
  <c r="C103" i="20"/>
  <c r="C103" i="9"/>
  <c r="C103" i="21" s="1"/>
  <c r="I102" i="20"/>
  <c r="I102" i="9"/>
  <c r="I102" i="21" s="1"/>
  <c r="E102" i="20"/>
  <c r="E102" i="9"/>
  <c r="E102" i="21" s="1"/>
  <c r="K101" i="20"/>
  <c r="K101" i="9"/>
  <c r="K101" i="21" s="1"/>
  <c r="C101" i="20"/>
  <c r="C101" i="9"/>
  <c r="I100" i="20"/>
  <c r="I100" i="9"/>
  <c r="I100" i="21" s="1"/>
  <c r="E100" i="20"/>
  <c r="E100" i="9"/>
  <c r="E100" i="21" s="1"/>
  <c r="K99" i="20"/>
  <c r="K99" i="9"/>
  <c r="K99" i="21" s="1"/>
  <c r="G99" i="20"/>
  <c r="G99" i="9"/>
  <c r="G99" i="21" s="1"/>
  <c r="C99" i="20"/>
  <c r="C99" i="9"/>
  <c r="C99" i="21" s="1"/>
  <c r="I98" i="20"/>
  <c r="I98" i="9"/>
  <c r="I98" i="21" s="1"/>
  <c r="K97" i="20"/>
  <c r="K97" i="9"/>
  <c r="K97" i="21" s="1"/>
  <c r="G97" i="20"/>
  <c r="G97" i="9"/>
  <c r="G97" i="21" s="1"/>
  <c r="C97" i="20"/>
  <c r="C97" i="9"/>
  <c r="C97" i="21" s="1"/>
  <c r="I96" i="20"/>
  <c r="I96" i="9"/>
  <c r="I96" i="21" s="1"/>
  <c r="E96" i="20"/>
  <c r="E96" i="9"/>
  <c r="E96" i="21" s="1"/>
  <c r="C95" i="20"/>
  <c r="C95" i="9"/>
  <c r="C95" i="21" s="1"/>
  <c r="I94" i="20"/>
  <c r="I94" i="9"/>
  <c r="I94" i="21" s="1"/>
  <c r="E94" i="20"/>
  <c r="E94" i="9"/>
  <c r="E94" i="21" s="1"/>
  <c r="C93" i="20"/>
  <c r="C93" i="9"/>
  <c r="C93" i="21" s="1"/>
  <c r="I92" i="20"/>
  <c r="I92" i="9"/>
  <c r="I92" i="21" s="1"/>
  <c r="E92" i="20"/>
  <c r="E92" i="9"/>
  <c r="E92" i="21" s="1"/>
  <c r="I26" i="20"/>
  <c r="I26" i="9"/>
  <c r="I26" i="21" s="1"/>
  <c r="K25" i="20"/>
  <c r="K25" i="9"/>
  <c r="K25" i="21" s="1"/>
  <c r="C25" i="20"/>
  <c r="C25" i="9"/>
  <c r="C25" i="21" s="1"/>
  <c r="E24" i="20"/>
  <c r="E24" i="9"/>
  <c r="E24" i="21" s="1"/>
  <c r="K23" i="20"/>
  <c r="K23" i="9"/>
  <c r="K23" i="21" s="1"/>
  <c r="G23" i="20"/>
  <c r="G23" i="9"/>
  <c r="G23" i="21" s="1"/>
  <c r="C23" i="20"/>
  <c r="C23" i="9"/>
  <c r="C23" i="21" s="1"/>
  <c r="E22" i="20"/>
  <c r="E22" i="9"/>
  <c r="E22" i="21" s="1"/>
  <c r="G21" i="20"/>
  <c r="G21" i="9"/>
  <c r="G21" i="21" s="1"/>
  <c r="C21" i="20"/>
  <c r="C21" i="9"/>
  <c r="C21" i="21" s="1"/>
  <c r="I248" i="20"/>
  <c r="I248" i="9"/>
  <c r="I248" i="21" s="1"/>
  <c r="E248" i="20"/>
  <c r="E248" i="9"/>
  <c r="E248" i="21" s="1"/>
  <c r="K247" i="20"/>
  <c r="K247" i="9"/>
  <c r="K247" i="21" s="1"/>
  <c r="G247" i="20"/>
  <c r="G247" i="9"/>
  <c r="C247" i="20"/>
  <c r="C247" i="9"/>
  <c r="C247" i="21" s="1"/>
  <c r="C19" i="20"/>
  <c r="C19" i="9"/>
  <c r="C19" i="21" s="1"/>
  <c r="C17" i="20"/>
  <c r="C17" i="9"/>
  <c r="C17" i="21" s="1"/>
  <c r="I14" i="20"/>
  <c r="I14" i="9"/>
  <c r="I14" i="21" s="1"/>
  <c r="C13" i="20"/>
  <c r="C13" i="9"/>
  <c r="C13" i="21" s="1"/>
  <c r="I10" i="20"/>
  <c r="I10" i="9"/>
  <c r="I10" i="21" s="1"/>
  <c r="K7" i="20"/>
  <c r="K7" i="9"/>
  <c r="K7" i="21" s="1"/>
  <c r="I6" i="20"/>
  <c r="I6" i="9"/>
  <c r="I6" i="21" s="1"/>
  <c r="G5" i="20"/>
  <c r="G5" i="9"/>
  <c r="G5" i="21" s="1"/>
  <c r="K246" i="20"/>
  <c r="K246" i="9"/>
  <c r="K246" i="21" s="1"/>
  <c r="I245" i="20"/>
  <c r="I245" i="9"/>
  <c r="I245" i="21" s="1"/>
  <c r="G244" i="20"/>
  <c r="G244" i="9"/>
  <c r="E243" i="20"/>
  <c r="E243" i="9"/>
  <c r="E243" i="21" s="1"/>
  <c r="C242" i="20"/>
  <c r="C242" i="9"/>
  <c r="C242" i="21" s="1"/>
  <c r="K240" i="20"/>
  <c r="K240" i="9"/>
  <c r="K240" i="21" s="1"/>
  <c r="E239" i="20"/>
  <c r="E239" i="9"/>
  <c r="E239" i="21" s="1"/>
  <c r="C238" i="20"/>
  <c r="C238" i="9"/>
  <c r="C238" i="21" s="1"/>
  <c r="K236" i="20"/>
  <c r="K236" i="9"/>
  <c r="K236" i="21" s="1"/>
  <c r="E235" i="20"/>
  <c r="E235" i="9"/>
  <c r="E235" i="21" s="1"/>
  <c r="I233" i="20"/>
  <c r="I233" i="9"/>
  <c r="I233" i="21" s="1"/>
  <c r="G232" i="20"/>
  <c r="G232" i="9"/>
  <c r="E231" i="20"/>
  <c r="E231" i="9"/>
  <c r="E231" i="21" s="1"/>
  <c r="C230" i="20"/>
  <c r="C230" i="9"/>
  <c r="C230" i="21" s="1"/>
  <c r="G228" i="20"/>
  <c r="G228" i="9"/>
  <c r="E227" i="20"/>
  <c r="E227" i="9"/>
  <c r="E227" i="21" s="1"/>
  <c r="G226" i="20"/>
  <c r="G226" i="9"/>
  <c r="E225" i="20"/>
  <c r="E225" i="9"/>
  <c r="E225" i="21" s="1"/>
  <c r="C224" i="20"/>
  <c r="C224" i="9"/>
  <c r="C224" i="21" s="1"/>
  <c r="K222" i="20"/>
  <c r="K222" i="9"/>
  <c r="K222" i="21" s="1"/>
  <c r="I221" i="20"/>
  <c r="I221" i="9"/>
  <c r="I221" i="21" s="1"/>
  <c r="G220" i="20"/>
  <c r="G220" i="9"/>
  <c r="E219" i="20"/>
  <c r="E219" i="9"/>
  <c r="E219" i="21" s="1"/>
  <c r="C218" i="20"/>
  <c r="C218" i="9"/>
  <c r="C218" i="21" s="1"/>
  <c r="K216" i="20"/>
  <c r="K216" i="9"/>
  <c r="K216" i="21" s="1"/>
  <c r="E215" i="20"/>
  <c r="E215" i="9"/>
  <c r="E215" i="21" s="1"/>
  <c r="C214" i="20"/>
  <c r="C214" i="9"/>
  <c r="C214" i="21" s="1"/>
  <c r="K212" i="20"/>
  <c r="K212" i="9"/>
  <c r="K212" i="21" s="1"/>
  <c r="I211" i="20"/>
  <c r="I211" i="9"/>
  <c r="I211" i="21" s="1"/>
  <c r="G210" i="20"/>
  <c r="G210" i="9"/>
  <c r="K208" i="20"/>
  <c r="K208" i="9"/>
  <c r="K208" i="21" s="1"/>
  <c r="E207" i="20"/>
  <c r="E207" i="9"/>
  <c r="E207" i="21" s="1"/>
  <c r="C206" i="20"/>
  <c r="C206" i="9"/>
  <c r="C206" i="21" s="1"/>
  <c r="K204" i="20"/>
  <c r="K204" i="9"/>
  <c r="K204" i="21" s="1"/>
  <c r="C204" i="20"/>
  <c r="C204" i="9"/>
  <c r="C204" i="21" s="1"/>
  <c r="K202" i="20"/>
  <c r="K202" i="9"/>
  <c r="K202" i="21" s="1"/>
  <c r="I201" i="20"/>
  <c r="I201" i="9"/>
  <c r="I201" i="21" s="1"/>
  <c r="G200" i="20"/>
  <c r="G200" i="9"/>
  <c r="K198" i="20"/>
  <c r="K198" i="9"/>
  <c r="K198" i="21" s="1"/>
  <c r="I197" i="20"/>
  <c r="I197" i="9"/>
  <c r="I197" i="21" s="1"/>
  <c r="G196" i="20"/>
  <c r="G196" i="9"/>
  <c r="E195" i="20"/>
  <c r="E195" i="9"/>
  <c r="E195" i="21" s="1"/>
  <c r="C194" i="20"/>
  <c r="C194" i="9"/>
  <c r="C194" i="21" s="1"/>
  <c r="K192" i="20"/>
  <c r="K192" i="9"/>
  <c r="K192" i="21" s="1"/>
  <c r="E191" i="20"/>
  <c r="E191" i="9"/>
  <c r="E191" i="21" s="1"/>
  <c r="G190" i="20"/>
  <c r="G190" i="9"/>
  <c r="I189" i="20"/>
  <c r="I189" i="9"/>
  <c r="I189" i="21" s="1"/>
  <c r="G188" i="20"/>
  <c r="G188" i="9"/>
  <c r="E187" i="20"/>
  <c r="E187" i="9"/>
  <c r="E187" i="21" s="1"/>
  <c r="I185" i="20"/>
  <c r="I185" i="9"/>
  <c r="I185" i="21" s="1"/>
  <c r="G184" i="20"/>
  <c r="G184" i="9"/>
  <c r="K182" i="20"/>
  <c r="K182" i="9"/>
  <c r="K182" i="21" s="1"/>
  <c r="C182" i="20"/>
  <c r="C182" i="9"/>
  <c r="C182" i="21" s="1"/>
  <c r="K180" i="20"/>
  <c r="K180" i="9"/>
  <c r="K180" i="21" s="1"/>
  <c r="I179" i="20"/>
  <c r="I179" i="9"/>
  <c r="I179" i="21" s="1"/>
  <c r="G178" i="20"/>
  <c r="G178" i="9"/>
  <c r="E177" i="20"/>
  <c r="E177" i="9"/>
  <c r="E177" i="21" s="1"/>
  <c r="E175" i="20"/>
  <c r="E175" i="9"/>
  <c r="E175" i="21" s="1"/>
  <c r="C174" i="20"/>
  <c r="C174" i="9"/>
  <c r="C174" i="21" s="1"/>
  <c r="E173" i="20"/>
  <c r="E173" i="9"/>
  <c r="E173" i="21" s="1"/>
  <c r="E171" i="20"/>
  <c r="E171" i="9"/>
  <c r="E171" i="21" s="1"/>
  <c r="I169" i="20"/>
  <c r="I169" i="9"/>
  <c r="I169" i="21" s="1"/>
  <c r="C168" i="20"/>
  <c r="C168" i="9"/>
  <c r="C168" i="21" s="1"/>
  <c r="C166" i="20"/>
  <c r="C166" i="9"/>
  <c r="C166" i="21" s="1"/>
  <c r="G164" i="20"/>
  <c r="G164" i="9"/>
  <c r="E163" i="20"/>
  <c r="E163" i="9"/>
  <c r="E163" i="21" s="1"/>
  <c r="E161" i="20"/>
  <c r="E161" i="9"/>
  <c r="E161" i="21" s="1"/>
  <c r="I159" i="20"/>
  <c r="I159" i="9"/>
  <c r="G158" i="20"/>
  <c r="G158" i="9"/>
  <c r="G158" i="21" s="1"/>
  <c r="E157" i="20"/>
  <c r="E157" i="9"/>
  <c r="E157" i="21" s="1"/>
  <c r="I155" i="20"/>
  <c r="I155" i="9"/>
  <c r="C154" i="20"/>
  <c r="C154" i="9"/>
  <c r="C154" i="21" s="1"/>
  <c r="C152" i="20"/>
  <c r="C152" i="9"/>
  <c r="C152" i="21" s="1"/>
  <c r="G150" i="20"/>
  <c r="G150" i="9"/>
  <c r="G150" i="21" s="1"/>
  <c r="E149" i="20"/>
  <c r="E149" i="9"/>
  <c r="E149" i="21" s="1"/>
  <c r="I147" i="20"/>
  <c r="I147" i="9"/>
  <c r="C146" i="20"/>
  <c r="C146" i="9"/>
  <c r="C146" i="21" s="1"/>
  <c r="G144" i="20"/>
  <c r="G144" i="9"/>
  <c r="G144" i="21" s="1"/>
  <c r="E143" i="20"/>
  <c r="E143" i="9"/>
  <c r="E143" i="21" s="1"/>
  <c r="C142" i="20"/>
  <c r="C142" i="9"/>
  <c r="C142" i="21" s="1"/>
  <c r="G140" i="20"/>
  <c r="G140" i="9"/>
  <c r="G140" i="21" s="1"/>
  <c r="E139" i="20"/>
  <c r="E139" i="9"/>
  <c r="E139" i="21" s="1"/>
  <c r="I137" i="20"/>
  <c r="I137" i="9"/>
  <c r="I137" i="21" s="1"/>
  <c r="I135" i="20"/>
  <c r="I135" i="9"/>
  <c r="I135" i="21" s="1"/>
  <c r="I133" i="20"/>
  <c r="I133" i="9"/>
  <c r="I133" i="21" s="1"/>
  <c r="G132" i="20"/>
  <c r="G132" i="9"/>
  <c r="G132" i="21" s="1"/>
  <c r="E131" i="20"/>
  <c r="E131" i="9"/>
  <c r="E131" i="21" s="1"/>
  <c r="I129" i="20"/>
  <c r="I129" i="9"/>
  <c r="I129" i="21" s="1"/>
  <c r="G128" i="20"/>
  <c r="G128" i="9"/>
  <c r="G128" i="21" s="1"/>
  <c r="E127" i="20"/>
  <c r="E127" i="9"/>
  <c r="E127" i="21" s="1"/>
  <c r="C126" i="20"/>
  <c r="C126" i="9"/>
  <c r="C126" i="21" s="1"/>
  <c r="C124" i="20"/>
  <c r="C124" i="9"/>
  <c r="C124" i="21" s="1"/>
  <c r="I121" i="20"/>
  <c r="I121" i="9"/>
  <c r="I121" i="21" s="1"/>
  <c r="G120" i="20"/>
  <c r="G120" i="9"/>
  <c r="G120" i="21" s="1"/>
  <c r="I119" i="20"/>
  <c r="I119" i="9"/>
  <c r="I119" i="21" s="1"/>
  <c r="G118" i="20"/>
  <c r="G118" i="9"/>
  <c r="G118" i="21" s="1"/>
  <c r="I117" i="20"/>
  <c r="I117" i="9"/>
  <c r="I117" i="21" s="1"/>
  <c r="K116" i="20"/>
  <c r="K116" i="9"/>
  <c r="K116" i="21" s="1"/>
  <c r="I115" i="20"/>
  <c r="I115" i="9"/>
  <c r="I115" i="21" s="1"/>
  <c r="K114" i="20"/>
  <c r="K114" i="9"/>
  <c r="K114" i="21" s="1"/>
  <c r="C114" i="20"/>
  <c r="C114" i="9"/>
  <c r="C114" i="21" s="1"/>
  <c r="E113" i="20"/>
  <c r="E113" i="9"/>
  <c r="E113" i="21" s="1"/>
  <c r="C112" i="20"/>
  <c r="C112" i="9"/>
  <c r="C112" i="21" s="1"/>
  <c r="E111" i="20"/>
  <c r="E111" i="9"/>
  <c r="E111" i="21" s="1"/>
  <c r="C110" i="20"/>
  <c r="C110" i="9"/>
  <c r="C110" i="21" s="1"/>
  <c r="E109" i="20"/>
  <c r="E109" i="9"/>
  <c r="E109" i="21" s="1"/>
  <c r="G108" i="20"/>
  <c r="G108" i="9"/>
  <c r="G108" i="21" s="1"/>
  <c r="I107" i="20"/>
  <c r="I107" i="9"/>
  <c r="I107" i="21" s="1"/>
  <c r="G106" i="20"/>
  <c r="G106" i="9"/>
  <c r="G106" i="21" s="1"/>
  <c r="I105" i="20"/>
  <c r="I105" i="9"/>
  <c r="I105" i="21" s="1"/>
  <c r="K104" i="20"/>
  <c r="K104" i="9"/>
  <c r="K104" i="21" s="1"/>
  <c r="I103" i="20"/>
  <c r="I103" i="9"/>
  <c r="I103" i="21" s="1"/>
  <c r="C102" i="20"/>
  <c r="C102" i="9"/>
  <c r="C102" i="21" s="1"/>
  <c r="E101" i="20"/>
  <c r="E101" i="9"/>
  <c r="E101" i="21" s="1"/>
  <c r="G100" i="20"/>
  <c r="G100" i="9"/>
  <c r="G100" i="21" s="1"/>
  <c r="I99" i="20"/>
  <c r="I99" i="9"/>
  <c r="I99" i="21" s="1"/>
  <c r="K98" i="20"/>
  <c r="K98" i="9"/>
  <c r="K98" i="21" s="1"/>
  <c r="I97" i="20"/>
  <c r="I97" i="9"/>
  <c r="I97" i="21" s="1"/>
  <c r="G26" i="20"/>
  <c r="G26" i="9"/>
  <c r="G26" i="21" s="1"/>
  <c r="E25" i="20"/>
  <c r="E25" i="9"/>
  <c r="E25" i="21" s="1"/>
  <c r="C24" i="20"/>
  <c r="C24" i="9"/>
  <c r="C24" i="21" s="1"/>
  <c r="G22" i="20"/>
  <c r="G22" i="9"/>
  <c r="G22" i="21" s="1"/>
  <c r="I21" i="20"/>
  <c r="I21" i="9"/>
  <c r="I21" i="21" s="1"/>
  <c r="K248" i="20"/>
  <c r="K248" i="9"/>
  <c r="K248" i="21" s="1"/>
  <c r="C248" i="20"/>
  <c r="C248" i="9"/>
  <c r="C248" i="21" s="1"/>
  <c r="E247" i="20"/>
  <c r="E247" i="9"/>
  <c r="E247" i="21" s="1"/>
  <c r="G20" i="20"/>
  <c r="G20" i="9"/>
  <c r="G20" i="21" s="1"/>
  <c r="I19" i="20"/>
  <c r="I19" i="9"/>
  <c r="I19" i="21" s="1"/>
  <c r="K18" i="20"/>
  <c r="K18" i="9"/>
  <c r="K18" i="21" s="1"/>
  <c r="I17" i="20"/>
  <c r="I17" i="9"/>
  <c r="I17" i="21" s="1"/>
  <c r="G16" i="20"/>
  <c r="G16" i="9"/>
  <c r="G16" i="21" s="1"/>
  <c r="K14" i="20"/>
  <c r="K14" i="9"/>
  <c r="K14" i="21" s="1"/>
  <c r="I13" i="20"/>
  <c r="I13" i="9"/>
  <c r="I13" i="21" s="1"/>
  <c r="K12" i="20"/>
  <c r="K12" i="9"/>
  <c r="K12" i="21" s="1"/>
  <c r="C12" i="20"/>
  <c r="C12" i="9"/>
  <c r="C12" i="21" s="1"/>
  <c r="K10" i="20"/>
  <c r="K10" i="9"/>
  <c r="K10" i="21" s="1"/>
  <c r="C10" i="20"/>
  <c r="C10" i="9"/>
  <c r="C10" i="21" s="1"/>
  <c r="G8" i="20"/>
  <c r="G8" i="9"/>
  <c r="G8" i="21" s="1"/>
  <c r="K6" i="20"/>
  <c r="K6" i="9"/>
  <c r="K6" i="21" s="1"/>
  <c r="C6" i="20"/>
  <c r="C6" i="9"/>
  <c r="C6" i="21" s="1"/>
  <c r="C4" i="20"/>
  <c r="C4" i="22" s="1"/>
  <c r="C4" i="9"/>
  <c r="C4" i="21" s="1"/>
  <c r="E246" i="20"/>
  <c r="E246" i="9"/>
  <c r="E246" i="21" s="1"/>
  <c r="C245" i="20"/>
  <c r="C245" i="9"/>
  <c r="C245" i="21" s="1"/>
  <c r="E244" i="20"/>
  <c r="E244" i="9"/>
  <c r="E244" i="21" s="1"/>
  <c r="C243" i="20"/>
  <c r="C243" i="9"/>
  <c r="C243" i="21" s="1"/>
  <c r="E242" i="20"/>
  <c r="E242" i="9"/>
  <c r="E242" i="21" s="1"/>
  <c r="G241" i="20"/>
  <c r="G241" i="9"/>
  <c r="I240" i="20"/>
  <c r="I240" i="9"/>
  <c r="I240" i="21" s="1"/>
  <c r="K239" i="20"/>
  <c r="K239" i="9"/>
  <c r="K239" i="21" s="1"/>
  <c r="C239" i="20"/>
  <c r="C239" i="9"/>
  <c r="C239" i="21" s="1"/>
  <c r="E238" i="20"/>
  <c r="E238" i="9"/>
  <c r="E238" i="21" s="1"/>
  <c r="G237" i="20"/>
  <c r="G237" i="9"/>
  <c r="I236" i="20"/>
  <c r="I236" i="9"/>
  <c r="I236" i="21" s="1"/>
  <c r="G235" i="20"/>
  <c r="G235" i="9"/>
  <c r="I234" i="20"/>
  <c r="I234" i="9"/>
  <c r="I234" i="21" s="1"/>
  <c r="K233" i="20"/>
  <c r="K233" i="9"/>
  <c r="K233" i="21" s="1"/>
  <c r="C233" i="20"/>
  <c r="C233" i="9"/>
  <c r="C233" i="21" s="1"/>
  <c r="I232" i="20"/>
  <c r="I232" i="9"/>
  <c r="I232" i="21" s="1"/>
  <c r="K231" i="20"/>
  <c r="K231" i="9"/>
  <c r="K231" i="21" s="1"/>
  <c r="C231" i="20"/>
  <c r="C231" i="9"/>
  <c r="C231" i="21" s="1"/>
  <c r="E230" i="20"/>
  <c r="E230" i="9"/>
  <c r="E230" i="21" s="1"/>
  <c r="G229" i="20"/>
  <c r="G229" i="9"/>
  <c r="I228" i="20"/>
  <c r="I228" i="9"/>
  <c r="I228" i="21" s="1"/>
  <c r="K227" i="20"/>
  <c r="K227" i="9"/>
  <c r="K227" i="21" s="1"/>
  <c r="C227" i="20"/>
  <c r="C227" i="9"/>
  <c r="C227" i="21" s="1"/>
  <c r="E226" i="20"/>
  <c r="E226" i="9"/>
  <c r="E226" i="21" s="1"/>
  <c r="G225" i="20"/>
  <c r="G225" i="9"/>
  <c r="I224" i="20"/>
  <c r="I224" i="9"/>
  <c r="I224" i="21" s="1"/>
  <c r="K223" i="20"/>
  <c r="K223" i="9"/>
  <c r="K223" i="21" s="1"/>
  <c r="C223" i="20"/>
  <c r="C223" i="9"/>
  <c r="C223" i="21" s="1"/>
  <c r="E222" i="20"/>
  <c r="E222" i="9"/>
  <c r="E222" i="21" s="1"/>
  <c r="G221" i="20"/>
  <c r="G221" i="9"/>
  <c r="G221" i="21" s="1"/>
  <c r="I220" i="20"/>
  <c r="I220" i="9"/>
  <c r="I220" i="21" s="1"/>
  <c r="G217" i="20"/>
  <c r="G217" i="9"/>
  <c r="G217" i="21" s="1"/>
  <c r="J20" i="20"/>
  <c r="J20" i="9"/>
  <c r="J20" i="21" s="1"/>
  <c r="H19" i="20"/>
  <c r="H19" i="9"/>
  <c r="D19" i="20"/>
  <c r="D19" i="9"/>
  <c r="D19" i="21" s="1"/>
  <c r="J18" i="20"/>
  <c r="J18" i="9"/>
  <c r="J18" i="21" s="1"/>
  <c r="F18" i="20"/>
  <c r="F18" i="9"/>
  <c r="F18" i="21" s="1"/>
  <c r="H17" i="20"/>
  <c r="H17" i="9"/>
  <c r="D17" i="20"/>
  <c r="D17" i="9"/>
  <c r="D17" i="21" s="1"/>
  <c r="J16" i="20"/>
  <c r="J16" i="9"/>
  <c r="J16" i="21" s="1"/>
  <c r="H15" i="20"/>
  <c r="H15" i="9"/>
  <c r="D15" i="20"/>
  <c r="D15" i="9"/>
  <c r="D15" i="21" s="1"/>
  <c r="J14" i="20"/>
  <c r="J14" i="9"/>
  <c r="J14" i="21" s="1"/>
  <c r="F14" i="20"/>
  <c r="F14" i="9"/>
  <c r="F14" i="21" s="1"/>
  <c r="H13" i="20"/>
  <c r="H13" i="9"/>
  <c r="D13" i="20"/>
  <c r="D13" i="9"/>
  <c r="D13" i="21" s="1"/>
  <c r="J12" i="20"/>
  <c r="J12" i="9"/>
  <c r="J12" i="21" s="1"/>
  <c r="F12" i="20"/>
  <c r="F12" i="9"/>
  <c r="F12" i="21" s="1"/>
  <c r="B12" i="20"/>
  <c r="B12" i="9"/>
  <c r="B12" i="21" s="1"/>
  <c r="H11" i="20"/>
  <c r="H11" i="9"/>
  <c r="D11" i="20"/>
  <c r="D11" i="9"/>
  <c r="D11" i="21" s="1"/>
  <c r="J10" i="20"/>
  <c r="J10" i="9"/>
  <c r="J10" i="21" s="1"/>
  <c r="B10" i="20"/>
  <c r="B10" i="9"/>
  <c r="B10" i="21" s="1"/>
  <c r="H9" i="20"/>
  <c r="H9" i="9"/>
  <c r="D9" i="20"/>
  <c r="D9" i="9"/>
  <c r="D9" i="21" s="1"/>
  <c r="J8" i="20"/>
  <c r="J8" i="9"/>
  <c r="J8" i="21" s="1"/>
  <c r="F8" i="20"/>
  <c r="F8" i="9"/>
  <c r="F8" i="21" s="1"/>
  <c r="B8" i="20"/>
  <c r="B8" i="9"/>
  <c r="B8" i="21" s="1"/>
  <c r="H7" i="20"/>
  <c r="H7" i="9"/>
  <c r="D7" i="20"/>
  <c r="D7" i="9"/>
  <c r="D7" i="21" s="1"/>
  <c r="J6" i="20"/>
  <c r="J6" i="9"/>
  <c r="J6" i="21" s="1"/>
  <c r="F6" i="20"/>
  <c r="F6" i="9"/>
  <c r="F6" i="21" s="1"/>
  <c r="B6" i="20"/>
  <c r="B6" i="9"/>
  <c r="B6" i="21" s="1"/>
  <c r="H5" i="20"/>
  <c r="H5" i="9"/>
  <c r="H5" i="21" s="1"/>
  <c r="D5" i="20"/>
  <c r="D5" i="9"/>
  <c r="D5" i="21" s="1"/>
  <c r="J4" i="20"/>
  <c r="J4" i="9"/>
  <c r="J4" i="21" s="1"/>
  <c r="F4" i="20"/>
  <c r="F4" i="9"/>
  <c r="H246" i="20"/>
  <c r="H246" i="9"/>
  <c r="H246" i="21" s="1"/>
  <c r="D246" i="20"/>
  <c r="D246" i="9"/>
  <c r="D246" i="21" s="1"/>
  <c r="J245" i="20"/>
  <c r="J245" i="9"/>
  <c r="J245" i="21" s="1"/>
  <c r="F245" i="20"/>
  <c r="F245" i="9"/>
  <c r="F245" i="21" s="1"/>
  <c r="B245" i="20"/>
  <c r="B245" i="9"/>
  <c r="B245" i="21" s="1"/>
  <c r="H244" i="20"/>
  <c r="H244" i="9"/>
  <c r="H244" i="21" s="1"/>
  <c r="D244" i="20"/>
  <c r="D244" i="22" s="1"/>
  <c r="D244" i="9"/>
  <c r="D244" i="21" s="1"/>
  <c r="J243" i="20"/>
  <c r="J243" i="9"/>
  <c r="J243" i="21" s="1"/>
  <c r="F243" i="20"/>
  <c r="F243" i="9"/>
  <c r="F243" i="21" s="1"/>
  <c r="B243" i="20"/>
  <c r="B243" i="9"/>
  <c r="B243" i="21" s="1"/>
  <c r="H242" i="20"/>
  <c r="H242" i="9"/>
  <c r="H242" i="21" s="1"/>
  <c r="D242" i="20"/>
  <c r="D242" i="9"/>
  <c r="D242" i="21" s="1"/>
  <c r="J241" i="20"/>
  <c r="J241" i="9"/>
  <c r="J241" i="21" s="1"/>
  <c r="F241" i="20"/>
  <c r="F241" i="9"/>
  <c r="F241" i="21" s="1"/>
  <c r="B241" i="20"/>
  <c r="B241" i="22" s="1"/>
  <c r="B241" i="9"/>
  <c r="B241" i="21" s="1"/>
  <c r="H240" i="20"/>
  <c r="H240" i="9"/>
  <c r="H240" i="21" s="1"/>
  <c r="D240" i="20"/>
  <c r="D240" i="22" s="1"/>
  <c r="D240" i="9"/>
  <c r="D240" i="21" s="1"/>
  <c r="J239" i="20"/>
  <c r="J239" i="9"/>
  <c r="J239" i="21" s="1"/>
  <c r="F239" i="20"/>
  <c r="F239" i="22" s="1"/>
  <c r="F239" i="9"/>
  <c r="F239" i="21" s="1"/>
  <c r="B239" i="20"/>
  <c r="B239" i="9"/>
  <c r="B239" i="21" s="1"/>
  <c r="H238" i="20"/>
  <c r="H238" i="9"/>
  <c r="H238" i="21" s="1"/>
  <c r="D238" i="20"/>
  <c r="D238" i="9"/>
  <c r="D238" i="21" s="1"/>
  <c r="J237" i="20"/>
  <c r="J237" i="9"/>
  <c r="J237" i="21" s="1"/>
  <c r="F237" i="20"/>
  <c r="F237" i="9"/>
  <c r="F237" i="21" s="1"/>
  <c r="B237" i="20"/>
  <c r="B237" i="22" s="1"/>
  <c r="B237" i="9"/>
  <c r="B237" i="21" s="1"/>
  <c r="H236" i="20"/>
  <c r="H236" i="9"/>
  <c r="H236" i="21" s="1"/>
  <c r="D236" i="20"/>
  <c r="D236" i="22" s="1"/>
  <c r="D236" i="9"/>
  <c r="D236" i="21" s="1"/>
  <c r="J235" i="20"/>
  <c r="J235" i="9"/>
  <c r="J235" i="21" s="1"/>
  <c r="F235" i="20"/>
  <c r="F235" i="9"/>
  <c r="F235" i="21" s="1"/>
  <c r="H234" i="20"/>
  <c r="H234" i="9"/>
  <c r="H234" i="21" s="1"/>
  <c r="D234" i="20"/>
  <c r="D234" i="9"/>
  <c r="D234" i="21" s="1"/>
  <c r="J233" i="20"/>
  <c r="J233" i="9"/>
  <c r="J233" i="21" s="1"/>
  <c r="B233" i="20"/>
  <c r="B233" i="9"/>
  <c r="B233" i="21" s="1"/>
  <c r="H232" i="20"/>
  <c r="H232" i="9"/>
  <c r="H232" i="21" s="1"/>
  <c r="D232" i="20"/>
  <c r="D232" i="22" s="1"/>
  <c r="D232" i="9"/>
  <c r="D232" i="21" s="1"/>
  <c r="J231" i="20"/>
  <c r="J231" i="9"/>
  <c r="J231" i="21" s="1"/>
  <c r="F231" i="20"/>
  <c r="F231" i="22" s="1"/>
  <c r="F231" i="9"/>
  <c r="F231" i="21" s="1"/>
  <c r="B231" i="20"/>
  <c r="B231" i="9"/>
  <c r="B231" i="21" s="1"/>
  <c r="H230" i="20"/>
  <c r="H230" i="22" s="1"/>
  <c r="H230" i="9"/>
  <c r="H230" i="21" s="1"/>
  <c r="D230" i="20"/>
  <c r="D230" i="9"/>
  <c r="D230" i="21" s="1"/>
  <c r="J229" i="20"/>
  <c r="J229" i="9"/>
  <c r="J229" i="21" s="1"/>
  <c r="F229" i="20"/>
  <c r="F229" i="9"/>
  <c r="F229" i="21" s="1"/>
  <c r="B229" i="20"/>
  <c r="B229" i="22" s="1"/>
  <c r="B229" i="9"/>
  <c r="B229" i="21" s="1"/>
  <c r="H228" i="20"/>
  <c r="H228" i="9"/>
  <c r="H228" i="21" s="1"/>
  <c r="D228" i="20"/>
  <c r="D228" i="9"/>
  <c r="D228" i="21" s="1"/>
  <c r="J227" i="20"/>
  <c r="J227" i="9"/>
  <c r="J227" i="21" s="1"/>
  <c r="F227" i="20"/>
  <c r="F227" i="22" s="1"/>
  <c r="F227" i="9"/>
  <c r="F227" i="21" s="1"/>
  <c r="B227" i="20"/>
  <c r="B227" i="9"/>
  <c r="B227" i="21" s="1"/>
  <c r="H226" i="20"/>
  <c r="H226" i="22" s="1"/>
  <c r="H226" i="9"/>
  <c r="H226" i="21" s="1"/>
  <c r="D226" i="20"/>
  <c r="D226" i="9"/>
  <c r="D226" i="21" s="1"/>
  <c r="J225" i="20"/>
  <c r="J225" i="9"/>
  <c r="J225" i="21" s="1"/>
  <c r="F225" i="20"/>
  <c r="F225" i="9"/>
  <c r="F225" i="21" s="1"/>
  <c r="B225" i="20"/>
  <c r="B225" i="22" s="1"/>
  <c r="B225" i="9"/>
  <c r="B225" i="21" s="1"/>
  <c r="H224" i="20"/>
  <c r="H224" i="9"/>
  <c r="H224" i="21" s="1"/>
  <c r="D224" i="20"/>
  <c r="D224" i="22" s="1"/>
  <c r="D224" i="9"/>
  <c r="D224" i="21" s="1"/>
  <c r="J223" i="20"/>
  <c r="J223" i="9"/>
  <c r="J223" i="21" s="1"/>
  <c r="F223" i="20"/>
  <c r="F223" i="9"/>
  <c r="F223" i="21" s="1"/>
  <c r="H222" i="20"/>
  <c r="H222" i="9"/>
  <c r="H222" i="21" s="1"/>
  <c r="D222" i="20"/>
  <c r="D222" i="9"/>
  <c r="D222" i="21" s="1"/>
  <c r="J221" i="20"/>
  <c r="J221" i="9"/>
  <c r="J221" i="21" s="1"/>
  <c r="F221" i="20"/>
  <c r="F221" i="22" s="1"/>
  <c r="F221" i="9"/>
  <c r="F221" i="21" s="1"/>
  <c r="B221" i="20"/>
  <c r="B221" i="9"/>
  <c r="H220" i="20"/>
  <c r="H220" i="9"/>
  <c r="H220" i="21" s="1"/>
  <c r="D220" i="20"/>
  <c r="D220" i="9"/>
  <c r="D220" i="21" s="1"/>
  <c r="J219" i="20"/>
  <c r="J219" i="9"/>
  <c r="J219" i="21" s="1"/>
  <c r="F219" i="20"/>
  <c r="F219" i="9"/>
  <c r="F219" i="21" s="1"/>
  <c r="H218" i="20"/>
  <c r="H218" i="22" s="1"/>
  <c r="H218" i="9"/>
  <c r="H218" i="21" s="1"/>
  <c r="D218" i="20"/>
  <c r="D218" i="9"/>
  <c r="D218" i="21" s="1"/>
  <c r="J217" i="20"/>
  <c r="J217" i="9"/>
  <c r="J217" i="21" s="1"/>
  <c r="F217" i="20"/>
  <c r="F217" i="9"/>
  <c r="F217" i="21" s="1"/>
  <c r="B217" i="20"/>
  <c r="B217" i="22" s="1"/>
  <c r="B217" i="9"/>
  <c r="H216" i="20"/>
  <c r="H216" i="9"/>
  <c r="H216" i="21" s="1"/>
  <c r="D216" i="20"/>
  <c r="D216" i="22" s="1"/>
  <c r="D216" i="9"/>
  <c r="D216" i="21" s="1"/>
  <c r="J215" i="20"/>
  <c r="J215" i="9"/>
  <c r="J215" i="21" s="1"/>
  <c r="F215" i="20"/>
  <c r="F215" i="22" s="1"/>
  <c r="F215" i="9"/>
  <c r="F215" i="21" s="1"/>
  <c r="B215" i="20"/>
  <c r="B215" i="9"/>
  <c r="H214" i="20"/>
  <c r="H214" i="22" s="1"/>
  <c r="H214" i="9"/>
  <c r="H214" i="21" s="1"/>
  <c r="D214" i="20"/>
  <c r="D214" i="9"/>
  <c r="D214" i="21" s="1"/>
  <c r="J213" i="20"/>
  <c r="J213" i="9"/>
  <c r="J213" i="21" s="1"/>
  <c r="F213" i="20"/>
  <c r="F213" i="9"/>
  <c r="F213" i="21" s="1"/>
  <c r="B213" i="20"/>
  <c r="B213" i="22" s="1"/>
  <c r="B213" i="9"/>
  <c r="H212" i="20"/>
  <c r="H212" i="9"/>
  <c r="H212" i="21" s="1"/>
  <c r="D212" i="20"/>
  <c r="D212" i="22" s="1"/>
  <c r="D212" i="9"/>
  <c r="D212" i="21" s="1"/>
  <c r="J211" i="20"/>
  <c r="J211" i="9"/>
  <c r="J211" i="21" s="1"/>
  <c r="F211" i="20"/>
  <c r="F211" i="22" s="1"/>
  <c r="F211" i="9"/>
  <c r="F211" i="21" s="1"/>
  <c r="B211" i="20"/>
  <c r="B211" i="9"/>
  <c r="B211" i="21" s="1"/>
  <c r="H210" i="20"/>
  <c r="H210" i="9"/>
  <c r="H210" i="21" s="1"/>
  <c r="D210" i="20"/>
  <c r="D210" i="9"/>
  <c r="D210" i="21" s="1"/>
  <c r="J209" i="20"/>
  <c r="J209" i="9"/>
  <c r="J209" i="21" s="1"/>
  <c r="F209" i="20"/>
  <c r="F209" i="9"/>
  <c r="F209" i="21" s="1"/>
  <c r="H208" i="20"/>
  <c r="H208" i="22" s="1"/>
  <c r="H208" i="9"/>
  <c r="H208" i="21" s="1"/>
  <c r="D208" i="20"/>
  <c r="D208" i="9"/>
  <c r="D208" i="21" s="1"/>
  <c r="J207" i="20"/>
  <c r="J207" i="9"/>
  <c r="J207" i="21" s="1"/>
  <c r="F207" i="20"/>
  <c r="F207" i="9"/>
  <c r="F207" i="21" s="1"/>
  <c r="B207" i="20"/>
  <c r="B207" i="22" s="1"/>
  <c r="B207" i="9"/>
  <c r="B207" i="21" s="1"/>
  <c r="H206" i="20"/>
  <c r="H206" i="9"/>
  <c r="H206" i="21" s="1"/>
  <c r="D206" i="20"/>
  <c r="D206" i="22" s="1"/>
  <c r="D206" i="9"/>
  <c r="D206" i="21" s="1"/>
  <c r="J205" i="20"/>
  <c r="J205" i="9"/>
  <c r="J205" i="21" s="1"/>
  <c r="F205" i="20"/>
  <c r="F205" i="22" s="1"/>
  <c r="F205" i="9"/>
  <c r="F205" i="21" s="1"/>
  <c r="B205" i="20"/>
  <c r="B205" i="9"/>
  <c r="B205" i="21" s="1"/>
  <c r="H204" i="20"/>
  <c r="H204" i="22" s="1"/>
  <c r="H204" i="9"/>
  <c r="H204" i="21" s="1"/>
  <c r="D204" i="20"/>
  <c r="D204" i="9"/>
  <c r="D204" i="21" s="1"/>
  <c r="J203" i="20"/>
  <c r="J203" i="9"/>
  <c r="J203" i="21" s="1"/>
  <c r="F203" i="20"/>
  <c r="F203" i="9"/>
  <c r="F203" i="21" s="1"/>
  <c r="B203" i="20"/>
  <c r="B203" i="22" s="1"/>
  <c r="B203" i="9"/>
  <c r="B203" i="21" s="1"/>
  <c r="H202" i="20"/>
  <c r="H202" i="9"/>
  <c r="H202" i="21" s="1"/>
  <c r="D202" i="20"/>
  <c r="D202" i="22" s="1"/>
  <c r="D202" i="9"/>
  <c r="D202" i="21" s="1"/>
  <c r="J201" i="20"/>
  <c r="J201" i="9"/>
  <c r="J201" i="21" s="1"/>
  <c r="F201" i="20"/>
  <c r="F201" i="9"/>
  <c r="F201" i="21" s="1"/>
  <c r="H200" i="20"/>
  <c r="H200" i="9"/>
  <c r="H200" i="21" s="1"/>
  <c r="D200" i="20"/>
  <c r="D200" i="22" s="1"/>
  <c r="D200" i="9"/>
  <c r="D200" i="21" s="1"/>
  <c r="J199" i="20"/>
  <c r="J199" i="9"/>
  <c r="J199" i="21" s="1"/>
  <c r="F199" i="20"/>
  <c r="F199" i="9"/>
  <c r="F199" i="21" s="1"/>
  <c r="H198" i="20"/>
  <c r="H198" i="9"/>
  <c r="H198" i="21" s="1"/>
  <c r="D198" i="20"/>
  <c r="D198" i="22" s="1"/>
  <c r="D198" i="9"/>
  <c r="D198" i="21" s="1"/>
  <c r="J197" i="20"/>
  <c r="J197" i="9"/>
  <c r="J197" i="21" s="1"/>
  <c r="F197" i="20"/>
  <c r="F197" i="22" s="1"/>
  <c r="F197" i="9"/>
  <c r="F197" i="21" s="1"/>
  <c r="B197" i="20"/>
  <c r="B197" i="9"/>
  <c r="B197" i="21" s="1"/>
  <c r="H196" i="20"/>
  <c r="H196" i="9"/>
  <c r="H196" i="21" s="1"/>
  <c r="D196" i="20"/>
  <c r="D196" i="9"/>
  <c r="D196" i="21" s="1"/>
  <c r="J195" i="20"/>
  <c r="J195" i="9"/>
  <c r="J195" i="21" s="1"/>
  <c r="F195" i="20"/>
  <c r="F195" i="9"/>
  <c r="F195" i="21" s="1"/>
  <c r="B195" i="20"/>
  <c r="B195" i="22" s="1"/>
  <c r="B195" i="9"/>
  <c r="B195" i="21" s="1"/>
  <c r="H194" i="20"/>
  <c r="H194" i="9"/>
  <c r="H194" i="21" s="1"/>
  <c r="D194" i="20"/>
  <c r="D194" i="22" s="1"/>
  <c r="D194" i="9"/>
  <c r="D194" i="21" s="1"/>
  <c r="J193" i="20"/>
  <c r="J193" i="9"/>
  <c r="J193" i="21" s="1"/>
  <c r="F193" i="20"/>
  <c r="F193" i="22" s="1"/>
  <c r="F193" i="9"/>
  <c r="F193" i="21" s="1"/>
  <c r="B193" i="20"/>
  <c r="B193" i="9"/>
  <c r="B193" i="21" s="1"/>
  <c r="H192" i="20"/>
  <c r="H192" i="9"/>
  <c r="H192" i="21" s="1"/>
  <c r="D192" i="20"/>
  <c r="D192" i="9"/>
  <c r="D192" i="21" s="1"/>
  <c r="J191" i="20"/>
  <c r="J191" i="9"/>
  <c r="J191" i="21" s="1"/>
  <c r="F191" i="20"/>
  <c r="F191" i="9"/>
  <c r="F191" i="21" s="1"/>
  <c r="H190" i="20"/>
  <c r="H190" i="22" s="1"/>
  <c r="H190" i="9"/>
  <c r="H190" i="21" s="1"/>
  <c r="D190" i="20"/>
  <c r="D190" i="9"/>
  <c r="D190" i="21" s="1"/>
  <c r="J189" i="20"/>
  <c r="J189" i="9"/>
  <c r="J189" i="21" s="1"/>
  <c r="F189" i="20"/>
  <c r="F189" i="9"/>
  <c r="F189" i="21" s="1"/>
  <c r="H188" i="20"/>
  <c r="H188" i="22" s="1"/>
  <c r="H188" i="9"/>
  <c r="H188" i="21" s="1"/>
  <c r="D188" i="20"/>
  <c r="D188" i="9"/>
  <c r="D188" i="21" s="1"/>
  <c r="J187" i="20"/>
  <c r="J187" i="9"/>
  <c r="J187" i="21" s="1"/>
  <c r="F187" i="20"/>
  <c r="F187" i="9"/>
  <c r="F187" i="21" s="1"/>
  <c r="H186" i="20"/>
  <c r="H186" i="9"/>
  <c r="H186" i="21" s="1"/>
  <c r="D186" i="20"/>
  <c r="D186" i="9"/>
  <c r="D186" i="21" s="1"/>
  <c r="J185" i="20"/>
  <c r="J185" i="9"/>
  <c r="J185" i="21" s="1"/>
  <c r="F185" i="20"/>
  <c r="F185" i="9"/>
  <c r="F185" i="21" s="1"/>
  <c r="H184" i="20"/>
  <c r="H184" i="22" s="1"/>
  <c r="H184" i="9"/>
  <c r="H184" i="21" s="1"/>
  <c r="D184" i="20"/>
  <c r="D184" i="9"/>
  <c r="D184" i="21" s="1"/>
  <c r="J183" i="20"/>
  <c r="J183" i="9"/>
  <c r="J183" i="21" s="1"/>
  <c r="F183" i="20"/>
  <c r="F183" i="9"/>
  <c r="F183" i="21" s="1"/>
  <c r="B183" i="20"/>
  <c r="B183" i="22" s="1"/>
  <c r="B183" i="9"/>
  <c r="B183" i="21" s="1"/>
  <c r="H182" i="20"/>
  <c r="H182" i="9"/>
  <c r="H182" i="21" s="1"/>
  <c r="D182" i="20"/>
  <c r="D182" i="22" s="1"/>
  <c r="D182" i="9"/>
  <c r="D182" i="21" s="1"/>
  <c r="J181" i="20"/>
  <c r="J181" i="9"/>
  <c r="J181" i="21" s="1"/>
  <c r="F181" i="20"/>
  <c r="F181" i="22" s="1"/>
  <c r="F181" i="9"/>
  <c r="F181" i="21" s="1"/>
  <c r="B181" i="20"/>
  <c r="B181" i="9"/>
  <c r="B181" i="21" s="1"/>
  <c r="H180" i="20"/>
  <c r="H180" i="22" s="1"/>
  <c r="H180" i="9"/>
  <c r="H180" i="21" s="1"/>
  <c r="D180" i="20"/>
  <c r="D180" i="9"/>
  <c r="D180" i="21" s="1"/>
  <c r="J179" i="20"/>
  <c r="J179" i="9"/>
  <c r="J179" i="21" s="1"/>
  <c r="F179" i="20"/>
  <c r="F179" i="9"/>
  <c r="F179" i="21" s="1"/>
  <c r="H178" i="20"/>
  <c r="H178" i="9"/>
  <c r="H178" i="21" s="1"/>
  <c r="D178" i="20"/>
  <c r="D178" i="9"/>
  <c r="D178" i="21" s="1"/>
  <c r="J177" i="20"/>
  <c r="J177" i="9"/>
  <c r="J177" i="21" s="1"/>
  <c r="F177" i="20"/>
  <c r="F177" i="9"/>
  <c r="F177" i="21" s="1"/>
  <c r="H176" i="20"/>
  <c r="H176" i="9"/>
  <c r="H176" i="21" s="1"/>
  <c r="D176" i="20"/>
  <c r="D176" i="9"/>
  <c r="D176" i="21" s="1"/>
  <c r="J175" i="20"/>
  <c r="J175" i="9"/>
  <c r="J175" i="21" s="1"/>
  <c r="F175" i="20"/>
  <c r="F175" i="9"/>
  <c r="F175" i="21" s="1"/>
  <c r="H174" i="20"/>
  <c r="H174" i="9"/>
  <c r="D174" i="20"/>
  <c r="D174" i="9"/>
  <c r="D174" i="21" s="1"/>
  <c r="J173" i="20"/>
  <c r="J173" i="9"/>
  <c r="J173" i="21" s="1"/>
  <c r="F173" i="20"/>
  <c r="F173" i="9"/>
  <c r="F173" i="21" s="1"/>
  <c r="B173" i="20"/>
  <c r="B173" i="9"/>
  <c r="B173" i="21" s="1"/>
  <c r="H172" i="20"/>
  <c r="H172" i="9"/>
  <c r="H172" i="21" s="1"/>
  <c r="D172" i="20"/>
  <c r="D172" i="9"/>
  <c r="D172" i="21" s="1"/>
  <c r="F171" i="20"/>
  <c r="F171" i="9"/>
  <c r="F171" i="21" s="1"/>
  <c r="H170" i="20"/>
  <c r="H170" i="9"/>
  <c r="D170" i="20"/>
  <c r="D170" i="9"/>
  <c r="D170" i="21" s="1"/>
  <c r="J169" i="20"/>
  <c r="J169" i="9"/>
  <c r="J169" i="21" s="1"/>
  <c r="F169" i="20"/>
  <c r="F169" i="9"/>
  <c r="F169" i="21" s="1"/>
  <c r="B169" i="20"/>
  <c r="B169" i="9"/>
  <c r="B169" i="21" s="1"/>
  <c r="H168" i="20"/>
  <c r="H168" i="9"/>
  <c r="H168" i="21" s="1"/>
  <c r="D168" i="20"/>
  <c r="D168" i="9"/>
  <c r="D168" i="21" s="1"/>
  <c r="F167" i="20"/>
  <c r="F167" i="9"/>
  <c r="F167" i="21" s="1"/>
  <c r="H166" i="20"/>
  <c r="H166" i="9"/>
  <c r="D166" i="20"/>
  <c r="D166" i="9"/>
  <c r="D166" i="21" s="1"/>
  <c r="J165" i="20"/>
  <c r="J165" i="9"/>
  <c r="J165" i="21" s="1"/>
  <c r="F165" i="20"/>
  <c r="F165" i="9"/>
  <c r="F165" i="21" s="1"/>
  <c r="H164" i="20"/>
  <c r="H164" i="9"/>
  <c r="H164" i="21" s="1"/>
  <c r="D164" i="20"/>
  <c r="D164" i="9"/>
  <c r="D164" i="21" s="1"/>
  <c r="J163" i="20"/>
  <c r="J163" i="9"/>
  <c r="J163" i="21" s="1"/>
  <c r="F163" i="20"/>
  <c r="F163" i="9"/>
  <c r="F163" i="21" s="1"/>
  <c r="H162" i="20"/>
  <c r="H162" i="9"/>
  <c r="H162" i="21" s="1"/>
  <c r="D162" i="20"/>
  <c r="D162" i="9"/>
  <c r="D162" i="21" s="1"/>
  <c r="H26" i="20"/>
  <c r="H26" i="9"/>
  <c r="D26" i="20"/>
  <c r="D26" i="9"/>
  <c r="D26" i="21" s="1"/>
  <c r="J25" i="20"/>
  <c r="J25" i="9"/>
  <c r="J25" i="21" s="1"/>
  <c r="F25" i="20"/>
  <c r="F25" i="9"/>
  <c r="F25" i="21" s="1"/>
  <c r="H24" i="20"/>
  <c r="H24" i="9"/>
  <c r="D24" i="20"/>
  <c r="D24" i="9"/>
  <c r="D24" i="21" s="1"/>
  <c r="J23" i="20"/>
  <c r="J23" i="9"/>
  <c r="J23" i="21" s="1"/>
  <c r="H22" i="20"/>
  <c r="H22" i="9"/>
  <c r="D22" i="20"/>
  <c r="D22" i="9"/>
  <c r="D22" i="21" s="1"/>
  <c r="J21" i="20"/>
  <c r="J21" i="9"/>
  <c r="J21" i="21" s="1"/>
  <c r="H248" i="20"/>
  <c r="H248" i="22" s="1"/>
  <c r="H248" i="9"/>
  <c r="H248" i="21" s="1"/>
  <c r="D248" i="20"/>
  <c r="D248" i="9"/>
  <c r="D248" i="21" s="1"/>
  <c r="J247" i="20"/>
  <c r="J247" i="9"/>
  <c r="J247" i="21" s="1"/>
  <c r="F247" i="20"/>
  <c r="F247" i="9"/>
  <c r="F247" i="21" s="1"/>
  <c r="B247" i="20"/>
  <c r="B247" i="22" s="1"/>
  <c r="B247" i="9"/>
  <c r="B247" i="21" s="1"/>
  <c r="K91" i="20"/>
  <c r="K91" i="9"/>
  <c r="K91" i="21" s="1"/>
  <c r="C91" i="20"/>
  <c r="C91" i="9"/>
  <c r="C91" i="21" s="1"/>
  <c r="I90" i="20"/>
  <c r="I90" i="9"/>
  <c r="I90" i="21" s="1"/>
  <c r="E90" i="20"/>
  <c r="E90" i="9"/>
  <c r="E90" i="21" s="1"/>
  <c r="G89" i="20"/>
  <c r="G89" i="9"/>
  <c r="G89" i="21" s="1"/>
  <c r="C89" i="20"/>
  <c r="C89" i="9"/>
  <c r="C89" i="21" s="1"/>
  <c r="I88" i="20"/>
  <c r="I88" i="9"/>
  <c r="I88" i="21" s="1"/>
  <c r="E88" i="20"/>
  <c r="E88" i="9"/>
  <c r="E88" i="21" s="1"/>
  <c r="K87" i="20"/>
  <c r="K87" i="9"/>
  <c r="K87" i="21" s="1"/>
  <c r="C87" i="20"/>
  <c r="C87" i="9"/>
  <c r="C87" i="21" s="1"/>
  <c r="I86" i="20"/>
  <c r="I86" i="9"/>
  <c r="I86" i="21" s="1"/>
  <c r="E86" i="20"/>
  <c r="E86" i="9"/>
  <c r="E86" i="21" s="1"/>
  <c r="K85" i="20"/>
  <c r="K85" i="9"/>
  <c r="K85" i="21" s="1"/>
  <c r="G85" i="20"/>
  <c r="G85" i="9"/>
  <c r="G85" i="21" s="1"/>
  <c r="I84" i="20"/>
  <c r="I84" i="9"/>
  <c r="I84" i="21" s="1"/>
  <c r="E84" i="20"/>
  <c r="E84" i="9"/>
  <c r="E84" i="21" s="1"/>
  <c r="C83" i="20"/>
  <c r="C83" i="9"/>
  <c r="C83" i="21" s="1"/>
  <c r="I82" i="20"/>
  <c r="I82" i="9"/>
  <c r="I82" i="21" s="1"/>
  <c r="G81" i="20"/>
  <c r="G81" i="9"/>
  <c r="G81" i="21" s="1"/>
  <c r="C81" i="20"/>
  <c r="C81" i="9"/>
  <c r="C81" i="21" s="1"/>
  <c r="I80" i="20"/>
  <c r="I80" i="9"/>
  <c r="I80" i="21" s="1"/>
  <c r="E80" i="20"/>
  <c r="E80" i="9"/>
  <c r="E80" i="21" s="1"/>
  <c r="K79" i="20"/>
  <c r="K79" i="9"/>
  <c r="K79" i="21" s="1"/>
  <c r="C79" i="20"/>
  <c r="C79" i="9"/>
  <c r="C79" i="21" s="1"/>
  <c r="I78" i="20"/>
  <c r="I78" i="9"/>
  <c r="I78" i="21" s="1"/>
  <c r="E78" i="20"/>
  <c r="E78" i="9"/>
  <c r="E78" i="21" s="1"/>
  <c r="K77" i="20"/>
  <c r="K77" i="9"/>
  <c r="K77" i="21" s="1"/>
  <c r="C77" i="20"/>
  <c r="C77" i="9"/>
  <c r="C77" i="21" s="1"/>
  <c r="I76" i="20"/>
  <c r="I76" i="9"/>
  <c r="I76" i="21" s="1"/>
  <c r="E76" i="20"/>
  <c r="E76" i="9"/>
  <c r="E76" i="21" s="1"/>
  <c r="C75" i="20"/>
  <c r="C75" i="9"/>
  <c r="C75" i="21" s="1"/>
  <c r="I74" i="20"/>
  <c r="I74" i="9"/>
  <c r="I74" i="21" s="1"/>
  <c r="E74" i="20"/>
  <c r="E74" i="9"/>
  <c r="E74" i="21" s="1"/>
  <c r="K73" i="20"/>
  <c r="K73" i="9"/>
  <c r="K73" i="21" s="1"/>
  <c r="C73" i="20"/>
  <c r="C73" i="9"/>
  <c r="C73" i="21" s="1"/>
  <c r="I72" i="20"/>
  <c r="I72" i="9"/>
  <c r="I72" i="21" s="1"/>
  <c r="E72" i="20"/>
  <c r="E72" i="9"/>
  <c r="E72" i="21" s="1"/>
  <c r="G71" i="20"/>
  <c r="G71" i="9"/>
  <c r="G71" i="21" s="1"/>
  <c r="C71" i="20"/>
  <c r="C71" i="9"/>
  <c r="C71" i="21" s="1"/>
  <c r="I70" i="20"/>
  <c r="I70" i="9"/>
  <c r="I70" i="21" s="1"/>
  <c r="K69" i="20"/>
  <c r="K69" i="9"/>
  <c r="K69" i="21" s="1"/>
  <c r="G69" i="20"/>
  <c r="G69" i="9"/>
  <c r="G69" i="21" s="1"/>
  <c r="C69" i="20"/>
  <c r="C69" i="9"/>
  <c r="C69" i="21" s="1"/>
  <c r="I68" i="20"/>
  <c r="I68" i="9"/>
  <c r="I68" i="21" s="1"/>
  <c r="E68" i="20"/>
  <c r="E68" i="9"/>
  <c r="E68" i="21" s="1"/>
  <c r="K67" i="20"/>
  <c r="K67" i="9"/>
  <c r="K67" i="21" s="1"/>
  <c r="C67" i="20"/>
  <c r="C67" i="9"/>
  <c r="C67" i="21" s="1"/>
  <c r="I66" i="20"/>
  <c r="I66" i="9"/>
  <c r="I66" i="21" s="1"/>
  <c r="K65" i="20"/>
  <c r="K65" i="9"/>
  <c r="K65" i="21" s="1"/>
  <c r="C65" i="20"/>
  <c r="C65" i="9"/>
  <c r="C65" i="21" s="1"/>
  <c r="I64" i="20"/>
  <c r="I64" i="9"/>
  <c r="I64" i="21" s="1"/>
  <c r="E64" i="20"/>
  <c r="E64" i="9"/>
  <c r="E64" i="21" s="1"/>
  <c r="K63" i="20"/>
  <c r="K63" i="9"/>
  <c r="G63" i="20"/>
  <c r="G63" i="9"/>
  <c r="G63" i="21" s="1"/>
  <c r="C63" i="20"/>
  <c r="C63" i="9"/>
  <c r="C63" i="21" s="1"/>
  <c r="I62" i="20"/>
  <c r="I62" i="9"/>
  <c r="I62" i="21" s="1"/>
  <c r="E62" i="20"/>
  <c r="E62" i="9"/>
  <c r="E62" i="21" s="1"/>
  <c r="K61" i="20"/>
  <c r="K61" i="9"/>
  <c r="K61" i="21" s="1"/>
  <c r="G61" i="20"/>
  <c r="G61" i="9"/>
  <c r="G61" i="21" s="1"/>
  <c r="C61" i="20"/>
  <c r="C61" i="9"/>
  <c r="C61" i="21" s="1"/>
  <c r="I60" i="20"/>
  <c r="I60" i="9"/>
  <c r="I60" i="21" s="1"/>
  <c r="E60" i="20"/>
  <c r="E60" i="9"/>
  <c r="E60" i="21" s="1"/>
  <c r="C59" i="20"/>
  <c r="C59" i="9"/>
  <c r="C59" i="21" s="1"/>
  <c r="I58" i="20"/>
  <c r="I58" i="9"/>
  <c r="I58" i="21" s="1"/>
  <c r="E58" i="20"/>
  <c r="E58" i="9"/>
  <c r="E58" i="21" s="1"/>
  <c r="K57" i="20"/>
  <c r="K57" i="9"/>
  <c r="K57" i="21" s="1"/>
  <c r="G57" i="20"/>
  <c r="G57" i="9"/>
  <c r="G57" i="21" s="1"/>
  <c r="C57" i="20"/>
  <c r="C57" i="9"/>
  <c r="C57" i="21" s="1"/>
  <c r="I56" i="20"/>
  <c r="I56" i="9"/>
  <c r="I56" i="21" s="1"/>
  <c r="E56" i="20"/>
  <c r="E56" i="9"/>
  <c r="E56" i="21" s="1"/>
  <c r="C55" i="20"/>
  <c r="C55" i="9"/>
  <c r="C55" i="21" s="1"/>
  <c r="I54" i="20"/>
  <c r="I54" i="9"/>
  <c r="I54" i="21" s="1"/>
  <c r="K53" i="20"/>
  <c r="K53" i="9"/>
  <c r="K53" i="21" s="1"/>
  <c r="C53" i="20"/>
  <c r="C53" i="9"/>
  <c r="C53" i="21" s="1"/>
  <c r="I52" i="20"/>
  <c r="I52" i="9"/>
  <c r="I52" i="21" s="1"/>
  <c r="E52" i="20"/>
  <c r="E52" i="9"/>
  <c r="E52" i="21" s="1"/>
  <c r="K51" i="20"/>
  <c r="K51" i="9"/>
  <c r="K51" i="21" s="1"/>
  <c r="C51" i="20"/>
  <c r="C51" i="9"/>
  <c r="C51" i="21" s="1"/>
  <c r="I50" i="20"/>
  <c r="I50" i="9"/>
  <c r="I50" i="21" s="1"/>
  <c r="G49" i="20"/>
  <c r="G49" i="9"/>
  <c r="G49" i="21" s="1"/>
  <c r="C49" i="20"/>
  <c r="C49" i="9"/>
  <c r="C49" i="21" s="1"/>
  <c r="I48" i="20"/>
  <c r="I48" i="9"/>
  <c r="I48" i="21" s="1"/>
  <c r="G47" i="20"/>
  <c r="G47" i="9"/>
  <c r="G47" i="21" s="1"/>
  <c r="C47" i="20"/>
  <c r="C47" i="9"/>
  <c r="C47" i="21" s="1"/>
  <c r="I46" i="20"/>
  <c r="I46" i="9"/>
  <c r="I46" i="21" s="1"/>
  <c r="E46" i="20"/>
  <c r="E46" i="9"/>
  <c r="E46" i="21" s="1"/>
  <c r="C45" i="20"/>
  <c r="C45" i="9"/>
  <c r="C45" i="21" s="1"/>
  <c r="I44" i="20"/>
  <c r="I44" i="9"/>
  <c r="I44" i="21" s="1"/>
  <c r="E44" i="20"/>
  <c r="E44" i="9"/>
  <c r="E44" i="21" s="1"/>
  <c r="K43" i="20"/>
  <c r="K43" i="9"/>
  <c r="K43" i="21" s="1"/>
  <c r="C43" i="20"/>
  <c r="C43" i="9"/>
  <c r="C43" i="21" s="1"/>
  <c r="E42" i="20"/>
  <c r="E42" i="9"/>
  <c r="E42" i="21" s="1"/>
  <c r="G41" i="20"/>
  <c r="G41" i="9"/>
  <c r="G41" i="21" s="1"/>
  <c r="C41" i="20"/>
  <c r="C41" i="9"/>
  <c r="C41" i="21" s="1"/>
  <c r="I40" i="20"/>
  <c r="I40" i="9"/>
  <c r="I40" i="21" s="1"/>
  <c r="K39" i="20"/>
  <c r="K39" i="9"/>
  <c r="K39" i="21" s="1"/>
  <c r="C39" i="20"/>
  <c r="C39" i="9"/>
  <c r="C39" i="21" s="1"/>
  <c r="K37" i="20"/>
  <c r="K37" i="9"/>
  <c r="K37" i="21" s="1"/>
  <c r="C37" i="20"/>
  <c r="C37" i="9"/>
  <c r="C37" i="21" s="1"/>
  <c r="C35" i="20"/>
  <c r="C35" i="9"/>
  <c r="C35" i="21" s="1"/>
  <c r="I34" i="20"/>
  <c r="I34" i="9"/>
  <c r="I34" i="21" s="1"/>
  <c r="K33" i="20"/>
  <c r="K33" i="9"/>
  <c r="K33" i="21" s="1"/>
  <c r="G33" i="20"/>
  <c r="G33" i="9"/>
  <c r="G33" i="21" s="1"/>
  <c r="C33" i="20"/>
  <c r="C33" i="9"/>
  <c r="C33" i="21" s="1"/>
  <c r="E32" i="20"/>
  <c r="E32" i="9"/>
  <c r="E32" i="21" s="1"/>
  <c r="G31" i="20"/>
  <c r="G31" i="9"/>
  <c r="G31" i="21" s="1"/>
  <c r="C31" i="20"/>
  <c r="C31" i="9"/>
  <c r="C31" i="21" s="1"/>
  <c r="I30" i="20"/>
  <c r="I30" i="9"/>
  <c r="I30" i="21" s="1"/>
  <c r="E30" i="20"/>
  <c r="E30" i="9"/>
  <c r="E30" i="21" s="1"/>
  <c r="C29" i="20"/>
  <c r="C29" i="9"/>
  <c r="C29" i="21" s="1"/>
  <c r="E28" i="20"/>
  <c r="E28" i="9"/>
  <c r="E28" i="21" s="1"/>
  <c r="G27" i="20"/>
  <c r="G27" i="9"/>
  <c r="G27" i="21" s="1"/>
  <c r="C27" i="20"/>
  <c r="C27" i="9"/>
  <c r="C27" i="21" s="1"/>
  <c r="G18" i="20"/>
  <c r="G18" i="22" s="1"/>
  <c r="G18" i="9"/>
  <c r="G18" i="21" s="1"/>
  <c r="E17" i="20"/>
  <c r="E17" i="22" s="1"/>
  <c r="E17" i="9"/>
  <c r="E17" i="21" s="1"/>
  <c r="I15" i="20"/>
  <c r="I15" i="22" s="1"/>
  <c r="I15" i="9"/>
  <c r="I15" i="21" s="1"/>
  <c r="E15" i="20"/>
  <c r="E15" i="22" s="1"/>
  <c r="E15" i="9"/>
  <c r="E15" i="21" s="1"/>
  <c r="G14" i="20"/>
  <c r="G14" i="22" s="1"/>
  <c r="G14" i="9"/>
  <c r="G14" i="21" s="1"/>
  <c r="E11" i="20"/>
  <c r="E11" i="22" s="1"/>
  <c r="E11" i="9"/>
  <c r="E11" i="21" s="1"/>
  <c r="E9" i="20"/>
  <c r="E9" i="22" s="1"/>
  <c r="E9" i="9"/>
  <c r="E9" i="21" s="1"/>
  <c r="I7" i="20"/>
  <c r="I7" i="22" s="1"/>
  <c r="I7" i="9"/>
  <c r="I7" i="21" s="1"/>
  <c r="E7" i="20"/>
  <c r="E7" i="22" s="1"/>
  <c r="E7" i="9"/>
  <c r="E7" i="21" s="1"/>
  <c r="E5" i="20"/>
  <c r="E5" i="22" s="1"/>
  <c r="E5" i="9"/>
  <c r="E5" i="21" s="1"/>
  <c r="K4" i="20"/>
  <c r="K4" i="22" s="1"/>
  <c r="K4" i="9"/>
  <c r="K4" i="21" s="1"/>
  <c r="G4" i="20"/>
  <c r="G4" i="22" s="1"/>
  <c r="G4" i="9"/>
  <c r="G4" i="21" s="1"/>
  <c r="E26" i="20"/>
  <c r="E26" i="22" s="1"/>
  <c r="E26" i="9"/>
  <c r="E26" i="21" s="1"/>
  <c r="G25" i="20"/>
  <c r="G25" i="22" s="1"/>
  <c r="G25" i="9"/>
  <c r="G25" i="21" s="1"/>
  <c r="I24" i="20"/>
  <c r="I24" i="22" s="1"/>
  <c r="I24" i="9"/>
  <c r="I24" i="21" s="1"/>
  <c r="I22" i="20"/>
  <c r="I22" i="22" s="1"/>
  <c r="I22" i="9"/>
  <c r="I22" i="21" s="1"/>
  <c r="K21" i="20"/>
  <c r="K21" i="22" s="1"/>
  <c r="K21" i="9"/>
  <c r="K21" i="21" s="1"/>
  <c r="K245" i="20"/>
  <c r="K245" i="22" s="1"/>
  <c r="K245" i="9"/>
  <c r="K245" i="21" s="1"/>
  <c r="K243" i="20"/>
  <c r="K243" i="22" s="1"/>
  <c r="K243" i="9"/>
  <c r="K243" i="21" s="1"/>
  <c r="K235" i="20"/>
  <c r="K235" i="22" s="1"/>
  <c r="K235" i="9"/>
  <c r="K235" i="21" s="1"/>
  <c r="K173" i="20"/>
  <c r="K173" i="22" s="1"/>
  <c r="K173" i="9"/>
  <c r="G173" i="20"/>
  <c r="G173" i="22" s="1"/>
  <c r="G173" i="9"/>
  <c r="G173" i="21" s="1"/>
  <c r="G171" i="20"/>
  <c r="G171" i="22" s="1"/>
  <c r="G171" i="9"/>
  <c r="K169" i="20"/>
  <c r="K169" i="22" s="1"/>
  <c r="K169" i="9"/>
  <c r="K169" i="21" s="1"/>
  <c r="G167" i="20"/>
  <c r="G167" i="22" s="1"/>
  <c r="G167" i="9"/>
  <c r="G167" i="21" s="1"/>
  <c r="K165" i="20"/>
  <c r="K165" i="22" s="1"/>
  <c r="K165" i="9"/>
  <c r="K165" i="21" s="1"/>
  <c r="K163" i="20"/>
  <c r="K163" i="22" s="1"/>
  <c r="K163" i="9"/>
  <c r="K163" i="21" s="1"/>
  <c r="K161" i="20"/>
  <c r="K161" i="22" s="1"/>
  <c r="K161" i="9"/>
  <c r="K161" i="21" s="1"/>
  <c r="K160" i="20"/>
  <c r="K160" i="22" s="1"/>
  <c r="K160" i="9"/>
  <c r="K160" i="21" s="1"/>
  <c r="K159" i="20"/>
  <c r="K159" i="22" s="1"/>
  <c r="K159" i="9"/>
  <c r="K159" i="21" s="1"/>
  <c r="K158" i="20"/>
  <c r="K158" i="22" s="1"/>
  <c r="K158" i="9"/>
  <c r="K158" i="21" s="1"/>
  <c r="K157" i="20"/>
  <c r="K157" i="22" s="1"/>
  <c r="K157" i="9"/>
  <c r="K157" i="21" s="1"/>
  <c r="K155" i="20"/>
  <c r="K155" i="22" s="1"/>
  <c r="K155" i="9"/>
  <c r="K155" i="21" s="1"/>
  <c r="G154" i="20"/>
  <c r="G154" i="22" s="1"/>
  <c r="G154" i="9"/>
  <c r="G154" i="21" s="1"/>
  <c r="B154" i="20"/>
  <c r="B154" i="22" s="1"/>
  <c r="B154" i="9"/>
  <c r="B154" i="21" s="1"/>
  <c r="K146" i="20"/>
  <c r="K146" i="22" s="1"/>
  <c r="K146" i="9"/>
  <c r="K146" i="21" s="1"/>
  <c r="K144" i="20"/>
  <c r="K144" i="22" s="1"/>
  <c r="K144" i="9"/>
  <c r="K144" i="21" s="1"/>
  <c r="K140" i="20"/>
  <c r="K140" i="22" s="1"/>
  <c r="K140" i="9"/>
  <c r="K140" i="21" s="1"/>
  <c r="K137" i="20"/>
  <c r="K137" i="22" s="1"/>
  <c r="K137" i="9"/>
  <c r="K137" i="21" s="1"/>
  <c r="K133" i="20"/>
  <c r="K133" i="22" s="1"/>
  <c r="K133" i="9"/>
  <c r="K133" i="21" s="1"/>
  <c r="K131" i="20"/>
  <c r="K131" i="22" s="1"/>
  <c r="K131" i="9"/>
  <c r="K131" i="21" s="1"/>
  <c r="K125" i="20"/>
  <c r="K125" i="22" s="1"/>
  <c r="K125" i="9"/>
  <c r="K125" i="21" s="1"/>
  <c r="K109" i="20"/>
  <c r="K109" i="22" s="1"/>
  <c r="K109" i="9"/>
  <c r="K109" i="21" s="1"/>
  <c r="K105" i="20"/>
  <c r="K105" i="22" s="1"/>
  <c r="K105" i="9"/>
  <c r="K105" i="21" s="1"/>
  <c r="G104" i="20"/>
  <c r="G104" i="22" s="1"/>
  <c r="G104" i="9"/>
  <c r="G104" i="21" s="1"/>
  <c r="G102" i="20"/>
  <c r="G102" i="22" s="1"/>
  <c r="G102" i="9"/>
  <c r="G102" i="21" s="1"/>
  <c r="J161" i="20"/>
  <c r="J161" i="9"/>
  <c r="J161" i="21" s="1"/>
  <c r="B161" i="20"/>
  <c r="B161" i="9"/>
  <c r="B161" i="21" s="1"/>
  <c r="H160" i="20"/>
  <c r="H160" i="22" s="1"/>
  <c r="H160" i="9"/>
  <c r="H160" i="21" s="1"/>
  <c r="D160" i="20"/>
  <c r="D160" i="9"/>
  <c r="D160" i="21" s="1"/>
  <c r="J159" i="20"/>
  <c r="J159" i="9"/>
  <c r="J159" i="21" s="1"/>
  <c r="F159" i="20"/>
  <c r="F159" i="9"/>
  <c r="F159" i="21" s="1"/>
  <c r="H158" i="20"/>
  <c r="H158" i="9"/>
  <c r="H158" i="21" s="1"/>
  <c r="D158" i="20"/>
  <c r="D158" i="9"/>
  <c r="D158" i="21" s="1"/>
  <c r="J157" i="20"/>
  <c r="J157" i="9"/>
  <c r="J157" i="21" s="1"/>
  <c r="F157" i="20"/>
  <c r="F157" i="9"/>
  <c r="F157" i="21" s="1"/>
  <c r="H156" i="20"/>
  <c r="H156" i="9"/>
  <c r="H156" i="21" s="1"/>
  <c r="D156" i="20"/>
  <c r="D156" i="9"/>
  <c r="D156" i="21" s="1"/>
  <c r="J155" i="20"/>
  <c r="J155" i="9"/>
  <c r="J155" i="21" s="1"/>
  <c r="H154" i="20"/>
  <c r="H154" i="9"/>
  <c r="H154" i="21" s="1"/>
  <c r="D154" i="20"/>
  <c r="D154" i="22" s="1"/>
  <c r="D154" i="9"/>
  <c r="D154" i="21" s="1"/>
  <c r="J153" i="20"/>
  <c r="J153" i="9"/>
  <c r="J153" i="21" s="1"/>
  <c r="H152" i="20"/>
  <c r="H152" i="9"/>
  <c r="H152" i="21" s="1"/>
  <c r="D152" i="20"/>
  <c r="D152" i="9"/>
  <c r="D152" i="21" s="1"/>
  <c r="J151" i="20"/>
  <c r="J151" i="9"/>
  <c r="J151" i="21" s="1"/>
  <c r="F151" i="20"/>
  <c r="F151" i="9"/>
  <c r="F151" i="21" s="1"/>
  <c r="H150" i="20"/>
  <c r="H150" i="9"/>
  <c r="H150" i="21" s="1"/>
  <c r="D150" i="20"/>
  <c r="D150" i="9"/>
  <c r="D150" i="21" s="1"/>
  <c r="J149" i="20"/>
  <c r="J149" i="9"/>
  <c r="J149" i="21" s="1"/>
  <c r="H148" i="20"/>
  <c r="H148" i="9"/>
  <c r="H148" i="21" s="1"/>
  <c r="D148" i="20"/>
  <c r="D148" i="9"/>
  <c r="D148" i="21" s="1"/>
  <c r="J147" i="20"/>
  <c r="J147" i="9"/>
  <c r="J147" i="21" s="1"/>
  <c r="F147" i="20"/>
  <c r="F147" i="9"/>
  <c r="F147" i="21" s="1"/>
  <c r="H146" i="20"/>
  <c r="H146" i="9"/>
  <c r="H146" i="21" s="1"/>
  <c r="D146" i="20"/>
  <c r="D146" i="9"/>
  <c r="D146" i="21" s="1"/>
  <c r="J145" i="20"/>
  <c r="J145" i="9"/>
  <c r="J145" i="21" s="1"/>
  <c r="F145" i="20"/>
  <c r="F145" i="9"/>
  <c r="F145" i="21" s="1"/>
  <c r="B145" i="20"/>
  <c r="B145" i="9"/>
  <c r="B145" i="21" s="1"/>
  <c r="H144" i="20"/>
  <c r="H144" i="9"/>
  <c r="H144" i="21" s="1"/>
  <c r="D144" i="20"/>
  <c r="D144" i="9"/>
  <c r="D144" i="21" s="1"/>
  <c r="J143" i="20"/>
  <c r="J143" i="9"/>
  <c r="J143" i="21" s="1"/>
  <c r="F143" i="20"/>
  <c r="F143" i="9"/>
  <c r="F143" i="21" s="1"/>
  <c r="H142" i="20"/>
  <c r="H142" i="9"/>
  <c r="H142" i="21" s="1"/>
  <c r="D142" i="20"/>
  <c r="D142" i="9"/>
  <c r="D142" i="21" s="1"/>
  <c r="J141" i="20"/>
  <c r="J141" i="9"/>
  <c r="J141" i="21" s="1"/>
  <c r="F141" i="20"/>
  <c r="F141" i="9"/>
  <c r="F141" i="21" s="1"/>
  <c r="B141" i="20"/>
  <c r="B141" i="9"/>
  <c r="B141" i="21" s="1"/>
  <c r="H140" i="20"/>
  <c r="H140" i="9"/>
  <c r="D140" i="20"/>
  <c r="D140" i="9"/>
  <c r="D140" i="21" s="1"/>
  <c r="J139" i="20"/>
  <c r="J139" i="9"/>
  <c r="J139" i="21" s="1"/>
  <c r="F139" i="20"/>
  <c r="F139" i="9"/>
  <c r="F139" i="21" s="1"/>
  <c r="B139" i="20"/>
  <c r="B139" i="9"/>
  <c r="B139" i="21" s="1"/>
  <c r="H138" i="20"/>
  <c r="H138" i="9"/>
  <c r="D138" i="20"/>
  <c r="D138" i="9"/>
  <c r="D138" i="21" s="1"/>
  <c r="J137" i="20"/>
  <c r="J137" i="9"/>
  <c r="J137" i="21" s="1"/>
  <c r="B137" i="20"/>
  <c r="B137" i="9"/>
  <c r="B137" i="21" s="1"/>
  <c r="H136" i="20"/>
  <c r="H136" i="9"/>
  <c r="D136" i="20"/>
  <c r="D136" i="9"/>
  <c r="D136" i="21" s="1"/>
  <c r="J135" i="20"/>
  <c r="J135" i="9"/>
  <c r="J135" i="21" s="1"/>
  <c r="F135" i="20"/>
  <c r="F135" i="9"/>
  <c r="F135" i="21" s="1"/>
  <c r="B135" i="20"/>
  <c r="B135" i="9"/>
  <c r="B135" i="21" s="1"/>
  <c r="H134" i="20"/>
  <c r="H134" i="9"/>
  <c r="D134" i="20"/>
  <c r="D134" i="9"/>
  <c r="D134" i="21" s="1"/>
  <c r="J133" i="20"/>
  <c r="J133" i="9"/>
  <c r="J133" i="21" s="1"/>
  <c r="F133" i="20"/>
  <c r="F133" i="9"/>
  <c r="F133" i="21" s="1"/>
  <c r="H132" i="20"/>
  <c r="H132" i="9"/>
  <c r="D132" i="20"/>
  <c r="D132" i="9"/>
  <c r="D132" i="21" s="1"/>
  <c r="J131" i="20"/>
  <c r="J131" i="9"/>
  <c r="J131" i="21" s="1"/>
  <c r="F131" i="20"/>
  <c r="F131" i="9"/>
  <c r="F131" i="21" s="1"/>
  <c r="H130" i="20"/>
  <c r="H130" i="9"/>
  <c r="D130" i="20"/>
  <c r="D130" i="9"/>
  <c r="D130" i="21" s="1"/>
  <c r="J129" i="20"/>
  <c r="J129" i="9"/>
  <c r="J129" i="21" s="1"/>
  <c r="F129" i="20"/>
  <c r="F129" i="9"/>
  <c r="F129" i="21" s="1"/>
  <c r="B129" i="20"/>
  <c r="B129" i="9"/>
  <c r="B129" i="21" s="1"/>
  <c r="H128" i="20"/>
  <c r="H128" i="9"/>
  <c r="D128" i="20"/>
  <c r="D128" i="9"/>
  <c r="D128" i="21" s="1"/>
  <c r="J127" i="20"/>
  <c r="J127" i="9"/>
  <c r="J127" i="21" s="1"/>
  <c r="F127" i="20"/>
  <c r="F127" i="9"/>
  <c r="F127" i="21" s="1"/>
  <c r="H126" i="20"/>
  <c r="H126" i="9"/>
  <c r="D126" i="20"/>
  <c r="D126" i="9"/>
  <c r="D126" i="21" s="1"/>
  <c r="J125" i="20"/>
  <c r="J125" i="9"/>
  <c r="J125" i="21" s="1"/>
  <c r="F125" i="20"/>
  <c r="F125" i="9"/>
  <c r="F125" i="21" s="1"/>
  <c r="B125" i="20"/>
  <c r="B125" i="9"/>
  <c r="B125" i="21" s="1"/>
  <c r="H124" i="20"/>
  <c r="H124" i="9"/>
  <c r="D124" i="20"/>
  <c r="D124" i="9"/>
  <c r="D124" i="21" s="1"/>
  <c r="J123" i="20"/>
  <c r="J123" i="9"/>
  <c r="J123" i="21" s="1"/>
  <c r="H122" i="20"/>
  <c r="H122" i="9"/>
  <c r="H122" i="21" s="1"/>
  <c r="D122" i="20"/>
  <c r="D122" i="9"/>
  <c r="D122" i="21" s="1"/>
  <c r="J121" i="20"/>
  <c r="J121" i="9"/>
  <c r="J121" i="21" s="1"/>
  <c r="F121" i="20"/>
  <c r="F121" i="9"/>
  <c r="F121" i="21" s="1"/>
  <c r="B121" i="20"/>
  <c r="B121" i="9"/>
  <c r="B121" i="21" s="1"/>
  <c r="H120" i="20"/>
  <c r="H120" i="9"/>
  <c r="D120" i="20"/>
  <c r="D120" i="9"/>
  <c r="D120" i="21" s="1"/>
  <c r="J119" i="20"/>
  <c r="J119" i="9"/>
  <c r="J119" i="21" s="1"/>
  <c r="B119" i="20"/>
  <c r="B119" i="9"/>
  <c r="B119" i="21" s="1"/>
  <c r="H118" i="20"/>
  <c r="H118" i="9"/>
  <c r="D118" i="20"/>
  <c r="D118" i="9"/>
  <c r="D118" i="21" s="1"/>
  <c r="J117" i="20"/>
  <c r="J117" i="9"/>
  <c r="J117" i="21" s="1"/>
  <c r="B117" i="20"/>
  <c r="B117" i="9"/>
  <c r="B117" i="21" s="1"/>
  <c r="H116" i="20"/>
  <c r="H116" i="9"/>
  <c r="J115" i="20"/>
  <c r="J115" i="9"/>
  <c r="J115" i="21" s="1"/>
  <c r="B115" i="20"/>
  <c r="B115" i="9"/>
  <c r="B115" i="21" s="1"/>
  <c r="H114" i="20"/>
  <c r="H114" i="9"/>
  <c r="D114" i="20"/>
  <c r="D114" i="9"/>
  <c r="D114" i="21" s="1"/>
  <c r="J113" i="20"/>
  <c r="J113" i="9"/>
  <c r="J113" i="21" s="1"/>
  <c r="F113" i="20"/>
  <c r="F113" i="9"/>
  <c r="F113" i="21" s="1"/>
  <c r="H112" i="20"/>
  <c r="H112" i="9"/>
  <c r="D112" i="20"/>
  <c r="D112" i="9"/>
  <c r="D112" i="21" s="1"/>
  <c r="J111" i="20"/>
  <c r="J111" i="9"/>
  <c r="J111" i="21" s="1"/>
  <c r="B111" i="20"/>
  <c r="B111" i="9"/>
  <c r="B111" i="21" s="1"/>
  <c r="H110" i="20"/>
  <c r="H110" i="9"/>
  <c r="D110" i="20"/>
  <c r="D110" i="9"/>
  <c r="D110" i="21" s="1"/>
  <c r="J109" i="20"/>
  <c r="J109" i="9"/>
  <c r="J109" i="21" s="1"/>
  <c r="H108" i="20"/>
  <c r="H108" i="9"/>
  <c r="D108" i="20"/>
  <c r="D108" i="9"/>
  <c r="D108" i="21" s="1"/>
  <c r="J107" i="20"/>
  <c r="J107" i="9"/>
  <c r="J107" i="21" s="1"/>
  <c r="F107" i="20"/>
  <c r="F107" i="9"/>
  <c r="F107" i="21" s="1"/>
  <c r="B107" i="20"/>
  <c r="B107" i="9"/>
  <c r="B107" i="21" s="1"/>
  <c r="H106" i="20"/>
  <c r="H106" i="9"/>
  <c r="D106" i="20"/>
  <c r="D106" i="9"/>
  <c r="D106" i="21" s="1"/>
  <c r="J105" i="20"/>
  <c r="J105" i="9"/>
  <c r="J105" i="21" s="1"/>
  <c r="F105" i="20"/>
  <c r="F105" i="9"/>
  <c r="F105" i="21" s="1"/>
  <c r="H104" i="20"/>
  <c r="H104" i="9"/>
  <c r="D104" i="20"/>
  <c r="D104" i="9"/>
  <c r="D104" i="21" s="1"/>
  <c r="F103" i="20"/>
  <c r="F103" i="9"/>
  <c r="F103" i="21" s="1"/>
  <c r="H102" i="20"/>
  <c r="H102" i="9"/>
  <c r="D102" i="20"/>
  <c r="D102" i="9"/>
  <c r="D102" i="21" s="1"/>
  <c r="J101" i="20"/>
  <c r="J101" i="9"/>
  <c r="J101" i="21" s="1"/>
  <c r="F101" i="20"/>
  <c r="F101" i="9"/>
  <c r="F101" i="21" s="1"/>
  <c r="H100" i="20"/>
  <c r="H100" i="9"/>
  <c r="D100" i="20"/>
  <c r="D100" i="9"/>
  <c r="D100" i="21" s="1"/>
  <c r="J99" i="20"/>
  <c r="J99" i="9"/>
  <c r="J99" i="21" s="1"/>
  <c r="F99" i="20"/>
  <c r="F99" i="9"/>
  <c r="F99" i="21" s="1"/>
  <c r="B99" i="20"/>
  <c r="B99" i="9"/>
  <c r="B99" i="21" s="1"/>
  <c r="H98" i="20"/>
  <c r="H98" i="9"/>
  <c r="D98" i="20"/>
  <c r="D98" i="9"/>
  <c r="D98" i="21" s="1"/>
  <c r="J97" i="20"/>
  <c r="J97" i="9"/>
  <c r="J97" i="21" s="1"/>
  <c r="F97" i="20"/>
  <c r="F97" i="9"/>
  <c r="F97" i="21" s="1"/>
  <c r="B97" i="20"/>
  <c r="B97" i="9"/>
  <c r="B97" i="21" s="1"/>
  <c r="H96" i="20"/>
  <c r="H96" i="9"/>
  <c r="D96" i="20"/>
  <c r="D96" i="9"/>
  <c r="D96" i="21" s="1"/>
  <c r="J95" i="20"/>
  <c r="J95" i="9"/>
  <c r="J95" i="21" s="1"/>
  <c r="F95" i="20"/>
  <c r="F95" i="9"/>
  <c r="F95" i="21" s="1"/>
  <c r="B95" i="20"/>
  <c r="B95" i="9"/>
  <c r="B95" i="21" s="1"/>
  <c r="H94" i="20"/>
  <c r="H94" i="9"/>
  <c r="D94" i="20"/>
  <c r="D94" i="9"/>
  <c r="D94" i="21" s="1"/>
  <c r="J93" i="20"/>
  <c r="J93" i="9"/>
  <c r="J93" i="21" s="1"/>
  <c r="F93" i="20"/>
  <c r="F93" i="9"/>
  <c r="F93" i="21" s="1"/>
  <c r="B93" i="20"/>
  <c r="B93" i="9"/>
  <c r="B93" i="21" s="1"/>
  <c r="H92" i="20"/>
  <c r="H92" i="9"/>
  <c r="D92" i="20"/>
  <c r="D92" i="9"/>
  <c r="D92" i="21" s="1"/>
  <c r="J91" i="20"/>
  <c r="J91" i="9"/>
  <c r="J91" i="21" s="1"/>
  <c r="F91" i="20"/>
  <c r="F91" i="9"/>
  <c r="F91" i="21" s="1"/>
  <c r="H90" i="20"/>
  <c r="H90" i="9"/>
  <c r="D90" i="20"/>
  <c r="D90" i="9"/>
  <c r="D90" i="21" s="1"/>
  <c r="J89" i="20"/>
  <c r="J89" i="9"/>
  <c r="J89" i="21" s="1"/>
  <c r="F89" i="20"/>
  <c r="F89" i="9"/>
  <c r="F89" i="21" s="1"/>
  <c r="B89" i="20"/>
  <c r="B89" i="9"/>
  <c r="B89" i="21" s="1"/>
  <c r="H88" i="20"/>
  <c r="H88" i="9"/>
  <c r="D88" i="20"/>
  <c r="D88" i="9"/>
  <c r="D88" i="21" s="1"/>
  <c r="J87" i="20"/>
  <c r="J87" i="9"/>
  <c r="J87" i="21" s="1"/>
  <c r="F87" i="20"/>
  <c r="F87" i="9"/>
  <c r="F87" i="21" s="1"/>
  <c r="H86" i="20"/>
  <c r="H86" i="9"/>
  <c r="D86" i="20"/>
  <c r="D86" i="9"/>
  <c r="D86" i="21" s="1"/>
  <c r="J85" i="20"/>
  <c r="J85" i="9"/>
  <c r="J85" i="21" s="1"/>
  <c r="F85" i="20"/>
  <c r="F85" i="9"/>
  <c r="F85" i="21" s="1"/>
  <c r="B85" i="20"/>
  <c r="B85" i="9"/>
  <c r="B85" i="21" s="1"/>
  <c r="H84" i="20"/>
  <c r="H84" i="9"/>
  <c r="D84" i="20"/>
  <c r="D84" i="9"/>
  <c r="D84" i="21" s="1"/>
  <c r="J83" i="20"/>
  <c r="J83" i="9"/>
  <c r="J83" i="21" s="1"/>
  <c r="F83" i="20"/>
  <c r="F83" i="9"/>
  <c r="F83" i="21" s="1"/>
  <c r="B83" i="20"/>
  <c r="B83" i="9"/>
  <c r="B83" i="21" s="1"/>
  <c r="H82" i="20"/>
  <c r="H82" i="9"/>
  <c r="D82" i="20"/>
  <c r="D82" i="9"/>
  <c r="D82" i="21" s="1"/>
  <c r="J81" i="20"/>
  <c r="J81" i="9"/>
  <c r="J81" i="21" s="1"/>
  <c r="F81" i="20"/>
  <c r="F81" i="9"/>
  <c r="F81" i="21" s="1"/>
  <c r="H80" i="20"/>
  <c r="H80" i="9"/>
  <c r="D80" i="20"/>
  <c r="D80" i="9"/>
  <c r="D80" i="21" s="1"/>
  <c r="J79" i="20"/>
  <c r="J79" i="9"/>
  <c r="J79" i="21" s="1"/>
  <c r="F79" i="20"/>
  <c r="F79" i="9"/>
  <c r="F79" i="21" s="1"/>
  <c r="H78" i="20"/>
  <c r="H78" i="9"/>
  <c r="D78" i="20"/>
  <c r="D78" i="9"/>
  <c r="D78" i="21" s="1"/>
  <c r="J77" i="20"/>
  <c r="J77" i="9"/>
  <c r="J77" i="21" s="1"/>
  <c r="F77" i="20"/>
  <c r="F77" i="9"/>
  <c r="F77" i="21" s="1"/>
  <c r="B77" i="20"/>
  <c r="B77" i="9"/>
  <c r="B77" i="21" s="1"/>
  <c r="H76" i="20"/>
  <c r="H76" i="9"/>
  <c r="D76" i="20"/>
  <c r="D76" i="9"/>
  <c r="D76" i="21" s="1"/>
  <c r="J75" i="20"/>
  <c r="J75" i="9"/>
  <c r="J75" i="21" s="1"/>
  <c r="F75" i="20"/>
  <c r="F75" i="9"/>
  <c r="F75" i="21" s="1"/>
  <c r="H74" i="20"/>
  <c r="H74" i="9"/>
  <c r="D74" i="20"/>
  <c r="D74" i="9"/>
  <c r="D74" i="21" s="1"/>
  <c r="J73" i="20"/>
  <c r="J73" i="9"/>
  <c r="J73" i="21" s="1"/>
  <c r="F73" i="20"/>
  <c r="F73" i="9"/>
  <c r="F73" i="21" s="1"/>
  <c r="B73" i="20"/>
  <c r="B73" i="9"/>
  <c r="B73" i="21" s="1"/>
  <c r="H72" i="20"/>
  <c r="H72" i="9"/>
  <c r="D72" i="20"/>
  <c r="D72" i="9"/>
  <c r="D72" i="21" s="1"/>
  <c r="J71" i="20"/>
  <c r="J71" i="9"/>
  <c r="J71" i="21" s="1"/>
  <c r="F71" i="20"/>
  <c r="F71" i="9"/>
  <c r="F71" i="21" s="1"/>
  <c r="H70" i="20"/>
  <c r="H70" i="9"/>
  <c r="D70" i="20"/>
  <c r="D70" i="9"/>
  <c r="D70" i="21" s="1"/>
  <c r="J69" i="20"/>
  <c r="J69" i="9"/>
  <c r="J69" i="21" s="1"/>
  <c r="F69" i="20"/>
  <c r="F69" i="9"/>
  <c r="F69" i="21" s="1"/>
  <c r="B69" i="20"/>
  <c r="B69" i="9"/>
  <c r="B69" i="21" s="1"/>
  <c r="H68" i="20"/>
  <c r="H68" i="9"/>
  <c r="D68" i="20"/>
  <c r="D68" i="9"/>
  <c r="D68" i="21" s="1"/>
  <c r="J67" i="20"/>
  <c r="J67" i="9"/>
  <c r="J67" i="21" s="1"/>
  <c r="F67" i="20"/>
  <c r="F67" i="9"/>
  <c r="F67" i="21" s="1"/>
  <c r="H66" i="20"/>
  <c r="H66" i="9"/>
  <c r="D66" i="20"/>
  <c r="D66" i="9"/>
  <c r="D66" i="21" s="1"/>
  <c r="J65" i="20"/>
  <c r="J65" i="9"/>
  <c r="J65" i="21" s="1"/>
  <c r="F65" i="20"/>
  <c r="F65" i="9"/>
  <c r="F65" i="21" s="1"/>
  <c r="B65" i="20"/>
  <c r="B65" i="9"/>
  <c r="B65" i="21" s="1"/>
  <c r="H64" i="20"/>
  <c r="H64" i="9"/>
  <c r="D64" i="20"/>
  <c r="D64" i="9"/>
  <c r="D64" i="21" s="1"/>
  <c r="J63" i="20"/>
  <c r="J63" i="9"/>
  <c r="J63" i="21" s="1"/>
  <c r="F63" i="20"/>
  <c r="F63" i="9"/>
  <c r="F63" i="21" s="1"/>
  <c r="H62" i="20"/>
  <c r="H62" i="9"/>
  <c r="D62" i="20"/>
  <c r="D62" i="9"/>
  <c r="D62" i="21" s="1"/>
  <c r="J61" i="20"/>
  <c r="J61" i="9"/>
  <c r="J61" i="21" s="1"/>
  <c r="F61" i="20"/>
  <c r="F61" i="9"/>
  <c r="F61" i="21" s="1"/>
  <c r="B61" i="20"/>
  <c r="B61" i="9"/>
  <c r="B61" i="21" s="1"/>
  <c r="H60" i="20"/>
  <c r="H60" i="9"/>
  <c r="D60" i="20"/>
  <c r="D60" i="9"/>
  <c r="D60" i="21" s="1"/>
  <c r="J59" i="20"/>
  <c r="J59" i="9"/>
  <c r="J59" i="21" s="1"/>
  <c r="F59" i="20"/>
  <c r="F59" i="9"/>
  <c r="F59" i="21" s="1"/>
  <c r="H58" i="20"/>
  <c r="H58" i="9"/>
  <c r="D58" i="20"/>
  <c r="D58" i="9"/>
  <c r="D58" i="21" s="1"/>
  <c r="J57" i="20"/>
  <c r="J57" i="9"/>
  <c r="J57" i="21" s="1"/>
  <c r="F57" i="20"/>
  <c r="F57" i="9"/>
  <c r="F57" i="21" s="1"/>
  <c r="B57" i="20"/>
  <c r="B57" i="9"/>
  <c r="B57" i="21" s="1"/>
  <c r="H56" i="20"/>
  <c r="H56" i="9"/>
  <c r="D56" i="20"/>
  <c r="D56" i="9"/>
  <c r="D56" i="21" s="1"/>
  <c r="J55" i="20"/>
  <c r="J55" i="9"/>
  <c r="J55" i="21" s="1"/>
  <c r="F55" i="20"/>
  <c r="F55" i="9"/>
  <c r="F55" i="21" s="1"/>
  <c r="B55" i="20"/>
  <c r="B55" i="9"/>
  <c r="B55" i="21" s="1"/>
  <c r="H54" i="20"/>
  <c r="H54" i="9"/>
  <c r="D54" i="20"/>
  <c r="D54" i="9"/>
  <c r="D54" i="21" s="1"/>
  <c r="J53" i="20"/>
  <c r="J53" i="9"/>
  <c r="J53" i="21" s="1"/>
  <c r="F53" i="20"/>
  <c r="F53" i="9"/>
  <c r="F53" i="21" s="1"/>
  <c r="H52" i="20"/>
  <c r="H52" i="9"/>
  <c r="D52" i="20"/>
  <c r="D52" i="9"/>
  <c r="D52" i="21" s="1"/>
  <c r="J51" i="20"/>
  <c r="J51" i="9"/>
  <c r="J51" i="21" s="1"/>
  <c r="F51" i="20"/>
  <c r="F51" i="9"/>
  <c r="F51" i="21" s="1"/>
  <c r="B51" i="20"/>
  <c r="B51" i="9"/>
  <c r="B51" i="21" s="1"/>
  <c r="H50" i="20"/>
  <c r="H50" i="9"/>
  <c r="D50" i="20"/>
  <c r="D50" i="9"/>
  <c r="D50" i="21" s="1"/>
  <c r="J49" i="20"/>
  <c r="J49" i="9"/>
  <c r="J49" i="21" s="1"/>
  <c r="F49" i="20"/>
  <c r="F49" i="9"/>
  <c r="F49" i="21" s="1"/>
  <c r="B49" i="20"/>
  <c r="B49" i="9"/>
  <c r="B49" i="21" s="1"/>
  <c r="H48" i="20"/>
  <c r="H48" i="9"/>
  <c r="D48" i="20"/>
  <c r="D48" i="9"/>
  <c r="D48" i="21" s="1"/>
  <c r="J47" i="20"/>
  <c r="J47" i="9"/>
  <c r="J47" i="21" s="1"/>
  <c r="F47" i="20"/>
  <c r="F47" i="9"/>
  <c r="F47" i="21" s="1"/>
  <c r="H46" i="20"/>
  <c r="H46" i="9"/>
  <c r="D46" i="20"/>
  <c r="D46" i="9"/>
  <c r="D46" i="21" s="1"/>
  <c r="J45" i="20"/>
  <c r="J45" i="9"/>
  <c r="J45" i="21" s="1"/>
  <c r="F45" i="20"/>
  <c r="F45" i="9"/>
  <c r="F45" i="21" s="1"/>
  <c r="B45" i="20"/>
  <c r="B45" i="9"/>
  <c r="B45" i="21" s="1"/>
  <c r="H44" i="20"/>
  <c r="H44" i="9"/>
  <c r="D44" i="20"/>
  <c r="D44" i="9"/>
  <c r="D44" i="21" s="1"/>
  <c r="J43" i="20"/>
  <c r="J43" i="9"/>
  <c r="J43" i="21" s="1"/>
  <c r="F43" i="20"/>
  <c r="F43" i="9"/>
  <c r="F43" i="21" s="1"/>
  <c r="H42" i="20"/>
  <c r="H42" i="9"/>
  <c r="D42" i="20"/>
  <c r="D42" i="9"/>
  <c r="D42" i="21" s="1"/>
  <c r="J41" i="20"/>
  <c r="J41" i="9"/>
  <c r="J41" i="21" s="1"/>
  <c r="F41" i="20"/>
  <c r="F41" i="9"/>
  <c r="F41" i="21" s="1"/>
  <c r="B41" i="20"/>
  <c r="B41" i="9"/>
  <c r="B41" i="21" s="1"/>
  <c r="H40" i="20"/>
  <c r="H40" i="9"/>
  <c r="D40" i="20"/>
  <c r="D40" i="9"/>
  <c r="D40" i="21" s="1"/>
  <c r="J39" i="20"/>
  <c r="J39" i="9"/>
  <c r="J39" i="21" s="1"/>
  <c r="F39" i="20"/>
  <c r="F39" i="9"/>
  <c r="F39" i="21" s="1"/>
  <c r="B39" i="20"/>
  <c r="B39" i="9"/>
  <c r="B39" i="21" s="1"/>
  <c r="H38" i="20"/>
  <c r="H38" i="9"/>
  <c r="D38" i="20"/>
  <c r="D38" i="9"/>
  <c r="D38" i="21" s="1"/>
  <c r="J37" i="20"/>
  <c r="J37" i="9"/>
  <c r="J37" i="21" s="1"/>
  <c r="H36" i="20"/>
  <c r="H36" i="9"/>
  <c r="D36" i="20"/>
  <c r="D36" i="9"/>
  <c r="D36" i="21" s="1"/>
  <c r="J35" i="20"/>
  <c r="J35" i="9"/>
  <c r="J35" i="21" s="1"/>
  <c r="F35" i="20"/>
  <c r="F35" i="9"/>
  <c r="F35" i="21" s="1"/>
  <c r="H34" i="20"/>
  <c r="H34" i="9"/>
  <c r="D34" i="20"/>
  <c r="D34" i="9"/>
  <c r="D34" i="21" s="1"/>
  <c r="J33" i="20"/>
  <c r="J33" i="9"/>
  <c r="J33" i="21" s="1"/>
  <c r="F33" i="20"/>
  <c r="F33" i="9"/>
  <c r="F33" i="21" s="1"/>
  <c r="H32" i="20"/>
  <c r="H32" i="9"/>
  <c r="D32" i="20"/>
  <c r="D32" i="9"/>
  <c r="D32" i="21" s="1"/>
  <c r="J31" i="20"/>
  <c r="J31" i="9"/>
  <c r="J31" i="21" s="1"/>
  <c r="F31" i="20"/>
  <c r="F31" i="9"/>
  <c r="F31" i="21" s="1"/>
  <c r="H30" i="20"/>
  <c r="H30" i="9"/>
  <c r="D30" i="20"/>
  <c r="D30" i="9"/>
  <c r="D30" i="21" s="1"/>
  <c r="J29" i="20"/>
  <c r="J29" i="9"/>
  <c r="J29" i="21" s="1"/>
  <c r="F29" i="20"/>
  <c r="F29" i="9"/>
  <c r="F29" i="21" s="1"/>
  <c r="H28" i="20"/>
  <c r="H28" i="9"/>
  <c r="D28" i="20"/>
  <c r="D28" i="9"/>
  <c r="D28" i="21" s="1"/>
  <c r="J27" i="20"/>
  <c r="J27" i="9"/>
  <c r="J27" i="21" s="1"/>
  <c r="F27" i="20"/>
  <c r="F27" i="9"/>
  <c r="F27" i="21" s="1"/>
  <c r="F20" i="20"/>
  <c r="F20" i="22" s="1"/>
  <c r="F20" i="9"/>
  <c r="F20" i="21" s="1"/>
  <c r="B20" i="20"/>
  <c r="B20" i="22" s="1"/>
  <c r="B20" i="9"/>
  <c r="B20" i="21" s="1"/>
  <c r="B18" i="20"/>
  <c r="B18" i="22" s="1"/>
  <c r="B18" i="9"/>
  <c r="B18" i="21" s="1"/>
  <c r="F16" i="20"/>
  <c r="F16" i="22" s="1"/>
  <c r="F16" i="9"/>
  <c r="F16" i="21" s="1"/>
  <c r="B16" i="20"/>
  <c r="B16" i="22" s="1"/>
  <c r="B16" i="9"/>
  <c r="B16" i="21" s="1"/>
  <c r="B14" i="20"/>
  <c r="B14" i="22" s="1"/>
  <c r="B14" i="9"/>
  <c r="B14" i="21" s="1"/>
  <c r="F10" i="20"/>
  <c r="F10" i="22" s="1"/>
  <c r="F10" i="9"/>
  <c r="F10" i="21" s="1"/>
  <c r="B25" i="20"/>
  <c r="B25" i="22" s="1"/>
  <c r="B25" i="9"/>
  <c r="B25" i="21" s="1"/>
  <c r="F23" i="20"/>
  <c r="F23" i="22" s="1"/>
  <c r="F23" i="9"/>
  <c r="F23" i="21" s="1"/>
  <c r="B23" i="20"/>
  <c r="B23" i="22" s="1"/>
  <c r="B23" i="9"/>
  <c r="B23" i="21" s="1"/>
  <c r="F21" i="20"/>
  <c r="F21" i="22" s="1"/>
  <c r="F21" i="9"/>
  <c r="F21" i="21" s="1"/>
  <c r="B21" i="20"/>
  <c r="B21" i="22" s="1"/>
  <c r="B21" i="9"/>
  <c r="B21" i="21" s="1"/>
  <c r="B235" i="20"/>
  <c r="B235" i="22" s="1"/>
  <c r="B235" i="9"/>
  <c r="B235" i="21" s="1"/>
  <c r="F233" i="20"/>
  <c r="F233" i="22" s="1"/>
  <c r="F233" i="9"/>
  <c r="F233" i="21" s="1"/>
  <c r="B223" i="20"/>
  <c r="B223" i="22" s="1"/>
  <c r="B223" i="9"/>
  <c r="B223" i="21" s="1"/>
  <c r="B219" i="20"/>
  <c r="B219" i="22" s="1"/>
  <c r="B219" i="9"/>
  <c r="B219" i="21" s="1"/>
  <c r="B209" i="20"/>
  <c r="B209" i="22" s="1"/>
  <c r="B209" i="9"/>
  <c r="B201" i="20"/>
  <c r="B201" i="22" s="1"/>
  <c r="B201" i="9"/>
  <c r="B201" i="21" s="1"/>
  <c r="B199" i="20"/>
  <c r="B199" i="22" s="1"/>
  <c r="B199" i="9"/>
  <c r="B199" i="21" s="1"/>
  <c r="B191" i="20"/>
  <c r="B191" i="22" s="1"/>
  <c r="B191" i="9"/>
  <c r="B191" i="21" s="1"/>
  <c r="B189" i="20"/>
  <c r="B189" i="22" s="1"/>
  <c r="B189" i="9"/>
  <c r="B189" i="21" s="1"/>
  <c r="B187" i="20"/>
  <c r="B187" i="22" s="1"/>
  <c r="B187" i="9"/>
  <c r="B187" i="21" s="1"/>
  <c r="B185" i="20"/>
  <c r="B185" i="22" s="1"/>
  <c r="B185" i="9"/>
  <c r="B185" i="21" s="1"/>
  <c r="B179" i="20"/>
  <c r="B179" i="22" s="1"/>
  <c r="B179" i="9"/>
  <c r="B179" i="21" s="1"/>
  <c r="B177" i="20"/>
  <c r="B177" i="22" s="1"/>
  <c r="B177" i="9"/>
  <c r="B177" i="21" s="1"/>
  <c r="B175" i="20"/>
  <c r="B175" i="22" s="1"/>
  <c r="B175" i="9"/>
  <c r="B175" i="21" s="1"/>
  <c r="J171" i="20"/>
  <c r="J171" i="22" s="1"/>
  <c r="J171" i="9"/>
  <c r="J171" i="21" s="1"/>
  <c r="B171" i="20"/>
  <c r="B171" i="22" s="1"/>
  <c r="B171" i="9"/>
  <c r="B171" i="21" s="1"/>
  <c r="J167" i="20"/>
  <c r="J167" i="22" s="1"/>
  <c r="J167" i="9"/>
  <c r="J167" i="21" s="1"/>
  <c r="B167" i="20"/>
  <c r="B167" i="22" s="1"/>
  <c r="B167" i="9"/>
  <c r="B167" i="21" s="1"/>
  <c r="B165" i="20"/>
  <c r="B165" i="22" s="1"/>
  <c r="B165" i="9"/>
  <c r="B165" i="21" s="1"/>
  <c r="B163" i="20"/>
  <c r="B163" i="22" s="1"/>
  <c r="B163" i="9"/>
  <c r="B163" i="21" s="1"/>
  <c r="K153" i="20"/>
  <c r="K153" i="22" s="1"/>
  <c r="K153" i="9"/>
  <c r="K153" i="21" s="1"/>
  <c r="G152" i="20"/>
  <c r="G152" i="22" s="1"/>
  <c r="G152" i="9"/>
  <c r="G152" i="21" s="1"/>
  <c r="B152" i="20"/>
  <c r="B152" i="22" s="1"/>
  <c r="B152" i="9"/>
  <c r="B152" i="21" s="1"/>
  <c r="G151" i="20"/>
  <c r="G151" i="22" s="1"/>
  <c r="G151" i="9"/>
  <c r="G151" i="21" s="1"/>
  <c r="K148" i="20"/>
  <c r="K148" i="22" s="1"/>
  <c r="K148" i="9"/>
  <c r="K148" i="21" s="1"/>
  <c r="K139" i="20"/>
  <c r="K139" i="22" s="1"/>
  <c r="K139" i="9"/>
  <c r="K139" i="21" s="1"/>
  <c r="K135" i="20"/>
  <c r="K135" i="22" s="1"/>
  <c r="K135" i="9"/>
  <c r="K135" i="21" s="1"/>
  <c r="K122" i="20"/>
  <c r="K122" i="22" s="1"/>
  <c r="K122" i="9"/>
  <c r="G101" i="20"/>
  <c r="G101" i="22" s="1"/>
  <c r="G101" i="9"/>
  <c r="G101" i="21" s="1"/>
  <c r="K100" i="20"/>
  <c r="K100" i="22" s="1"/>
  <c r="K100" i="9"/>
  <c r="K100" i="21" s="1"/>
  <c r="K95" i="20"/>
  <c r="K95" i="22" s="1"/>
  <c r="K95" i="9"/>
  <c r="K95" i="21" s="1"/>
  <c r="G96" i="20"/>
  <c r="G96" i="9"/>
  <c r="G96" i="21" s="1"/>
  <c r="C96" i="20"/>
  <c r="C96" i="9"/>
  <c r="C96" i="21" s="1"/>
  <c r="I95" i="20"/>
  <c r="I95" i="9"/>
  <c r="I95" i="21" s="1"/>
  <c r="E95" i="20"/>
  <c r="E95" i="9"/>
  <c r="E95" i="21" s="1"/>
  <c r="K94" i="20"/>
  <c r="K94" i="9"/>
  <c r="K94" i="21" s="1"/>
  <c r="G94" i="20"/>
  <c r="G94" i="9"/>
  <c r="G94" i="21" s="1"/>
  <c r="C94" i="20"/>
  <c r="C94" i="9"/>
  <c r="C94" i="21" s="1"/>
  <c r="I93" i="20"/>
  <c r="I93" i="9"/>
  <c r="I93" i="21" s="1"/>
  <c r="C92" i="20"/>
  <c r="C92" i="9"/>
  <c r="C92" i="21" s="1"/>
  <c r="I91" i="20"/>
  <c r="I91" i="9"/>
  <c r="I91" i="21" s="1"/>
  <c r="E91" i="20"/>
  <c r="E91" i="9"/>
  <c r="E91" i="21" s="1"/>
  <c r="K90" i="20"/>
  <c r="K90" i="9"/>
  <c r="K90" i="21" s="1"/>
  <c r="G90" i="20"/>
  <c r="G90" i="9"/>
  <c r="G90" i="21" s="1"/>
  <c r="C90" i="20"/>
  <c r="C90" i="9"/>
  <c r="C90" i="21" s="1"/>
  <c r="I89" i="20"/>
  <c r="I89" i="9"/>
  <c r="I89" i="21" s="1"/>
  <c r="E89" i="20"/>
  <c r="E89" i="9"/>
  <c r="E89" i="21" s="1"/>
  <c r="C88" i="20"/>
  <c r="C88" i="9"/>
  <c r="C88" i="21" s="1"/>
  <c r="I87" i="20"/>
  <c r="I87" i="9"/>
  <c r="I87" i="21" s="1"/>
  <c r="E87" i="20"/>
  <c r="E87" i="9"/>
  <c r="E87" i="21" s="1"/>
  <c r="G86" i="20"/>
  <c r="G86" i="9"/>
  <c r="G86" i="21" s="1"/>
  <c r="C86" i="20"/>
  <c r="C86" i="9"/>
  <c r="C86" i="21" s="1"/>
  <c r="I85" i="20"/>
  <c r="I85" i="9"/>
  <c r="I85" i="21" s="1"/>
  <c r="E85" i="20"/>
  <c r="E85" i="9"/>
  <c r="E85" i="21" s="1"/>
  <c r="G84" i="20"/>
  <c r="G84" i="9"/>
  <c r="G84" i="21" s="1"/>
  <c r="C84" i="20"/>
  <c r="C84" i="9"/>
  <c r="C84" i="21" s="1"/>
  <c r="E83" i="20"/>
  <c r="E83" i="9"/>
  <c r="E83" i="21" s="1"/>
  <c r="C82" i="20"/>
  <c r="C82" i="9"/>
  <c r="C82" i="21" s="1"/>
  <c r="I81" i="20"/>
  <c r="I81" i="9"/>
  <c r="I81" i="21" s="1"/>
  <c r="E81" i="20"/>
  <c r="E81" i="9"/>
  <c r="E81" i="21" s="1"/>
  <c r="K80" i="20"/>
  <c r="K80" i="9"/>
  <c r="K80" i="21" s="1"/>
  <c r="G80" i="20"/>
  <c r="G80" i="9"/>
  <c r="G80" i="21" s="1"/>
  <c r="C80" i="20"/>
  <c r="C80" i="9"/>
  <c r="C80" i="21" s="1"/>
  <c r="I79" i="20"/>
  <c r="I79" i="9"/>
  <c r="I79" i="21" s="1"/>
  <c r="E79" i="20"/>
  <c r="E79" i="9"/>
  <c r="E79" i="21" s="1"/>
  <c r="K78" i="20"/>
  <c r="K78" i="9"/>
  <c r="K78" i="21" s="1"/>
  <c r="C78" i="20"/>
  <c r="C78" i="9"/>
  <c r="C78" i="21" s="1"/>
  <c r="I77" i="20"/>
  <c r="I77" i="9"/>
  <c r="I77" i="21" s="1"/>
  <c r="E77" i="20"/>
  <c r="E77" i="9"/>
  <c r="E77" i="21" s="1"/>
  <c r="G76" i="20"/>
  <c r="G76" i="9"/>
  <c r="G76" i="21" s="1"/>
  <c r="C76" i="20"/>
  <c r="C76" i="9"/>
  <c r="C76" i="21" s="1"/>
  <c r="I75" i="20"/>
  <c r="I75" i="9"/>
  <c r="I75" i="21" s="1"/>
  <c r="E75" i="20"/>
  <c r="E75" i="9"/>
  <c r="E75" i="21" s="1"/>
  <c r="K74" i="20"/>
  <c r="K74" i="9"/>
  <c r="K74" i="21" s="1"/>
  <c r="G74" i="20"/>
  <c r="G74" i="9"/>
  <c r="G74" i="21" s="1"/>
  <c r="C74" i="20"/>
  <c r="C74" i="9"/>
  <c r="C74" i="21" s="1"/>
  <c r="I73" i="20"/>
  <c r="I73" i="9"/>
  <c r="I73" i="21" s="1"/>
  <c r="E73" i="20"/>
  <c r="E73" i="9"/>
  <c r="E73" i="21" s="1"/>
  <c r="K72" i="20"/>
  <c r="K72" i="9"/>
  <c r="K72" i="21" s="1"/>
  <c r="C72" i="20"/>
  <c r="C72" i="9"/>
  <c r="C72" i="21" s="1"/>
  <c r="I71" i="20"/>
  <c r="I71" i="9"/>
  <c r="I71" i="21" s="1"/>
  <c r="E71" i="20"/>
  <c r="E71" i="9"/>
  <c r="E71" i="21" s="1"/>
  <c r="K70" i="20"/>
  <c r="K70" i="9"/>
  <c r="K70" i="21" s="1"/>
  <c r="C70" i="20"/>
  <c r="C70" i="9"/>
  <c r="C70" i="21" s="1"/>
  <c r="I69" i="20"/>
  <c r="I69" i="9"/>
  <c r="I69" i="21" s="1"/>
  <c r="E69" i="20"/>
  <c r="E69" i="9"/>
  <c r="E69" i="21" s="1"/>
  <c r="K68" i="20"/>
  <c r="K68" i="9"/>
  <c r="K68" i="21" s="1"/>
  <c r="C68" i="20"/>
  <c r="C68" i="9"/>
  <c r="C68" i="21" s="1"/>
  <c r="I67" i="20"/>
  <c r="I67" i="9"/>
  <c r="I67" i="21" s="1"/>
  <c r="E67" i="20"/>
  <c r="E67" i="9"/>
  <c r="E67" i="21" s="1"/>
  <c r="K66" i="20"/>
  <c r="K66" i="9"/>
  <c r="K66" i="21" s="1"/>
  <c r="G66" i="20"/>
  <c r="G66" i="9"/>
  <c r="G66" i="21" s="1"/>
  <c r="C66" i="20"/>
  <c r="C66" i="9"/>
  <c r="C66" i="21" s="1"/>
  <c r="I65" i="20"/>
  <c r="I65" i="9"/>
  <c r="I65" i="21" s="1"/>
  <c r="K64" i="20"/>
  <c r="K64" i="9"/>
  <c r="K64" i="21" s="1"/>
  <c r="G64" i="20"/>
  <c r="G64" i="9"/>
  <c r="G64" i="21" s="1"/>
  <c r="C64" i="20"/>
  <c r="C64" i="9"/>
  <c r="C64" i="21" s="1"/>
  <c r="I63" i="20"/>
  <c r="I63" i="9"/>
  <c r="I63" i="21" s="1"/>
  <c r="E63" i="20"/>
  <c r="E63" i="9"/>
  <c r="E63" i="21" s="1"/>
  <c r="K62" i="20"/>
  <c r="K62" i="9"/>
  <c r="K62" i="21" s="1"/>
  <c r="G62" i="20"/>
  <c r="G62" i="9"/>
  <c r="G62" i="21" s="1"/>
  <c r="C62" i="20"/>
  <c r="C62" i="9"/>
  <c r="C62" i="21" s="1"/>
  <c r="I61" i="20"/>
  <c r="I61" i="9"/>
  <c r="I61" i="21" s="1"/>
  <c r="E61" i="20"/>
  <c r="E61" i="9"/>
  <c r="E61" i="21" s="1"/>
  <c r="K60" i="20"/>
  <c r="K60" i="9"/>
  <c r="K60" i="21" s="1"/>
  <c r="G60" i="20"/>
  <c r="G60" i="9"/>
  <c r="G60" i="21" s="1"/>
  <c r="C60" i="20"/>
  <c r="C60" i="9"/>
  <c r="C60" i="21" s="1"/>
  <c r="I59" i="20"/>
  <c r="I59" i="9"/>
  <c r="I59" i="21" s="1"/>
  <c r="E59" i="20"/>
  <c r="E59" i="9"/>
  <c r="E59" i="21" s="1"/>
  <c r="G58" i="20"/>
  <c r="G58" i="9"/>
  <c r="G58" i="21" s="1"/>
  <c r="C58" i="20"/>
  <c r="C58" i="9"/>
  <c r="C58" i="21" s="1"/>
  <c r="I57" i="20"/>
  <c r="I57" i="9"/>
  <c r="I57" i="21" s="1"/>
  <c r="E57" i="20"/>
  <c r="E57" i="9"/>
  <c r="E57" i="21" s="1"/>
  <c r="K56" i="20"/>
  <c r="K56" i="9"/>
  <c r="K56" i="21" s="1"/>
  <c r="G56" i="20"/>
  <c r="G56" i="9"/>
  <c r="G56" i="21" s="1"/>
  <c r="C56" i="20"/>
  <c r="C56" i="9"/>
  <c r="C56" i="21" s="1"/>
  <c r="I55" i="20"/>
  <c r="I55" i="9"/>
  <c r="I55" i="21" s="1"/>
  <c r="E55" i="20"/>
  <c r="E55" i="9"/>
  <c r="E55" i="21" s="1"/>
  <c r="C54" i="20"/>
  <c r="C54" i="9"/>
  <c r="C54" i="21" s="1"/>
  <c r="I53" i="20"/>
  <c r="I53" i="9"/>
  <c r="I53" i="21" s="1"/>
  <c r="E53" i="20"/>
  <c r="E53" i="9"/>
  <c r="E53" i="21" s="1"/>
  <c r="K52" i="20"/>
  <c r="K52" i="9"/>
  <c r="K52" i="21" s="1"/>
  <c r="C52" i="20"/>
  <c r="C52" i="9"/>
  <c r="C52" i="21" s="1"/>
  <c r="I51" i="20"/>
  <c r="I51" i="9"/>
  <c r="I51" i="21" s="1"/>
  <c r="C50" i="20"/>
  <c r="C50" i="9"/>
  <c r="C50" i="21" s="1"/>
  <c r="I49" i="20"/>
  <c r="I49" i="9"/>
  <c r="I49" i="21" s="1"/>
  <c r="C48" i="20"/>
  <c r="C48" i="9"/>
  <c r="C48" i="21" s="1"/>
  <c r="I47" i="20"/>
  <c r="I47" i="9"/>
  <c r="I47" i="21" s="1"/>
  <c r="E47" i="20"/>
  <c r="E47" i="9"/>
  <c r="E47" i="21" s="1"/>
  <c r="C46" i="20"/>
  <c r="C46" i="9"/>
  <c r="C46" i="21" s="1"/>
  <c r="I45" i="20"/>
  <c r="I45" i="9"/>
  <c r="I45" i="21" s="1"/>
  <c r="K44" i="20"/>
  <c r="K44" i="9"/>
  <c r="K44" i="21" s="1"/>
  <c r="G44" i="20"/>
  <c r="G44" i="9"/>
  <c r="G44" i="21" s="1"/>
  <c r="C44" i="20"/>
  <c r="C44" i="9"/>
  <c r="C44" i="21" s="1"/>
  <c r="I43" i="20"/>
  <c r="I43" i="9"/>
  <c r="I43" i="21" s="1"/>
  <c r="E43" i="20"/>
  <c r="E43" i="9"/>
  <c r="E43" i="21" s="1"/>
  <c r="G42" i="20"/>
  <c r="G42" i="9"/>
  <c r="G42" i="21" s="1"/>
  <c r="C42" i="20"/>
  <c r="C42" i="22" s="1"/>
  <c r="C42" i="9"/>
  <c r="C42" i="21" s="1"/>
  <c r="I41" i="20"/>
  <c r="I41" i="9"/>
  <c r="I41" i="21" s="1"/>
  <c r="E41" i="20"/>
  <c r="E41" i="9"/>
  <c r="E41" i="21" s="1"/>
  <c r="C40" i="20"/>
  <c r="C40" i="9"/>
  <c r="C40" i="21" s="1"/>
  <c r="K38" i="20"/>
  <c r="K38" i="9"/>
  <c r="K38" i="21" s="1"/>
  <c r="C38" i="20"/>
  <c r="C38" i="9"/>
  <c r="C38" i="21" s="1"/>
  <c r="E37" i="20"/>
  <c r="E37" i="9"/>
  <c r="E37" i="21" s="1"/>
  <c r="C36" i="20"/>
  <c r="C36" i="9"/>
  <c r="C36" i="21" s="1"/>
  <c r="I35" i="20"/>
  <c r="I35" i="9"/>
  <c r="I35" i="21" s="1"/>
  <c r="E35" i="20"/>
  <c r="E35" i="9"/>
  <c r="E35" i="21" s="1"/>
  <c r="C34" i="20"/>
  <c r="C34" i="9"/>
  <c r="C34" i="21" s="1"/>
  <c r="K32" i="20"/>
  <c r="K32" i="9"/>
  <c r="K32" i="21" s="1"/>
  <c r="G32" i="20"/>
  <c r="G32" i="9"/>
  <c r="G32" i="21" s="1"/>
  <c r="C32" i="20"/>
  <c r="C32" i="9"/>
  <c r="C32" i="21" s="1"/>
  <c r="I31" i="20"/>
  <c r="I31" i="9"/>
  <c r="I31" i="21" s="1"/>
  <c r="E31" i="20"/>
  <c r="E31" i="9"/>
  <c r="E31" i="21" s="1"/>
  <c r="C30" i="20"/>
  <c r="C30" i="9"/>
  <c r="C30" i="21" s="1"/>
  <c r="C28" i="20"/>
  <c r="C28" i="9"/>
  <c r="C28" i="21" s="1"/>
  <c r="E27" i="20"/>
  <c r="E27" i="9"/>
  <c r="E27" i="21" s="1"/>
  <c r="I20" i="20"/>
  <c r="I20" i="22" s="1"/>
  <c r="I20" i="9"/>
  <c r="I20" i="21" s="1"/>
  <c r="I18" i="20"/>
  <c r="I18" i="22" s="1"/>
  <c r="I18" i="9"/>
  <c r="I18" i="21" s="1"/>
  <c r="E18" i="20"/>
  <c r="E18" i="22" s="1"/>
  <c r="E18" i="9"/>
  <c r="E18" i="21" s="1"/>
  <c r="I16" i="20"/>
  <c r="I16" i="22" s="1"/>
  <c r="I16" i="9"/>
  <c r="I16" i="21" s="1"/>
  <c r="E16" i="20"/>
  <c r="E16" i="22" s="1"/>
  <c r="E16" i="9"/>
  <c r="E16" i="21" s="1"/>
  <c r="G15" i="20"/>
  <c r="G15" i="22" s="1"/>
  <c r="G15" i="9"/>
  <c r="G15" i="21" s="1"/>
  <c r="E14" i="20"/>
  <c r="E14" i="22" s="1"/>
  <c r="E14" i="9"/>
  <c r="E14" i="21" s="1"/>
  <c r="E12" i="20"/>
  <c r="E12" i="22" s="1"/>
  <c r="E12" i="9"/>
  <c r="E12" i="21" s="1"/>
  <c r="G11" i="20"/>
  <c r="G11" i="22" s="1"/>
  <c r="G11" i="9"/>
  <c r="G11" i="21" s="1"/>
  <c r="E10" i="20"/>
  <c r="E10" i="22" s="1"/>
  <c r="E10" i="9"/>
  <c r="E10" i="21" s="1"/>
  <c r="K9" i="20"/>
  <c r="K9" i="22" s="1"/>
  <c r="K9" i="9"/>
  <c r="K9" i="21" s="1"/>
  <c r="G9" i="20"/>
  <c r="G9" i="22" s="1"/>
  <c r="G9" i="9"/>
  <c r="G9" i="21" s="1"/>
  <c r="E8" i="20"/>
  <c r="E8" i="22" s="1"/>
  <c r="E8" i="9"/>
  <c r="E8" i="21" s="1"/>
  <c r="E6" i="20"/>
  <c r="E6" i="22" s="1"/>
  <c r="E6" i="9"/>
  <c r="E6" i="21" s="1"/>
  <c r="I4" i="20"/>
  <c r="I4" i="22" s="1"/>
  <c r="I4" i="9"/>
  <c r="I4" i="21" s="1"/>
  <c r="K26" i="20"/>
  <c r="K26" i="22" s="1"/>
  <c r="K26" i="9"/>
  <c r="K26" i="21" s="1"/>
  <c r="I25" i="20"/>
  <c r="I25" i="22" s="1"/>
  <c r="I25" i="9"/>
  <c r="I25" i="21" s="1"/>
  <c r="G24" i="20"/>
  <c r="G24" i="22" s="1"/>
  <c r="G24" i="9"/>
  <c r="G24" i="21" s="1"/>
  <c r="I23" i="20"/>
  <c r="I23" i="22" s="1"/>
  <c r="I23" i="9"/>
  <c r="I23" i="21" s="1"/>
  <c r="E23" i="20"/>
  <c r="E23" i="22" s="1"/>
  <c r="E23" i="9"/>
  <c r="E23" i="21" s="1"/>
  <c r="K242" i="20"/>
  <c r="K242" i="22" s="1"/>
  <c r="K242" i="9"/>
  <c r="K242" i="21" s="1"/>
  <c r="K234" i="20"/>
  <c r="K234" i="22" s="1"/>
  <c r="K234" i="9"/>
  <c r="K234" i="21" s="1"/>
  <c r="K228" i="20"/>
  <c r="K228" i="22" s="1"/>
  <c r="K228" i="9"/>
  <c r="K228" i="21" s="1"/>
  <c r="I191" i="20"/>
  <c r="I191" i="22" s="1"/>
  <c r="I191" i="9"/>
  <c r="I191" i="21" s="1"/>
  <c r="K186" i="20"/>
  <c r="K186" i="22" s="1"/>
  <c r="K186" i="9"/>
  <c r="K186" i="21" s="1"/>
  <c r="G176" i="20"/>
  <c r="G176" i="22" s="1"/>
  <c r="G176" i="9"/>
  <c r="G176" i="21" s="1"/>
  <c r="G172" i="20"/>
  <c r="G172" i="22" s="1"/>
  <c r="G172" i="9"/>
  <c r="G172" i="21" s="1"/>
  <c r="K170" i="20"/>
  <c r="K170" i="22" s="1"/>
  <c r="K170" i="9"/>
  <c r="K170" i="21" s="1"/>
  <c r="K168" i="20"/>
  <c r="K168" i="22" s="1"/>
  <c r="K168" i="9"/>
  <c r="G168" i="20"/>
  <c r="G168" i="22" s="1"/>
  <c r="G168" i="9"/>
  <c r="G168" i="21" s="1"/>
  <c r="K166" i="20"/>
  <c r="K166" i="22" s="1"/>
  <c r="K166" i="9"/>
  <c r="K166" i="21" s="1"/>
  <c r="G166" i="20"/>
  <c r="G166" i="22" s="1"/>
  <c r="G166" i="9"/>
  <c r="G166" i="21" s="1"/>
  <c r="K164" i="20"/>
  <c r="K164" i="22" s="1"/>
  <c r="K164" i="9"/>
  <c r="K164" i="21" s="1"/>
  <c r="K162" i="20"/>
  <c r="K162" i="22" s="1"/>
  <c r="K162" i="9"/>
  <c r="K162" i="21" s="1"/>
  <c r="K152" i="20"/>
  <c r="K152" i="22" s="1"/>
  <c r="K152" i="9"/>
  <c r="K152" i="21" s="1"/>
  <c r="K151" i="20"/>
  <c r="K151" i="22" s="1"/>
  <c r="K151" i="9"/>
  <c r="K151" i="21" s="1"/>
  <c r="K150" i="20"/>
  <c r="K150" i="22" s="1"/>
  <c r="K150" i="9"/>
  <c r="K150" i="21" s="1"/>
  <c r="F150" i="20"/>
  <c r="F150" i="22" s="1"/>
  <c r="F150" i="9"/>
  <c r="F150" i="21" s="1"/>
  <c r="K147" i="20"/>
  <c r="K147" i="22" s="1"/>
  <c r="K147" i="9"/>
  <c r="K147" i="21" s="1"/>
  <c r="K138" i="20"/>
  <c r="K138" i="22" s="1"/>
  <c r="K138" i="9"/>
  <c r="K138" i="21" s="1"/>
  <c r="K136" i="20"/>
  <c r="K136" i="22" s="1"/>
  <c r="K136" i="9"/>
  <c r="K136" i="21" s="1"/>
  <c r="K134" i="20"/>
  <c r="K134" i="22" s="1"/>
  <c r="K134" i="9"/>
  <c r="K134" i="21" s="1"/>
  <c r="K132" i="20"/>
  <c r="K132" i="22" s="1"/>
  <c r="K132" i="9"/>
  <c r="K132" i="21" s="1"/>
  <c r="E123" i="20"/>
  <c r="E123" i="22" s="1"/>
  <c r="E123" i="9"/>
  <c r="E123" i="21" s="1"/>
  <c r="K112" i="20"/>
  <c r="K112" i="22" s="1"/>
  <c r="K112" i="9"/>
  <c r="K112" i="21" s="1"/>
  <c r="K110" i="20"/>
  <c r="K110" i="22" s="1"/>
  <c r="K110" i="9"/>
  <c r="K110" i="21" s="1"/>
  <c r="K106" i="20"/>
  <c r="K106" i="22" s="1"/>
  <c r="K106" i="9"/>
  <c r="K106" i="21" s="1"/>
  <c r="G103" i="20"/>
  <c r="G103" i="22" s="1"/>
  <c r="G103" i="9"/>
  <c r="G103" i="21" s="1"/>
  <c r="K102" i="20"/>
  <c r="K102" i="22" s="1"/>
  <c r="K102" i="9"/>
  <c r="K102" i="21" s="1"/>
  <c r="G95" i="20"/>
  <c r="G95" i="22" s="1"/>
  <c r="G95" i="9"/>
  <c r="G95" i="21" s="1"/>
  <c r="K93" i="20"/>
  <c r="K93" i="22" s="1"/>
  <c r="K93" i="9"/>
  <c r="K93" i="21" s="1"/>
  <c r="H149" i="20"/>
  <c r="H149" i="9"/>
  <c r="H149" i="21" s="1"/>
  <c r="D149" i="20"/>
  <c r="D149" i="9"/>
  <c r="D149" i="21" s="1"/>
  <c r="J148" i="20"/>
  <c r="J148" i="9"/>
  <c r="J148" i="21" s="1"/>
  <c r="F148" i="20"/>
  <c r="F148" i="9"/>
  <c r="F148" i="21" s="1"/>
  <c r="B148" i="20"/>
  <c r="B148" i="22" s="1"/>
  <c r="B148" i="9"/>
  <c r="B148" i="21" s="1"/>
  <c r="H147" i="20"/>
  <c r="H147" i="9"/>
  <c r="H147" i="21" s="1"/>
  <c r="D147" i="20"/>
  <c r="D147" i="9"/>
  <c r="D147" i="21" s="1"/>
  <c r="J146" i="20"/>
  <c r="J146" i="9"/>
  <c r="J146" i="21" s="1"/>
  <c r="H145" i="20"/>
  <c r="H145" i="22" s="1"/>
  <c r="H145" i="9"/>
  <c r="H145" i="21" s="1"/>
  <c r="D145" i="20"/>
  <c r="D145" i="9"/>
  <c r="D145" i="21" s="1"/>
  <c r="J144" i="20"/>
  <c r="J144" i="9"/>
  <c r="J144" i="21" s="1"/>
  <c r="H143" i="20"/>
  <c r="H143" i="9"/>
  <c r="H143" i="21" s="1"/>
  <c r="D143" i="20"/>
  <c r="D143" i="9"/>
  <c r="D143" i="21" s="1"/>
  <c r="J142" i="20"/>
  <c r="J142" i="9"/>
  <c r="J142" i="21" s="1"/>
  <c r="B142" i="20"/>
  <c r="B142" i="9"/>
  <c r="B142" i="21" s="1"/>
  <c r="H141" i="20"/>
  <c r="H141" i="9"/>
  <c r="D141" i="20"/>
  <c r="D141" i="22" s="1"/>
  <c r="D141" i="9"/>
  <c r="D141" i="21" s="1"/>
  <c r="J140" i="20"/>
  <c r="J140" i="9"/>
  <c r="J140" i="21" s="1"/>
  <c r="F140" i="20"/>
  <c r="F140" i="22" s="1"/>
  <c r="F140" i="9"/>
  <c r="F140" i="21" s="1"/>
  <c r="B140" i="20"/>
  <c r="B140" i="9"/>
  <c r="B140" i="21" s="1"/>
  <c r="H139" i="20"/>
  <c r="H139" i="22" s="1"/>
  <c r="H139" i="9"/>
  <c r="D139" i="20"/>
  <c r="D139" i="9"/>
  <c r="D139" i="21" s="1"/>
  <c r="J138" i="20"/>
  <c r="J138" i="9"/>
  <c r="J138" i="21" s="1"/>
  <c r="F138" i="20"/>
  <c r="F138" i="9"/>
  <c r="F138" i="21" s="1"/>
  <c r="H137" i="20"/>
  <c r="H137" i="9"/>
  <c r="D137" i="20"/>
  <c r="D137" i="9"/>
  <c r="D137" i="21" s="1"/>
  <c r="B136" i="20"/>
  <c r="B136" i="9"/>
  <c r="B136" i="21" s="1"/>
  <c r="H135" i="20"/>
  <c r="H135" i="9"/>
  <c r="D135" i="20"/>
  <c r="D135" i="22" s="1"/>
  <c r="D135" i="9"/>
  <c r="D135" i="21" s="1"/>
  <c r="J134" i="20"/>
  <c r="J134" i="9"/>
  <c r="J134" i="21" s="1"/>
  <c r="B134" i="20"/>
  <c r="B134" i="9"/>
  <c r="B134" i="21" s="1"/>
  <c r="H133" i="20"/>
  <c r="H133" i="9"/>
  <c r="D133" i="20"/>
  <c r="D133" i="9"/>
  <c r="D133" i="21" s="1"/>
  <c r="J132" i="20"/>
  <c r="J132" i="9"/>
  <c r="J132" i="21" s="1"/>
  <c r="F132" i="20"/>
  <c r="F132" i="9"/>
  <c r="F132" i="21" s="1"/>
  <c r="H131" i="20"/>
  <c r="H131" i="9"/>
  <c r="D131" i="20"/>
  <c r="D131" i="9"/>
  <c r="D131" i="21" s="1"/>
  <c r="J130" i="20"/>
  <c r="J130" i="9"/>
  <c r="J130" i="21" s="1"/>
  <c r="F130" i="20"/>
  <c r="F130" i="22" s="1"/>
  <c r="F130" i="9"/>
  <c r="F130" i="21" s="1"/>
  <c r="B130" i="20"/>
  <c r="B130" i="9"/>
  <c r="B130" i="21" s="1"/>
  <c r="H129" i="20"/>
  <c r="H129" i="9"/>
  <c r="D129" i="20"/>
  <c r="D129" i="9"/>
  <c r="D129" i="21" s="1"/>
  <c r="J128" i="20"/>
  <c r="J128" i="9"/>
  <c r="J128" i="21" s="1"/>
  <c r="F128" i="20"/>
  <c r="F128" i="9"/>
  <c r="F128" i="21" s="1"/>
  <c r="B128" i="20"/>
  <c r="B128" i="22" s="1"/>
  <c r="B128" i="9"/>
  <c r="B128" i="21" s="1"/>
  <c r="H127" i="20"/>
  <c r="H127" i="9"/>
  <c r="D127" i="20"/>
  <c r="D127" i="9"/>
  <c r="D127" i="21" s="1"/>
  <c r="J126" i="20"/>
  <c r="J126" i="9"/>
  <c r="J126" i="21" s="1"/>
  <c r="F126" i="20"/>
  <c r="F126" i="22" s="1"/>
  <c r="F126" i="9"/>
  <c r="F126" i="21" s="1"/>
  <c r="B126" i="20"/>
  <c r="B126" i="9"/>
  <c r="B126" i="21" s="1"/>
  <c r="H125" i="20"/>
  <c r="H125" i="22" s="1"/>
  <c r="H125" i="9"/>
  <c r="D125" i="20"/>
  <c r="D125" i="9"/>
  <c r="D125" i="21" s="1"/>
  <c r="J124" i="20"/>
  <c r="J124" i="9"/>
  <c r="J124" i="21" s="1"/>
  <c r="F124" i="20"/>
  <c r="F124" i="9"/>
  <c r="F124" i="21" s="1"/>
  <c r="B124" i="20"/>
  <c r="B124" i="9"/>
  <c r="B124" i="21" s="1"/>
  <c r="H123" i="20"/>
  <c r="H123" i="9"/>
  <c r="D123" i="20"/>
  <c r="D123" i="9"/>
  <c r="D123" i="21" s="1"/>
  <c r="J122" i="20"/>
  <c r="J122" i="9"/>
  <c r="J122" i="21" s="1"/>
  <c r="B122" i="20"/>
  <c r="B122" i="9"/>
  <c r="B122" i="21" s="1"/>
  <c r="H121" i="20"/>
  <c r="H121" i="9"/>
  <c r="D121" i="20"/>
  <c r="D121" i="22" s="1"/>
  <c r="D121" i="9"/>
  <c r="D121" i="21" s="1"/>
  <c r="J120" i="20"/>
  <c r="J120" i="9"/>
  <c r="J120" i="21" s="1"/>
  <c r="F120" i="20"/>
  <c r="F120" i="22" s="1"/>
  <c r="F120" i="9"/>
  <c r="F120" i="21" s="1"/>
  <c r="H119" i="20"/>
  <c r="H119" i="9"/>
  <c r="D119" i="20"/>
  <c r="D119" i="22" s="1"/>
  <c r="D119" i="9"/>
  <c r="D119" i="21" s="1"/>
  <c r="J118" i="20"/>
  <c r="J118" i="9"/>
  <c r="J118" i="21" s="1"/>
  <c r="F118" i="20"/>
  <c r="F118" i="22" s="1"/>
  <c r="F118" i="9"/>
  <c r="F118" i="21" s="1"/>
  <c r="B118" i="20"/>
  <c r="B118" i="9"/>
  <c r="B118" i="21" s="1"/>
  <c r="H117" i="20"/>
  <c r="H117" i="22" s="1"/>
  <c r="H117" i="9"/>
  <c r="D117" i="20"/>
  <c r="D117" i="9"/>
  <c r="D117" i="21" s="1"/>
  <c r="J116" i="20"/>
  <c r="J116" i="22" s="1"/>
  <c r="J116" i="9"/>
  <c r="J116" i="21" s="1"/>
  <c r="H115" i="20"/>
  <c r="H115" i="9"/>
  <c r="D115" i="20"/>
  <c r="D115" i="9"/>
  <c r="D115" i="21" s="1"/>
  <c r="J114" i="20"/>
  <c r="J114" i="22" s="1"/>
  <c r="J114" i="9"/>
  <c r="J114" i="21" s="1"/>
  <c r="H113" i="20"/>
  <c r="H113" i="22" s="1"/>
  <c r="H113" i="9"/>
  <c r="D113" i="20"/>
  <c r="D113" i="9"/>
  <c r="D113" i="21" s="1"/>
  <c r="J112" i="20"/>
  <c r="J112" i="22" s="1"/>
  <c r="J112" i="9"/>
  <c r="J112" i="21" s="1"/>
  <c r="B112" i="20"/>
  <c r="B112" i="9"/>
  <c r="B112" i="21" s="1"/>
  <c r="H111" i="20"/>
  <c r="H111" i="22" s="1"/>
  <c r="H111" i="9"/>
  <c r="D111" i="20"/>
  <c r="D111" i="9"/>
  <c r="D111" i="21" s="1"/>
  <c r="J110" i="20"/>
  <c r="J110" i="22" s="1"/>
  <c r="J110" i="9"/>
  <c r="J110" i="21" s="1"/>
  <c r="F110" i="20"/>
  <c r="F110" i="9"/>
  <c r="F110" i="21" s="1"/>
  <c r="H109" i="20"/>
  <c r="H109" i="22" s="1"/>
  <c r="H109" i="9"/>
  <c r="D109" i="20"/>
  <c r="D109" i="9"/>
  <c r="D109" i="21" s="1"/>
  <c r="J108" i="20"/>
  <c r="J108" i="22" s="1"/>
  <c r="J108" i="9"/>
  <c r="J108" i="21" s="1"/>
  <c r="B108" i="20"/>
  <c r="B108" i="9"/>
  <c r="B108" i="21" s="1"/>
  <c r="H107" i="20"/>
  <c r="H107" i="22" s="1"/>
  <c r="H107" i="9"/>
  <c r="D107" i="20"/>
  <c r="D107" i="9"/>
  <c r="D107" i="21" s="1"/>
  <c r="J106" i="20"/>
  <c r="J106" i="22" s="1"/>
  <c r="J106" i="9"/>
  <c r="J106" i="21" s="1"/>
  <c r="F106" i="20"/>
  <c r="F106" i="9"/>
  <c r="F106" i="21" s="1"/>
  <c r="H105" i="20"/>
  <c r="H105" i="22" s="1"/>
  <c r="H105" i="9"/>
  <c r="D105" i="20"/>
  <c r="D105" i="9"/>
  <c r="D105" i="21" s="1"/>
  <c r="J104" i="20"/>
  <c r="J104" i="9"/>
  <c r="J104" i="21" s="1"/>
  <c r="F104" i="20"/>
  <c r="F104" i="9"/>
  <c r="F104" i="21" s="1"/>
  <c r="B104" i="20"/>
  <c r="B104" i="22" s="1"/>
  <c r="B104" i="9"/>
  <c r="B104" i="21" s="1"/>
  <c r="H103" i="20"/>
  <c r="H103" i="9"/>
  <c r="D103" i="20"/>
  <c r="D103" i="9"/>
  <c r="D103" i="21" s="1"/>
  <c r="J102" i="20"/>
  <c r="J102" i="9"/>
  <c r="J102" i="21" s="1"/>
  <c r="F102" i="20"/>
  <c r="F102" i="22" s="1"/>
  <c r="F102" i="9"/>
  <c r="F102" i="21" s="1"/>
  <c r="B102" i="20"/>
  <c r="B102" i="9"/>
  <c r="B102" i="21" s="1"/>
  <c r="H101" i="20"/>
  <c r="H101" i="22" s="1"/>
  <c r="H101" i="9"/>
  <c r="H101" i="21" s="1"/>
  <c r="D101" i="20"/>
  <c r="D101" i="9"/>
  <c r="D101" i="21" s="1"/>
  <c r="F100" i="20"/>
  <c r="F100" i="22" s="1"/>
  <c r="F100" i="9"/>
  <c r="F100" i="21" s="1"/>
  <c r="B100" i="20"/>
  <c r="B100" i="9"/>
  <c r="B100" i="21" s="1"/>
  <c r="H99" i="20"/>
  <c r="H99" i="22" s="1"/>
  <c r="H99" i="9"/>
  <c r="D99" i="20"/>
  <c r="D99" i="9"/>
  <c r="D99" i="21" s="1"/>
  <c r="J98" i="20"/>
  <c r="J98" i="9"/>
  <c r="J98" i="21" s="1"/>
  <c r="F98" i="20"/>
  <c r="F98" i="9"/>
  <c r="F98" i="21" s="1"/>
  <c r="B98" i="20"/>
  <c r="B98" i="9"/>
  <c r="B98" i="21" s="1"/>
  <c r="H97" i="20"/>
  <c r="H97" i="9"/>
  <c r="D97" i="20"/>
  <c r="D97" i="22" s="1"/>
  <c r="D97" i="9"/>
  <c r="D97" i="21" s="1"/>
  <c r="J96" i="20"/>
  <c r="J96" i="9"/>
  <c r="J96" i="21" s="1"/>
  <c r="F96" i="20"/>
  <c r="F96" i="22" s="1"/>
  <c r="F96" i="9"/>
  <c r="F96" i="21" s="1"/>
  <c r="B96" i="20"/>
  <c r="B96" i="9"/>
  <c r="B96" i="21" s="1"/>
  <c r="H95" i="20"/>
  <c r="H95" i="22" s="1"/>
  <c r="H95" i="9"/>
  <c r="D95" i="20"/>
  <c r="D95" i="9"/>
  <c r="D95" i="21" s="1"/>
  <c r="J94" i="20"/>
  <c r="J94" i="9"/>
  <c r="J94" i="21" s="1"/>
  <c r="F94" i="20"/>
  <c r="F94" i="9"/>
  <c r="F94" i="21" s="1"/>
  <c r="B94" i="20"/>
  <c r="B94" i="22" s="1"/>
  <c r="B94" i="9"/>
  <c r="B94" i="21" s="1"/>
  <c r="H93" i="20"/>
  <c r="H93" i="9"/>
  <c r="D93" i="20"/>
  <c r="D93" i="9"/>
  <c r="D93" i="21" s="1"/>
  <c r="J92" i="20"/>
  <c r="J92" i="9"/>
  <c r="J92" i="21" s="1"/>
  <c r="B92" i="20"/>
  <c r="B92" i="22" s="1"/>
  <c r="B92" i="9"/>
  <c r="B92" i="21" s="1"/>
  <c r="H91" i="20"/>
  <c r="H91" i="9"/>
  <c r="D91" i="20"/>
  <c r="D91" i="22" s="1"/>
  <c r="D91" i="9"/>
  <c r="D91" i="21" s="1"/>
  <c r="J90" i="20"/>
  <c r="J90" i="9"/>
  <c r="J90" i="21" s="1"/>
  <c r="F90" i="20"/>
  <c r="F90" i="22" s="1"/>
  <c r="F90" i="9"/>
  <c r="F90" i="21" s="1"/>
  <c r="H89" i="20"/>
  <c r="H89" i="9"/>
  <c r="D89" i="20"/>
  <c r="D89" i="22" s="1"/>
  <c r="D89" i="9"/>
  <c r="D89" i="21" s="1"/>
  <c r="J88" i="20"/>
  <c r="J88" i="9"/>
  <c r="J88" i="21" s="1"/>
  <c r="F88" i="20"/>
  <c r="F88" i="22" s="1"/>
  <c r="F88" i="9"/>
  <c r="F88" i="21" s="1"/>
  <c r="B88" i="20"/>
  <c r="B88" i="9"/>
  <c r="B88" i="21" s="1"/>
  <c r="H87" i="20"/>
  <c r="H87" i="22" s="1"/>
  <c r="H87" i="9"/>
  <c r="D87" i="20"/>
  <c r="D87" i="9"/>
  <c r="D87" i="21" s="1"/>
  <c r="J86" i="20"/>
  <c r="J86" i="22" s="1"/>
  <c r="J86" i="9"/>
  <c r="J86" i="21" s="1"/>
  <c r="F86" i="20"/>
  <c r="F86" i="9"/>
  <c r="F86" i="21" s="1"/>
  <c r="H85" i="20"/>
  <c r="H85" i="22" s="1"/>
  <c r="H85" i="9"/>
  <c r="D85" i="20"/>
  <c r="D85" i="9"/>
  <c r="D85" i="21" s="1"/>
  <c r="J84" i="20"/>
  <c r="J84" i="22" s="1"/>
  <c r="J84" i="9"/>
  <c r="J84" i="21" s="1"/>
  <c r="F84" i="20"/>
  <c r="F84" i="9"/>
  <c r="F84" i="21" s="1"/>
  <c r="H83" i="20"/>
  <c r="H83" i="22" s="1"/>
  <c r="H83" i="9"/>
  <c r="D83" i="20"/>
  <c r="D83" i="9"/>
  <c r="D83" i="21" s="1"/>
  <c r="J82" i="20"/>
  <c r="J82" i="9"/>
  <c r="J82" i="21" s="1"/>
  <c r="F82" i="20"/>
  <c r="F82" i="9"/>
  <c r="F82" i="21" s="1"/>
  <c r="B82" i="20"/>
  <c r="B82" i="22" s="1"/>
  <c r="B82" i="9"/>
  <c r="B82" i="21" s="1"/>
  <c r="H81" i="20"/>
  <c r="H81" i="9"/>
  <c r="D81" i="20"/>
  <c r="D81" i="22" s="1"/>
  <c r="D81" i="9"/>
  <c r="D81" i="21" s="1"/>
  <c r="J80" i="20"/>
  <c r="J80" i="9"/>
  <c r="J80" i="21" s="1"/>
  <c r="F80" i="20"/>
  <c r="F80" i="22" s="1"/>
  <c r="F80" i="9"/>
  <c r="F80" i="21" s="1"/>
  <c r="B80" i="20"/>
  <c r="B80" i="9"/>
  <c r="B80" i="21" s="1"/>
  <c r="H79" i="20"/>
  <c r="H79" i="22" s="1"/>
  <c r="H79" i="9"/>
  <c r="D79" i="20"/>
  <c r="D79" i="9"/>
  <c r="D79" i="21" s="1"/>
  <c r="J78" i="20"/>
  <c r="J78" i="9"/>
  <c r="J78" i="21" s="1"/>
  <c r="F78" i="20"/>
  <c r="F78" i="9"/>
  <c r="F78" i="21" s="1"/>
  <c r="B78" i="20"/>
  <c r="B78" i="22" s="1"/>
  <c r="B78" i="9"/>
  <c r="B78" i="21" s="1"/>
  <c r="H77" i="20"/>
  <c r="H77" i="9"/>
  <c r="D77" i="20"/>
  <c r="D77" i="22" s="1"/>
  <c r="D77" i="9"/>
  <c r="D77" i="21" s="1"/>
  <c r="J76" i="20"/>
  <c r="J76" i="9"/>
  <c r="J76" i="21" s="1"/>
  <c r="F76" i="20"/>
  <c r="F76" i="22" s="1"/>
  <c r="F76" i="9"/>
  <c r="F76" i="21" s="1"/>
  <c r="H75" i="20"/>
  <c r="H75" i="9"/>
  <c r="D75" i="20"/>
  <c r="D75" i="22" s="1"/>
  <c r="D75" i="9"/>
  <c r="D75" i="21" s="1"/>
  <c r="J74" i="20"/>
  <c r="J74" i="9"/>
  <c r="J74" i="21" s="1"/>
  <c r="F74" i="20"/>
  <c r="F74" i="22" s="1"/>
  <c r="F74" i="9"/>
  <c r="F74" i="21" s="1"/>
  <c r="H73" i="20"/>
  <c r="H73" i="9"/>
  <c r="D73" i="20"/>
  <c r="D73" i="22" s="1"/>
  <c r="D73" i="9"/>
  <c r="D73" i="21" s="1"/>
  <c r="J72" i="20"/>
  <c r="J72" i="9"/>
  <c r="J72" i="21" s="1"/>
  <c r="F72" i="20"/>
  <c r="F72" i="22" s="1"/>
  <c r="F72" i="9"/>
  <c r="F72" i="21" s="1"/>
  <c r="H71" i="20"/>
  <c r="H71" i="9"/>
  <c r="D71" i="20"/>
  <c r="D71" i="22" s="1"/>
  <c r="D71" i="9"/>
  <c r="D71" i="21" s="1"/>
  <c r="J70" i="20"/>
  <c r="J70" i="9"/>
  <c r="J70" i="21" s="1"/>
  <c r="F70" i="20"/>
  <c r="F70" i="22" s="1"/>
  <c r="F70" i="9"/>
  <c r="F70" i="21" s="1"/>
  <c r="H69" i="20"/>
  <c r="H69" i="9"/>
  <c r="D69" i="20"/>
  <c r="D69" i="22" s="1"/>
  <c r="D69" i="9"/>
  <c r="D69" i="21" s="1"/>
  <c r="J68" i="20"/>
  <c r="J68" i="9"/>
  <c r="J68" i="21" s="1"/>
  <c r="F68" i="20"/>
  <c r="F68" i="22" s="1"/>
  <c r="F68" i="9"/>
  <c r="F68" i="21" s="1"/>
  <c r="H67" i="20"/>
  <c r="H67" i="9"/>
  <c r="D67" i="20"/>
  <c r="D67" i="22" s="1"/>
  <c r="D67" i="9"/>
  <c r="D67" i="21" s="1"/>
  <c r="F66" i="20"/>
  <c r="F66" i="22" s="1"/>
  <c r="F66" i="9"/>
  <c r="F66" i="21" s="1"/>
  <c r="H65" i="20"/>
  <c r="H65" i="22" s="1"/>
  <c r="H65" i="9"/>
  <c r="D65" i="20"/>
  <c r="D65" i="9"/>
  <c r="D65" i="21" s="1"/>
  <c r="J64" i="20"/>
  <c r="J64" i="9"/>
  <c r="J64" i="21" s="1"/>
  <c r="F64" i="20"/>
  <c r="F64" i="9"/>
  <c r="F64" i="21" s="1"/>
  <c r="B64" i="20"/>
  <c r="B64" i="22" s="1"/>
  <c r="B64" i="9"/>
  <c r="B64" i="21" s="1"/>
  <c r="H63" i="20"/>
  <c r="H63" i="9"/>
  <c r="H63" i="21" s="1"/>
  <c r="D63" i="20"/>
  <c r="D63" i="22" s="1"/>
  <c r="D63" i="9"/>
  <c r="D63" i="21" s="1"/>
  <c r="J62" i="20"/>
  <c r="J62" i="9"/>
  <c r="J62" i="21" s="1"/>
  <c r="F62" i="20"/>
  <c r="F62" i="22" s="1"/>
  <c r="F62" i="9"/>
  <c r="F62" i="21" s="1"/>
  <c r="H61" i="20"/>
  <c r="H61" i="9"/>
  <c r="D61" i="20"/>
  <c r="D61" i="22" s="1"/>
  <c r="D61" i="9"/>
  <c r="D61" i="21" s="1"/>
  <c r="J60" i="20"/>
  <c r="J60" i="9"/>
  <c r="J60" i="21" s="1"/>
  <c r="F60" i="20"/>
  <c r="F60" i="22" s="1"/>
  <c r="F60" i="9"/>
  <c r="F60" i="21" s="1"/>
  <c r="B60" i="20"/>
  <c r="B60" i="9"/>
  <c r="B60" i="21" s="1"/>
  <c r="H59" i="20"/>
  <c r="H59" i="22" s="1"/>
  <c r="H59" i="9"/>
  <c r="D59" i="20"/>
  <c r="D59" i="9"/>
  <c r="D59" i="21" s="1"/>
  <c r="J58" i="20"/>
  <c r="J58" i="22" s="1"/>
  <c r="J58" i="9"/>
  <c r="J58" i="21" s="1"/>
  <c r="B58" i="20"/>
  <c r="B58" i="9"/>
  <c r="B58" i="21" s="1"/>
  <c r="H57" i="20"/>
  <c r="H57" i="22" s="1"/>
  <c r="H57" i="9"/>
  <c r="D57" i="20"/>
  <c r="D57" i="9"/>
  <c r="D57" i="21" s="1"/>
  <c r="J56" i="20"/>
  <c r="J56" i="22" s="1"/>
  <c r="J56" i="9"/>
  <c r="J56" i="21" s="1"/>
  <c r="H55" i="20"/>
  <c r="H55" i="9"/>
  <c r="D55" i="20"/>
  <c r="D55" i="22" s="1"/>
  <c r="D55" i="9"/>
  <c r="D55" i="21" s="1"/>
  <c r="J54" i="20"/>
  <c r="J54" i="9"/>
  <c r="J54" i="21" s="1"/>
  <c r="F54" i="20"/>
  <c r="F54" i="22" s="1"/>
  <c r="F54" i="9"/>
  <c r="F54" i="21" s="1"/>
  <c r="H53" i="20"/>
  <c r="H53" i="9"/>
  <c r="D53" i="20"/>
  <c r="D53" i="22" s="1"/>
  <c r="D53" i="9"/>
  <c r="D53" i="21" s="1"/>
  <c r="J52" i="20"/>
  <c r="J52" i="9"/>
  <c r="J52" i="21" s="1"/>
  <c r="F52" i="20"/>
  <c r="F52" i="22" s="1"/>
  <c r="F52" i="9"/>
  <c r="F52" i="21" s="1"/>
  <c r="B52" i="20"/>
  <c r="B52" i="9"/>
  <c r="B52" i="21" s="1"/>
  <c r="H51" i="20"/>
  <c r="H51" i="22" s="1"/>
  <c r="H51" i="9"/>
  <c r="D51" i="20"/>
  <c r="D51" i="9"/>
  <c r="D51" i="21" s="1"/>
  <c r="J50" i="20"/>
  <c r="J50" i="9"/>
  <c r="J50" i="21" s="1"/>
  <c r="F50" i="20"/>
  <c r="F50" i="9"/>
  <c r="F50" i="21" s="1"/>
  <c r="B50" i="20"/>
  <c r="B50" i="22" s="1"/>
  <c r="B50" i="9"/>
  <c r="B50" i="21" s="1"/>
  <c r="H49" i="20"/>
  <c r="H49" i="9"/>
  <c r="D49" i="20"/>
  <c r="D49" i="22" s="1"/>
  <c r="D49" i="9"/>
  <c r="D49" i="21" s="1"/>
  <c r="J48" i="20"/>
  <c r="J48" i="9"/>
  <c r="J48" i="21" s="1"/>
  <c r="F48" i="20"/>
  <c r="F48" i="22" s="1"/>
  <c r="F48" i="9"/>
  <c r="F48" i="21" s="1"/>
  <c r="H47" i="20"/>
  <c r="H47" i="9"/>
  <c r="D47" i="20"/>
  <c r="D47" i="22" s="1"/>
  <c r="D47" i="9"/>
  <c r="D47" i="21" s="1"/>
  <c r="J46" i="20"/>
  <c r="J46" i="9"/>
  <c r="J46" i="21" s="1"/>
  <c r="F46" i="20"/>
  <c r="F46" i="22" s="1"/>
  <c r="F46" i="9"/>
  <c r="F46" i="21" s="1"/>
  <c r="H45" i="20"/>
  <c r="H45" i="9"/>
  <c r="D45" i="20"/>
  <c r="D45" i="22" s="1"/>
  <c r="D45" i="9"/>
  <c r="D45" i="21" s="1"/>
  <c r="J44" i="20"/>
  <c r="J44" i="9"/>
  <c r="J44" i="21" s="1"/>
  <c r="F44" i="20"/>
  <c r="F44" i="22" s="1"/>
  <c r="F44" i="9"/>
  <c r="F44" i="21" s="1"/>
  <c r="H43" i="20"/>
  <c r="H43" i="9"/>
  <c r="D43" i="20"/>
  <c r="D43" i="22" s="1"/>
  <c r="D43" i="9"/>
  <c r="D43" i="21" s="1"/>
  <c r="H41" i="20"/>
  <c r="H41" i="9"/>
  <c r="D41" i="20"/>
  <c r="D41" i="22" s="1"/>
  <c r="D41" i="9"/>
  <c r="D41" i="21" s="1"/>
  <c r="J40" i="20"/>
  <c r="J40" i="9"/>
  <c r="J40" i="21" s="1"/>
  <c r="F40" i="20"/>
  <c r="F40" i="22" s="1"/>
  <c r="F40" i="9"/>
  <c r="F40" i="21" s="1"/>
  <c r="H39" i="20"/>
  <c r="H39" i="9"/>
  <c r="D39" i="20"/>
  <c r="D39" i="22" s="1"/>
  <c r="D39" i="9"/>
  <c r="D39" i="21" s="1"/>
  <c r="J38" i="20"/>
  <c r="J38" i="9"/>
  <c r="J38" i="21" s="1"/>
  <c r="F38" i="20"/>
  <c r="F38" i="22" s="1"/>
  <c r="F38" i="9"/>
  <c r="F38" i="21" s="1"/>
  <c r="H37" i="20"/>
  <c r="H37" i="9"/>
  <c r="D37" i="20"/>
  <c r="D37" i="22" s="1"/>
  <c r="D37" i="9"/>
  <c r="D37" i="21" s="1"/>
  <c r="J36" i="20"/>
  <c r="J36" i="9"/>
  <c r="J36" i="21" s="1"/>
  <c r="F36" i="20"/>
  <c r="F36" i="22" s="1"/>
  <c r="F36" i="9"/>
  <c r="F36" i="21" s="1"/>
  <c r="H35" i="20"/>
  <c r="H35" i="9"/>
  <c r="D35" i="20"/>
  <c r="D35" i="22" s="1"/>
  <c r="D35" i="9"/>
  <c r="D35" i="21" s="1"/>
  <c r="J34" i="20"/>
  <c r="J34" i="9"/>
  <c r="J34" i="21" s="1"/>
  <c r="F34" i="20"/>
  <c r="F34" i="22" s="1"/>
  <c r="F34" i="9"/>
  <c r="F34" i="21" s="1"/>
  <c r="H33" i="20"/>
  <c r="H33" i="9"/>
  <c r="D33" i="20"/>
  <c r="D33" i="22" s="1"/>
  <c r="D33" i="9"/>
  <c r="D33" i="21" s="1"/>
  <c r="J32" i="20"/>
  <c r="J32" i="9"/>
  <c r="J32" i="21" s="1"/>
  <c r="F32" i="20"/>
  <c r="F32" i="22" s="1"/>
  <c r="F32" i="9"/>
  <c r="F32" i="21" s="1"/>
  <c r="H31" i="20"/>
  <c r="H31" i="22" s="1"/>
  <c r="H31" i="9"/>
  <c r="J30" i="20"/>
  <c r="J30" i="22" s="1"/>
  <c r="J30" i="9"/>
  <c r="J30" i="21" s="1"/>
  <c r="F30" i="20"/>
  <c r="F30" i="9"/>
  <c r="F30" i="21" s="1"/>
  <c r="H29" i="20"/>
  <c r="H29" i="22" s="1"/>
  <c r="H29" i="9"/>
  <c r="D29" i="20"/>
  <c r="D29" i="9"/>
  <c r="D29" i="21" s="1"/>
  <c r="J28" i="20"/>
  <c r="J28" i="22" s="1"/>
  <c r="J28" i="9"/>
  <c r="J28" i="21" s="1"/>
  <c r="H27" i="20"/>
  <c r="H27" i="9"/>
  <c r="D27" i="20"/>
  <c r="D27" i="22" s="1"/>
  <c r="D27" i="9"/>
  <c r="D27" i="21" s="1"/>
  <c r="B19" i="20"/>
  <c r="B19" i="22" s="1"/>
  <c r="B19" i="9"/>
  <c r="B19" i="21" s="1"/>
  <c r="F17" i="20"/>
  <c r="F17" i="22" s="1"/>
  <c r="F17" i="9"/>
  <c r="F17" i="21" s="1"/>
  <c r="B17" i="20"/>
  <c r="B17" i="22" s="1"/>
  <c r="B17" i="9"/>
  <c r="B17" i="21" s="1"/>
  <c r="F13" i="20"/>
  <c r="F13" i="22" s="1"/>
  <c r="F13" i="9"/>
  <c r="F13" i="21" s="1"/>
  <c r="B13" i="20"/>
  <c r="B13" i="22" s="1"/>
  <c r="B13" i="9"/>
  <c r="B13" i="21" s="1"/>
  <c r="J11" i="20"/>
  <c r="J11" i="22" s="1"/>
  <c r="J11" i="9"/>
  <c r="J11" i="21" s="1"/>
  <c r="F11" i="20"/>
  <c r="F11" i="22" s="1"/>
  <c r="F11" i="9"/>
  <c r="F11" i="21" s="1"/>
  <c r="F9" i="20"/>
  <c r="F9" i="22" s="1"/>
  <c r="F9" i="9"/>
  <c r="F9" i="21" s="1"/>
  <c r="D8" i="20"/>
  <c r="D8" i="22" s="1"/>
  <c r="D8" i="9"/>
  <c r="D8" i="21" s="1"/>
  <c r="B7" i="20"/>
  <c r="B7" i="22" s="1"/>
  <c r="B7" i="9"/>
  <c r="B7" i="21" s="1"/>
  <c r="F5" i="20"/>
  <c r="F5" i="22" s="1"/>
  <c r="F5" i="9"/>
  <c r="F26" i="20"/>
  <c r="F26" i="22" s="1"/>
  <c r="F26" i="9"/>
  <c r="F26" i="21" s="1"/>
  <c r="B26" i="20"/>
  <c r="B26" i="22" s="1"/>
  <c r="B26" i="9"/>
  <c r="B26" i="21" s="1"/>
  <c r="B24" i="20"/>
  <c r="B24" i="22" s="1"/>
  <c r="B24" i="9"/>
  <c r="B24" i="21" s="1"/>
  <c r="F22" i="20"/>
  <c r="F22" i="22" s="1"/>
  <c r="F22" i="9"/>
  <c r="F22" i="21" s="1"/>
  <c r="B22" i="20"/>
  <c r="B22" i="22" s="1"/>
  <c r="B22" i="9"/>
  <c r="B22" i="21" s="1"/>
  <c r="B246" i="20"/>
  <c r="B246" i="22" s="1"/>
  <c r="B246" i="9"/>
  <c r="B246" i="21" s="1"/>
  <c r="B238" i="20"/>
  <c r="B238" i="22" s="1"/>
  <c r="B238" i="9"/>
  <c r="B238" i="21" s="1"/>
  <c r="F222" i="20"/>
  <c r="F222" i="22" s="1"/>
  <c r="F222" i="9"/>
  <c r="F222" i="21" s="1"/>
  <c r="J220" i="20"/>
  <c r="J220" i="22" s="1"/>
  <c r="J220" i="9"/>
  <c r="J220" i="21" s="1"/>
  <c r="B210" i="20"/>
  <c r="B210" i="22" s="1"/>
  <c r="B210" i="9"/>
  <c r="B210" i="21" s="1"/>
  <c r="B196" i="20"/>
  <c r="B196" i="22" s="1"/>
  <c r="B196" i="9"/>
  <c r="B196" i="21" s="1"/>
  <c r="B192" i="20"/>
  <c r="B192" i="22" s="1"/>
  <c r="B192" i="9"/>
  <c r="B192" i="21" s="1"/>
  <c r="B186" i="20"/>
  <c r="B186" i="22" s="1"/>
  <c r="B186" i="9"/>
  <c r="B186" i="21" s="1"/>
  <c r="B178" i="20"/>
  <c r="B178" i="22" s="1"/>
  <c r="B178" i="9"/>
  <c r="B178" i="21" s="1"/>
  <c r="B176" i="20"/>
  <c r="B176" i="22" s="1"/>
  <c r="B176" i="9"/>
  <c r="B176" i="21" s="1"/>
  <c r="B174" i="20"/>
  <c r="B174" i="22" s="1"/>
  <c r="B174" i="9"/>
  <c r="B174" i="21" s="1"/>
  <c r="J170" i="20"/>
  <c r="J170" i="22" s="1"/>
  <c r="J170" i="9"/>
  <c r="J170" i="21" s="1"/>
  <c r="B168" i="20"/>
  <c r="B168" i="22" s="1"/>
  <c r="B168" i="9"/>
  <c r="B168" i="21" s="1"/>
  <c r="B166" i="20"/>
  <c r="B166" i="22" s="1"/>
  <c r="B166" i="9"/>
  <c r="B166" i="21" s="1"/>
  <c r="B164" i="20"/>
  <c r="B164" i="22" s="1"/>
  <c r="B164" i="9"/>
  <c r="B164" i="21" s="1"/>
  <c r="B162" i="20"/>
  <c r="B162" i="22" s="1"/>
  <c r="B162" i="9"/>
  <c r="B162" i="21" s="1"/>
  <c r="B158" i="20"/>
  <c r="B158" i="22" s="1"/>
  <c r="B158" i="9"/>
  <c r="B158" i="21" s="1"/>
  <c r="G156" i="20"/>
  <c r="G156" i="22" s="1"/>
  <c r="G156" i="9"/>
  <c r="G156" i="21" s="1"/>
  <c r="B156" i="20"/>
  <c r="B156" i="22" s="1"/>
  <c r="B156" i="9"/>
  <c r="B156" i="21" s="1"/>
  <c r="K129" i="20"/>
  <c r="K129" i="22" s="1"/>
  <c r="K129" i="9"/>
  <c r="K129" i="21" s="1"/>
  <c r="G124" i="20"/>
  <c r="G124" i="22" s="1"/>
  <c r="G124" i="9"/>
  <c r="G124" i="21" s="1"/>
  <c r="I123" i="20"/>
  <c r="I123" i="22" s="1"/>
  <c r="I123" i="9"/>
  <c r="I123" i="21" s="1"/>
  <c r="K115" i="20"/>
  <c r="K115" i="22" s="1"/>
  <c r="K115" i="9"/>
  <c r="K115" i="21" s="1"/>
  <c r="K103" i="20"/>
  <c r="K103" i="22" s="1"/>
  <c r="K103" i="9"/>
  <c r="K103" i="21" s="1"/>
  <c r="E98" i="20"/>
  <c r="E98" i="22" s="1"/>
  <c r="E98" i="9"/>
  <c r="E98" i="21" s="1"/>
  <c r="G93" i="20"/>
  <c r="G93" i="22" s="1"/>
  <c r="G93" i="9"/>
  <c r="G93" i="21" s="1"/>
  <c r="B150" i="20"/>
  <c r="B150" i="22" s="1"/>
  <c r="B150" i="9"/>
  <c r="B150" i="21" s="1"/>
  <c r="F146" i="20"/>
  <c r="F146" i="22" s="1"/>
  <c r="F146" i="9"/>
  <c r="F146" i="21" s="1"/>
  <c r="B146" i="20"/>
  <c r="B146" i="22" s="1"/>
  <c r="B146" i="9"/>
  <c r="B146" i="21" s="1"/>
  <c r="F144" i="20"/>
  <c r="F144" i="22" s="1"/>
  <c r="F144" i="9"/>
  <c r="F144" i="21" s="1"/>
  <c r="B144" i="20"/>
  <c r="B144" i="22" s="1"/>
  <c r="B144" i="9"/>
  <c r="B144" i="21" s="1"/>
  <c r="F142" i="20"/>
  <c r="F142" i="22" s="1"/>
  <c r="F142" i="9"/>
  <c r="F142" i="21" s="1"/>
  <c r="B138" i="20"/>
  <c r="B138" i="22" s="1"/>
  <c r="B138" i="9"/>
  <c r="B138" i="21" s="1"/>
  <c r="J136" i="20"/>
  <c r="J136" i="22" s="1"/>
  <c r="J136" i="9"/>
  <c r="J136" i="21" s="1"/>
  <c r="F136" i="20"/>
  <c r="F136" i="22" s="1"/>
  <c r="F136" i="9"/>
  <c r="F136" i="21" s="1"/>
  <c r="F134" i="20"/>
  <c r="F134" i="22" s="1"/>
  <c r="F134" i="9"/>
  <c r="F134" i="21" s="1"/>
  <c r="B132" i="20"/>
  <c r="B132" i="22" s="1"/>
  <c r="B132" i="9"/>
  <c r="B132" i="21" s="1"/>
  <c r="F122" i="20"/>
  <c r="F122" i="22" s="1"/>
  <c r="F122" i="9"/>
  <c r="F122" i="21" s="1"/>
  <c r="B74" i="9"/>
  <c r="B74" i="21" s="1"/>
  <c r="B72" i="9"/>
  <c r="B72" i="21" s="1"/>
  <c r="B70" i="9"/>
  <c r="B70" i="21" s="1"/>
  <c r="B68" i="9"/>
  <c r="B68" i="21" s="1"/>
  <c r="J66" i="9"/>
  <c r="J66" i="21" s="1"/>
  <c r="B66" i="9"/>
  <c r="B66" i="21" s="1"/>
  <c r="B62" i="9"/>
  <c r="B62" i="21" s="1"/>
  <c r="F58" i="9"/>
  <c r="F58" i="21" s="1"/>
  <c r="F56" i="9"/>
  <c r="F56" i="21" s="1"/>
  <c r="B56" i="9"/>
  <c r="B56" i="21" s="1"/>
  <c r="B54" i="9"/>
  <c r="B54" i="21" s="1"/>
  <c r="B48" i="9"/>
  <c r="B48" i="21" s="1"/>
  <c r="B46" i="9"/>
  <c r="B46" i="21" s="1"/>
  <c r="B44" i="9"/>
  <c r="B44" i="21" s="1"/>
  <c r="J42" i="9"/>
  <c r="J42" i="21" s="1"/>
  <c r="F42" i="9"/>
  <c r="F42" i="21" s="1"/>
  <c r="B42" i="9"/>
  <c r="B42" i="21" s="1"/>
  <c r="B40" i="9"/>
  <c r="B40" i="21" s="1"/>
  <c r="B38" i="9"/>
  <c r="B38" i="21" s="1"/>
  <c r="B36" i="9"/>
  <c r="B36" i="21" s="1"/>
  <c r="B34" i="9"/>
  <c r="B34" i="21" s="1"/>
  <c r="B32" i="9"/>
  <c r="B32" i="21" s="1"/>
  <c r="D31" i="9"/>
  <c r="D31" i="21" s="1"/>
  <c r="B30" i="9"/>
  <c r="B30" i="21" s="1"/>
  <c r="F28" i="9"/>
  <c r="F28" i="21" s="1"/>
  <c r="B28" i="9"/>
  <c r="B28" i="21" s="1"/>
  <c r="B120" i="9"/>
  <c r="B120" i="21" s="1"/>
  <c r="F116" i="9"/>
  <c r="F116" i="21" s="1"/>
  <c r="B116" i="9"/>
  <c r="B116" i="21" s="1"/>
  <c r="F114" i="9"/>
  <c r="F114" i="21" s="1"/>
  <c r="B114" i="9"/>
  <c r="B114" i="21" s="1"/>
  <c r="F112" i="9"/>
  <c r="F112" i="21" s="1"/>
  <c r="B110" i="9"/>
  <c r="B110" i="21" s="1"/>
  <c r="F108" i="9"/>
  <c r="F108" i="21" s="1"/>
  <c r="B106" i="9"/>
  <c r="B106" i="21" s="1"/>
  <c r="J100" i="9"/>
  <c r="J100" i="21" s="1"/>
  <c r="F92" i="9"/>
  <c r="F92" i="21" s="1"/>
  <c r="B90" i="9"/>
  <c r="B90" i="21" s="1"/>
  <c r="B86" i="9"/>
  <c r="B86" i="21" s="1"/>
  <c r="B84" i="9"/>
  <c r="B84" i="21" s="1"/>
  <c r="B76" i="9"/>
  <c r="B76" i="21" s="1"/>
  <c r="G73" i="9"/>
  <c r="G73" i="21" s="1"/>
  <c r="K71" i="9"/>
  <c r="K71" i="21" s="1"/>
  <c r="E70" i="9"/>
  <c r="E70" i="21" s="1"/>
  <c r="G67" i="9"/>
  <c r="G67" i="21" s="1"/>
  <c r="E66" i="9"/>
  <c r="E66" i="21" s="1"/>
  <c r="G65" i="9"/>
  <c r="G65" i="21" s="1"/>
  <c r="K59" i="9"/>
  <c r="K59" i="21" s="1"/>
  <c r="G59" i="9"/>
  <c r="G59" i="21" s="1"/>
  <c r="K55" i="9"/>
  <c r="K55" i="21" s="1"/>
  <c r="G55" i="9"/>
  <c r="G55" i="21" s="1"/>
  <c r="E54" i="9"/>
  <c r="E54" i="21" s="1"/>
  <c r="G53" i="9"/>
  <c r="G53" i="21" s="1"/>
  <c r="G51" i="9"/>
  <c r="G51" i="21" s="1"/>
  <c r="E50" i="9"/>
  <c r="E50" i="21" s="1"/>
  <c r="K49" i="9"/>
  <c r="K49" i="21" s="1"/>
  <c r="E48" i="9"/>
  <c r="E48" i="21" s="1"/>
  <c r="K47" i="9"/>
  <c r="K47" i="21" s="1"/>
  <c r="K45" i="9"/>
  <c r="K45" i="21" s="1"/>
  <c r="G45" i="9"/>
  <c r="G45" i="21" s="1"/>
  <c r="G43" i="9"/>
  <c r="G43" i="21" s="1"/>
  <c r="I42" i="9"/>
  <c r="I42" i="21" s="1"/>
  <c r="K41" i="9"/>
  <c r="K41" i="21" s="1"/>
  <c r="E40" i="9"/>
  <c r="E40" i="21" s="1"/>
  <c r="G39" i="9"/>
  <c r="G39" i="21" s="1"/>
  <c r="I38" i="9"/>
  <c r="I38" i="21" s="1"/>
  <c r="E38" i="9"/>
  <c r="E38" i="21" s="1"/>
  <c r="G37" i="9"/>
  <c r="G37" i="21" s="1"/>
  <c r="I36" i="9"/>
  <c r="I36" i="21" s="1"/>
  <c r="E36" i="9"/>
  <c r="E36" i="21" s="1"/>
  <c r="K35" i="9"/>
  <c r="K35" i="21" s="1"/>
  <c r="G35" i="9"/>
  <c r="G35" i="21" s="1"/>
  <c r="E34" i="9"/>
  <c r="E34" i="21" s="1"/>
  <c r="I32" i="9"/>
  <c r="I32" i="21" s="1"/>
  <c r="K31" i="9"/>
  <c r="K31" i="21" s="1"/>
  <c r="K29" i="9"/>
  <c r="K29" i="21" s="1"/>
  <c r="G29" i="9"/>
  <c r="G29" i="21" s="1"/>
  <c r="I28" i="9"/>
  <c r="I28" i="21" s="1"/>
  <c r="K27" i="9"/>
  <c r="K27" i="21" s="1"/>
  <c r="G91" i="9"/>
  <c r="G91" i="21" s="1"/>
  <c r="K89" i="9"/>
  <c r="K89" i="21" s="1"/>
  <c r="G87" i="9"/>
  <c r="G87" i="21" s="1"/>
  <c r="C85" i="9"/>
  <c r="C85" i="21" s="1"/>
  <c r="K83" i="9"/>
  <c r="K83" i="21" s="1"/>
  <c r="G83" i="9"/>
  <c r="G83" i="21" s="1"/>
  <c r="E82" i="9"/>
  <c r="E82" i="21" s="1"/>
  <c r="K81" i="9"/>
  <c r="K81" i="21" s="1"/>
  <c r="G79" i="9"/>
  <c r="G79" i="21" s="1"/>
  <c r="G77" i="9"/>
  <c r="G77" i="21" s="1"/>
  <c r="K75" i="9"/>
  <c r="K75" i="21" s="1"/>
  <c r="G75" i="9"/>
  <c r="G75" i="21" s="1"/>
  <c r="F161" i="20"/>
  <c r="F161" i="22" s="1"/>
  <c r="F161" i="9"/>
  <c r="F161" i="21" s="1"/>
  <c r="B159" i="20"/>
  <c r="B159" i="22" s="1"/>
  <c r="B159" i="9"/>
  <c r="B159" i="21" s="1"/>
  <c r="B157" i="20"/>
  <c r="B157" i="22" s="1"/>
  <c r="B157" i="9"/>
  <c r="B157" i="21" s="1"/>
  <c r="F155" i="20"/>
  <c r="F155" i="22" s="1"/>
  <c r="F155" i="9"/>
  <c r="F155" i="21" s="1"/>
  <c r="B155" i="20"/>
  <c r="B155" i="22" s="1"/>
  <c r="B155" i="9"/>
  <c r="B155" i="21" s="1"/>
  <c r="F153" i="20"/>
  <c r="F153" i="22" s="1"/>
  <c r="F153" i="9"/>
  <c r="F153" i="21" s="1"/>
  <c r="B153" i="20"/>
  <c r="B153" i="22" s="1"/>
  <c r="B153" i="9"/>
  <c r="B153" i="21" s="1"/>
  <c r="B151" i="20"/>
  <c r="B151" i="22" s="1"/>
  <c r="B151" i="9"/>
  <c r="B151" i="21" s="1"/>
  <c r="F149" i="20"/>
  <c r="F149" i="22" s="1"/>
  <c r="F149" i="9"/>
  <c r="F149" i="21" s="1"/>
  <c r="B149" i="20"/>
  <c r="B149" i="22" s="1"/>
  <c r="B149" i="9"/>
  <c r="B149" i="21" s="1"/>
  <c r="B147" i="20"/>
  <c r="B147" i="22" s="1"/>
  <c r="B147" i="9"/>
  <c r="B147" i="21" s="1"/>
  <c r="B143" i="20"/>
  <c r="B143" i="22" s="1"/>
  <c r="B143" i="9"/>
  <c r="B143" i="21" s="1"/>
  <c r="F137" i="20"/>
  <c r="F137" i="22" s="1"/>
  <c r="F137" i="9"/>
  <c r="F137" i="21" s="1"/>
  <c r="B133" i="20"/>
  <c r="B133" i="22" s="1"/>
  <c r="B133" i="9"/>
  <c r="B133" i="21" s="1"/>
  <c r="B131" i="20"/>
  <c r="B131" i="22" s="1"/>
  <c r="B131" i="9"/>
  <c r="B131" i="21" s="1"/>
  <c r="B127" i="20"/>
  <c r="B127" i="22" s="1"/>
  <c r="B127" i="9"/>
  <c r="B127" i="21" s="1"/>
  <c r="F123" i="20"/>
  <c r="F123" i="22" s="1"/>
  <c r="F123" i="9"/>
  <c r="F123" i="21" s="1"/>
  <c r="B123" i="20"/>
  <c r="B123" i="22" s="1"/>
  <c r="B123" i="9"/>
  <c r="B123" i="21" s="1"/>
  <c r="B71" i="9"/>
  <c r="B71" i="21" s="1"/>
  <c r="B67" i="9"/>
  <c r="B67" i="21" s="1"/>
  <c r="B63" i="9"/>
  <c r="B63" i="21" s="1"/>
  <c r="B59" i="9"/>
  <c r="B59" i="21" s="1"/>
  <c r="B53" i="9"/>
  <c r="B53" i="21" s="1"/>
  <c r="B47" i="9"/>
  <c r="B47" i="21" s="1"/>
  <c r="B43" i="9"/>
  <c r="B43" i="21" s="1"/>
  <c r="F37" i="9"/>
  <c r="F37" i="21" s="1"/>
  <c r="B37" i="9"/>
  <c r="B37" i="21" s="1"/>
  <c r="B35" i="9"/>
  <c r="B35" i="21" s="1"/>
  <c r="B33" i="9"/>
  <c r="B33" i="21" s="1"/>
  <c r="B31" i="9"/>
  <c r="B31" i="21" s="1"/>
  <c r="B29" i="9"/>
  <c r="B29" i="21" s="1"/>
  <c r="B27" i="9"/>
  <c r="B27" i="21" s="1"/>
  <c r="F119" i="9"/>
  <c r="F119" i="21" s="1"/>
  <c r="F117" i="9"/>
  <c r="F117" i="21" s="1"/>
  <c r="D116" i="9"/>
  <c r="D116" i="21" s="1"/>
  <c r="F115" i="9"/>
  <c r="F115" i="21" s="1"/>
  <c r="B113" i="9"/>
  <c r="B113" i="21" s="1"/>
  <c r="F111" i="9"/>
  <c r="F111" i="21" s="1"/>
  <c r="F109" i="9"/>
  <c r="F109" i="21" s="1"/>
  <c r="B109" i="9"/>
  <c r="B109" i="21" s="1"/>
  <c r="B105" i="9"/>
  <c r="B105" i="21" s="1"/>
  <c r="J103" i="9"/>
  <c r="J103" i="21" s="1"/>
  <c r="B103" i="9"/>
  <c r="B103" i="21" s="1"/>
  <c r="B101" i="9"/>
  <c r="B101" i="21" s="1"/>
  <c r="B91" i="9"/>
  <c r="B91" i="21" s="1"/>
  <c r="B87" i="9"/>
  <c r="B87" i="21" s="1"/>
  <c r="B81" i="9"/>
  <c r="B81" i="21" s="1"/>
  <c r="B79" i="9"/>
  <c r="B79" i="21" s="1"/>
  <c r="B75" i="9"/>
  <c r="B75" i="21" s="1"/>
  <c r="G72" i="9"/>
  <c r="G72" i="21" s="1"/>
  <c r="G70" i="9"/>
  <c r="G70" i="21" s="1"/>
  <c r="G68" i="9"/>
  <c r="G68" i="21" s="1"/>
  <c r="E65" i="9"/>
  <c r="E65" i="21" s="1"/>
  <c r="K58" i="9"/>
  <c r="K58" i="21" s="1"/>
  <c r="K54" i="9"/>
  <c r="K54" i="21" s="1"/>
  <c r="G54" i="9"/>
  <c r="G54" i="21" s="1"/>
  <c r="G52" i="9"/>
  <c r="G52" i="21" s="1"/>
  <c r="E51" i="9"/>
  <c r="E51" i="21" s="1"/>
  <c r="K50" i="9"/>
  <c r="K50" i="21" s="1"/>
  <c r="G50" i="9"/>
  <c r="G50" i="21" s="1"/>
  <c r="E49" i="9"/>
  <c r="E49" i="21" s="1"/>
  <c r="K48" i="9"/>
  <c r="K48" i="21" s="1"/>
  <c r="G48" i="9"/>
  <c r="G48" i="21" s="1"/>
  <c r="K46" i="9"/>
  <c r="K46" i="21" s="1"/>
  <c r="G46" i="9"/>
  <c r="G46" i="21" s="1"/>
  <c r="E45" i="9"/>
  <c r="E45" i="21" s="1"/>
  <c r="K42" i="9"/>
  <c r="K42" i="21" s="1"/>
  <c r="K40" i="9"/>
  <c r="K40" i="21" s="1"/>
  <c r="G40" i="9"/>
  <c r="G40" i="21" s="1"/>
  <c r="I39" i="9"/>
  <c r="I39" i="21" s="1"/>
  <c r="E39" i="9"/>
  <c r="E39" i="21" s="1"/>
  <c r="G38" i="9"/>
  <c r="G38" i="21" s="1"/>
  <c r="I37" i="9"/>
  <c r="I37" i="21" s="1"/>
  <c r="K36" i="9"/>
  <c r="K36" i="21" s="1"/>
  <c r="G36" i="9"/>
  <c r="G36" i="21" s="1"/>
  <c r="K34" i="9"/>
  <c r="K34" i="21" s="1"/>
  <c r="G34" i="9"/>
  <c r="G34" i="21" s="1"/>
  <c r="I33" i="9"/>
  <c r="I33" i="21" s="1"/>
  <c r="E33" i="9"/>
  <c r="E33" i="21" s="1"/>
  <c r="K30" i="9"/>
  <c r="K30" i="21" s="1"/>
  <c r="G30" i="9"/>
  <c r="G30" i="21" s="1"/>
  <c r="I29" i="9"/>
  <c r="I29" i="21" s="1"/>
  <c r="E29" i="9"/>
  <c r="E29" i="21" s="1"/>
  <c r="K28" i="9"/>
  <c r="K28" i="21" s="1"/>
  <c r="G28" i="9"/>
  <c r="G28" i="21" s="1"/>
  <c r="I27" i="9"/>
  <c r="I27" i="21" s="1"/>
  <c r="K96" i="9"/>
  <c r="K96" i="21" s="1"/>
  <c r="E93" i="9"/>
  <c r="E93" i="21" s="1"/>
  <c r="K92" i="9"/>
  <c r="K92" i="21" s="1"/>
  <c r="G92" i="9"/>
  <c r="G92" i="21" s="1"/>
  <c r="K88" i="9"/>
  <c r="K88" i="21" s="1"/>
  <c r="G88" i="9"/>
  <c r="G88" i="21" s="1"/>
  <c r="K86" i="9"/>
  <c r="K86" i="21" s="1"/>
  <c r="K84" i="9"/>
  <c r="K84" i="21" s="1"/>
  <c r="I83" i="9"/>
  <c r="I83" i="21" s="1"/>
  <c r="K82" i="9"/>
  <c r="K82" i="21" s="1"/>
  <c r="G82" i="9"/>
  <c r="G82" i="21" s="1"/>
  <c r="G78" i="9"/>
  <c r="G78" i="21" s="1"/>
  <c r="K76" i="9"/>
  <c r="K76" i="21" s="1"/>
  <c r="B8" i="2"/>
  <c r="O5" i="9" s="1"/>
  <c r="G2" i="14"/>
  <c r="H2" i="14"/>
  <c r="F2" i="14"/>
  <c r="E4" i="14"/>
  <c r="E5" i="14"/>
  <c r="E6" i="14"/>
  <c r="E7" i="14"/>
  <c r="E8" i="14"/>
  <c r="E9" i="14"/>
  <c r="E10" i="14"/>
  <c r="E11" i="14"/>
  <c r="E12" i="14"/>
  <c r="E13" i="14"/>
  <c r="E14" i="14"/>
  <c r="E3" i="14"/>
  <c r="H27" i="22" l="1"/>
  <c r="D29" i="22"/>
  <c r="F30" i="22"/>
  <c r="J32" i="22"/>
  <c r="H33" i="22"/>
  <c r="J34" i="22"/>
  <c r="H35" i="22"/>
  <c r="J36" i="22"/>
  <c r="H37" i="22"/>
  <c r="J38" i="22"/>
  <c r="H39" i="22"/>
  <c r="J40" i="22"/>
  <c r="H41" i="22"/>
  <c r="H43" i="22"/>
  <c r="J44" i="22"/>
  <c r="H45" i="22"/>
  <c r="J46" i="22"/>
  <c r="H47" i="22"/>
  <c r="J48" i="22"/>
  <c r="H49" i="22"/>
  <c r="F50" i="22"/>
  <c r="D51" i="22"/>
  <c r="B52" i="22"/>
  <c r="J52" i="22"/>
  <c r="H53" i="22"/>
  <c r="J54" i="22"/>
  <c r="H55" i="22"/>
  <c r="D57" i="22"/>
  <c r="B58" i="22"/>
  <c r="D59" i="22"/>
  <c r="B60" i="22"/>
  <c r="J60" i="22"/>
  <c r="H61" i="22"/>
  <c r="J62" i="22"/>
  <c r="H63" i="22"/>
  <c r="F64" i="22"/>
  <c r="D65" i="22"/>
  <c r="H67" i="22"/>
  <c r="J68" i="22"/>
  <c r="H69" i="22"/>
  <c r="J70" i="22"/>
  <c r="H71" i="22"/>
  <c r="J72" i="22"/>
  <c r="H73" i="22"/>
  <c r="J74" i="22"/>
  <c r="H75" i="22"/>
  <c r="J76" i="22"/>
  <c r="H77" i="22"/>
  <c r="F78" i="22"/>
  <c r="D79" i="22"/>
  <c r="B80" i="22"/>
  <c r="J80" i="22"/>
  <c r="H81" i="22"/>
  <c r="F82" i="22"/>
  <c r="D83" i="22"/>
  <c r="F84" i="22"/>
  <c r="D85" i="22"/>
  <c r="F86" i="22"/>
  <c r="D87" i="22"/>
  <c r="B88" i="22"/>
  <c r="J88" i="22"/>
  <c r="H89" i="22"/>
  <c r="J90" i="22"/>
  <c r="H91" i="22"/>
  <c r="J92" i="22"/>
  <c r="H93" i="22"/>
  <c r="F94" i="22"/>
  <c r="D95" i="22"/>
  <c r="B96" i="22"/>
  <c r="J96" i="22"/>
  <c r="H97" i="22"/>
  <c r="F98" i="22"/>
  <c r="D99" i="22"/>
  <c r="B100" i="22"/>
  <c r="D101" i="22"/>
  <c r="B102" i="22"/>
  <c r="J102" i="22"/>
  <c r="H103" i="22"/>
  <c r="F104" i="22"/>
  <c r="D105" i="22"/>
  <c r="F106" i="22"/>
  <c r="D107" i="22"/>
  <c r="B108" i="22"/>
  <c r="D109" i="22"/>
  <c r="F110" i="22"/>
  <c r="D111" i="22"/>
  <c r="B112" i="22"/>
  <c r="D113" i="22"/>
  <c r="H115" i="22"/>
  <c r="D117" i="22"/>
  <c r="B118" i="22"/>
  <c r="J118" i="22"/>
  <c r="H119" i="22"/>
  <c r="J120" i="22"/>
  <c r="H121" i="22"/>
  <c r="J122" i="22"/>
  <c r="H123" i="22"/>
  <c r="F124" i="22"/>
  <c r="D125" i="22"/>
  <c r="B126" i="22"/>
  <c r="J126" i="22"/>
  <c r="H127" i="22"/>
  <c r="F128" i="22"/>
  <c r="D129" i="22"/>
  <c r="B130" i="22"/>
  <c r="J130" i="22"/>
  <c r="H131" i="22"/>
  <c r="J132" i="22"/>
  <c r="H133" i="22"/>
  <c r="J134" i="22"/>
  <c r="H135" i="22"/>
  <c r="D137" i="22"/>
  <c r="F138" i="22"/>
  <c r="D139" i="22"/>
  <c r="B140" i="22"/>
  <c r="J140" i="22"/>
  <c r="H141" i="22"/>
  <c r="J142" i="22"/>
  <c r="H143" i="22"/>
  <c r="D145" i="22"/>
  <c r="J146" i="22"/>
  <c r="H147" i="22"/>
  <c r="F148" i="22"/>
  <c r="D149" i="22"/>
  <c r="C28" i="22"/>
  <c r="E31" i="22"/>
  <c r="C32" i="22"/>
  <c r="K32" i="22"/>
  <c r="E35" i="22"/>
  <c r="C36" i="22"/>
  <c r="C38" i="22"/>
  <c r="C40" i="22"/>
  <c r="I41" i="22"/>
  <c r="G42" i="22"/>
  <c r="I43" i="22"/>
  <c r="G44" i="22"/>
  <c r="I45" i="22"/>
  <c r="E47" i="22"/>
  <c r="C48" i="22"/>
  <c r="C50" i="22"/>
  <c r="C52" i="22"/>
  <c r="E53" i="22"/>
  <c r="C54" i="22"/>
  <c r="I55" i="22"/>
  <c r="G56" i="22"/>
  <c r="E57" i="22"/>
  <c r="C58" i="22"/>
  <c r="E59" i="22"/>
  <c r="C60" i="22"/>
  <c r="K60" i="22"/>
  <c r="I61" i="22"/>
  <c r="G62" i="22"/>
  <c r="E63" i="22"/>
  <c r="C64" i="22"/>
  <c r="K64" i="22"/>
  <c r="C66" i="22"/>
  <c r="K66" i="22"/>
  <c r="I67" i="22"/>
  <c r="K68" i="22"/>
  <c r="I69" i="22"/>
  <c r="K70" i="22"/>
  <c r="I71" i="22"/>
  <c r="K72" i="22"/>
  <c r="I73" i="22"/>
  <c r="G74" i="22"/>
  <c r="E75" i="22"/>
  <c r="C76" i="22"/>
  <c r="E77" i="22"/>
  <c r="C78" i="22"/>
  <c r="E79" i="22"/>
  <c r="C80" i="22"/>
  <c r="K80" i="22"/>
  <c r="I81" i="22"/>
  <c r="E83" i="22"/>
  <c r="G84" i="22"/>
  <c r="I85" i="22"/>
  <c r="G86" i="22"/>
  <c r="I87" i="22"/>
  <c r="E89" i="22"/>
  <c r="C90" i="22"/>
  <c r="K90" i="22"/>
  <c r="I91" i="22"/>
  <c r="I93" i="22"/>
  <c r="G94" i="22"/>
  <c r="E95" i="22"/>
  <c r="C96" i="22"/>
  <c r="J27" i="22"/>
  <c r="H28" i="22"/>
  <c r="J29" i="22"/>
  <c r="H30" i="22"/>
  <c r="J31" i="22"/>
  <c r="H32" i="22"/>
  <c r="J33" i="22"/>
  <c r="H34" i="22"/>
  <c r="J35" i="22"/>
  <c r="H36" i="22"/>
  <c r="D38" i="22"/>
  <c r="B39" i="22"/>
  <c r="J39" i="22"/>
  <c r="H40" i="22"/>
  <c r="F41" i="22"/>
  <c r="D42" i="22"/>
  <c r="F43" i="22"/>
  <c r="D44" i="22"/>
  <c r="B45" i="22"/>
  <c r="J45" i="22"/>
  <c r="H46" i="22"/>
  <c r="J47" i="22"/>
  <c r="H48" i="22"/>
  <c r="F49" i="22"/>
  <c r="D50" i="22"/>
  <c r="B51" i="22"/>
  <c r="J51" i="22"/>
  <c r="H52" i="22"/>
  <c r="J53" i="22"/>
  <c r="H54" i="22"/>
  <c r="F55" i="22"/>
  <c r="D56" i="22"/>
  <c r="B57" i="22"/>
  <c r="J57" i="22"/>
  <c r="H58" i="22"/>
  <c r="J59" i="22"/>
  <c r="H60" i="22"/>
  <c r="F61" i="22"/>
  <c r="D62" i="22"/>
  <c r="F63" i="22"/>
  <c r="D64" i="22"/>
  <c r="B65" i="22"/>
  <c r="J65" i="22"/>
  <c r="H66" i="22"/>
  <c r="J67" i="22"/>
  <c r="H68" i="22"/>
  <c r="F69" i="22"/>
  <c r="D70" i="22"/>
  <c r="F71" i="22"/>
  <c r="D72" i="22"/>
  <c r="B73" i="22"/>
  <c r="J73" i="22"/>
  <c r="H74" i="22"/>
  <c r="J75" i="22"/>
  <c r="H76" i="22"/>
  <c r="F77" i="22"/>
  <c r="D78" i="22"/>
  <c r="F79" i="22"/>
  <c r="D80" i="22"/>
  <c r="F81" i="22"/>
  <c r="D82" i="22"/>
  <c r="B83" i="22"/>
  <c r="J83" i="22"/>
  <c r="H84" i="22"/>
  <c r="F85" i="22"/>
  <c r="D86" i="22"/>
  <c r="F87" i="22"/>
  <c r="D88" i="22"/>
  <c r="B89" i="22"/>
  <c r="J89" i="22"/>
  <c r="H90" i="22"/>
  <c r="J91" i="22"/>
  <c r="H92" i="22"/>
  <c r="F93" i="22"/>
  <c r="D94" i="22"/>
  <c r="B95" i="22"/>
  <c r="J95" i="22"/>
  <c r="H96" i="22"/>
  <c r="F97" i="22"/>
  <c r="D98" i="22"/>
  <c r="B99" i="22"/>
  <c r="J99" i="22"/>
  <c r="H100" i="22"/>
  <c r="J101" i="22"/>
  <c r="H102" i="22"/>
  <c r="D104" i="22"/>
  <c r="F105" i="22"/>
  <c r="D106" i="22"/>
  <c r="B107" i="22"/>
  <c r="J107" i="22"/>
  <c r="H108" i="22"/>
  <c r="D110" i="22"/>
  <c r="B111" i="22"/>
  <c r="D112" i="22"/>
  <c r="F113" i="22"/>
  <c r="D114" i="22"/>
  <c r="B115" i="22"/>
  <c r="H116" i="22"/>
  <c r="J117" i="22"/>
  <c r="H118" i="22"/>
  <c r="J119" i="22"/>
  <c r="H120" i="22"/>
  <c r="F121" i="22"/>
  <c r="D122" i="22"/>
  <c r="J123" i="22"/>
  <c r="H124" i="22"/>
  <c r="F125" i="22"/>
  <c r="D126" i="22"/>
  <c r="F127" i="22"/>
  <c r="D128" i="22"/>
  <c r="B129" i="22"/>
  <c r="J129" i="22"/>
  <c r="H130" i="22"/>
  <c r="J131" i="22"/>
  <c r="H132" i="22"/>
  <c r="J133" i="22"/>
  <c r="H134" i="22"/>
  <c r="F135" i="22"/>
  <c r="D136" i="22"/>
  <c r="B137" i="22"/>
  <c r="D138" i="22"/>
  <c r="B139" i="22"/>
  <c r="J139" i="22"/>
  <c r="H140" i="22"/>
  <c r="F141" i="22"/>
  <c r="D142" i="22"/>
  <c r="F143" i="22"/>
  <c r="D144" i="22"/>
  <c r="B145" i="22"/>
  <c r="J145" i="22"/>
  <c r="H146" i="22"/>
  <c r="J147" i="22"/>
  <c r="H148" i="22"/>
  <c r="D150" i="22"/>
  <c r="F151" i="22"/>
  <c r="D152" i="22"/>
  <c r="J153" i="22"/>
  <c r="H154" i="22"/>
  <c r="D156" i="22"/>
  <c r="F157" i="22"/>
  <c r="D158" i="22"/>
  <c r="F159" i="22"/>
  <c r="D160" i="22"/>
  <c r="B161" i="22"/>
  <c r="C27" i="22"/>
  <c r="E28" i="22"/>
  <c r="E30" i="22"/>
  <c r="C31" i="22"/>
  <c r="E32" i="22"/>
  <c r="G33" i="22"/>
  <c r="I34" i="22"/>
  <c r="C37" i="22"/>
  <c r="C39" i="22"/>
  <c r="I40" i="22"/>
  <c r="G41" i="22"/>
  <c r="C43" i="22"/>
  <c r="E44" i="22"/>
  <c r="C45" i="22"/>
  <c r="I46" i="22"/>
  <c r="G47" i="22"/>
  <c r="C49" i="22"/>
  <c r="I50" i="22"/>
  <c r="K51" i="22"/>
  <c r="I52" i="22"/>
  <c r="K53" i="22"/>
  <c r="C55" i="22"/>
  <c r="I56" i="22"/>
  <c r="G57" i="22"/>
  <c r="E58" i="22"/>
  <c r="C59" i="22"/>
  <c r="I60" i="22"/>
  <c r="G61" i="22"/>
  <c r="E62" i="22"/>
  <c r="C63" i="22"/>
  <c r="K63" i="22"/>
  <c r="I64" i="22"/>
  <c r="K65" i="22"/>
  <c r="C67" i="22"/>
  <c r="E68" i="22"/>
  <c r="C69" i="22"/>
  <c r="K69" i="22"/>
  <c r="C71" i="22"/>
  <c r="E72" i="22"/>
  <c r="C73" i="22"/>
  <c r="E74" i="22"/>
  <c r="C75" i="22"/>
  <c r="I76" i="22"/>
  <c r="K77" i="22"/>
  <c r="I78" i="22"/>
  <c r="K79" i="22"/>
  <c r="I80" i="22"/>
  <c r="G81" i="22"/>
  <c r="C83" i="22"/>
  <c r="I84" i="22"/>
  <c r="K85" i="22"/>
  <c r="I86" i="22"/>
  <c r="K87" i="22"/>
  <c r="I88" i="22"/>
  <c r="G89" i="22"/>
  <c r="I90" i="22"/>
  <c r="K91" i="22"/>
  <c r="F247" i="22"/>
  <c r="D248" i="22"/>
  <c r="J21" i="22"/>
  <c r="H22" i="22"/>
  <c r="D24" i="22"/>
  <c r="F25" i="22"/>
  <c r="D26" i="22"/>
  <c r="D162" i="22"/>
  <c r="F163" i="22"/>
  <c r="D164" i="22"/>
  <c r="F165" i="22"/>
  <c r="D166" i="22"/>
  <c r="F167" i="22"/>
  <c r="H168" i="22"/>
  <c r="F169" i="22"/>
  <c r="D170" i="22"/>
  <c r="F171" i="22"/>
  <c r="H172" i="22"/>
  <c r="F173" i="22"/>
  <c r="D174" i="22"/>
  <c r="F175" i="22"/>
  <c r="D176" i="22"/>
  <c r="F177" i="22"/>
  <c r="D178" i="22"/>
  <c r="F179" i="22"/>
  <c r="D180" i="22"/>
  <c r="B181" i="22"/>
  <c r="J181" i="22"/>
  <c r="H182" i="22"/>
  <c r="F183" i="22"/>
  <c r="D184" i="22"/>
  <c r="F185" i="22"/>
  <c r="D186" i="22"/>
  <c r="F187" i="22"/>
  <c r="D188" i="22"/>
  <c r="F189" i="22"/>
  <c r="D190" i="22"/>
  <c r="F191" i="22"/>
  <c r="D192" i="22"/>
  <c r="B193" i="22"/>
  <c r="J193" i="22"/>
  <c r="H194" i="22"/>
  <c r="F195" i="22"/>
  <c r="D196" i="22"/>
  <c r="B197" i="22"/>
  <c r="J197" i="22"/>
  <c r="H198" i="22"/>
  <c r="J199" i="22"/>
  <c r="H200" i="22"/>
  <c r="J201" i="22"/>
  <c r="H202" i="22"/>
  <c r="F203" i="22"/>
  <c r="D204" i="22"/>
  <c r="B205" i="22"/>
  <c r="J205" i="22"/>
  <c r="H206" i="22"/>
  <c r="F207" i="22"/>
  <c r="D208" i="22"/>
  <c r="F209" i="22"/>
  <c r="D210" i="22"/>
  <c r="B211" i="22"/>
  <c r="J211" i="22"/>
  <c r="H212" i="22"/>
  <c r="F213" i="22"/>
  <c r="D214" i="22"/>
  <c r="B215" i="22"/>
  <c r="J215" i="22"/>
  <c r="H216" i="22"/>
  <c r="F217" i="22"/>
  <c r="D218" i="22"/>
  <c r="F219" i="22"/>
  <c r="D220" i="22"/>
  <c r="B221" i="22"/>
  <c r="J221" i="22"/>
  <c r="H222" i="22"/>
  <c r="J223" i="22"/>
  <c r="H224" i="22"/>
  <c r="F225" i="22"/>
  <c r="D226" i="22"/>
  <c r="B227" i="22"/>
  <c r="J227" i="22"/>
  <c r="H228" i="22"/>
  <c r="F229" i="22"/>
  <c r="D230" i="22"/>
  <c r="B231" i="22"/>
  <c r="J231" i="22"/>
  <c r="H232" i="22"/>
  <c r="J233" i="22"/>
  <c r="H234" i="22"/>
  <c r="J235" i="22"/>
  <c r="H236" i="22"/>
  <c r="F237" i="22"/>
  <c r="D238" i="22"/>
  <c r="B239" i="22"/>
  <c r="J239" i="22"/>
  <c r="H240" i="22"/>
  <c r="F241" i="22"/>
  <c r="D242" i="22"/>
  <c r="B243" i="22"/>
  <c r="J243" i="22"/>
  <c r="H244" i="22"/>
  <c r="F245" i="22"/>
  <c r="D246" i="22"/>
  <c r="F4" i="21"/>
  <c r="F4" i="23" s="1"/>
  <c r="M4" i="23" s="1"/>
  <c r="F4" i="11"/>
  <c r="H7" i="21"/>
  <c r="H7" i="23" s="1"/>
  <c r="H7" i="11"/>
  <c r="H13" i="21"/>
  <c r="H13" i="23" s="1"/>
  <c r="H13" i="11"/>
  <c r="H15" i="21"/>
  <c r="H15" i="23" s="1"/>
  <c r="H15" i="11"/>
  <c r="G229" i="21"/>
  <c r="G229" i="23" s="1"/>
  <c r="G229" i="11"/>
  <c r="G235" i="21"/>
  <c r="G235" i="23" s="1"/>
  <c r="G235" i="11"/>
  <c r="G237" i="21"/>
  <c r="G237" i="23" s="1"/>
  <c r="G237" i="11"/>
  <c r="C248" i="22"/>
  <c r="I21" i="22"/>
  <c r="C24" i="22"/>
  <c r="G26" i="22"/>
  <c r="K98" i="22"/>
  <c r="G100" i="22"/>
  <c r="C102" i="22"/>
  <c r="K104" i="22"/>
  <c r="G106" i="22"/>
  <c r="G108" i="22"/>
  <c r="C110" i="22"/>
  <c r="C112" i="22"/>
  <c r="C114" i="22"/>
  <c r="I115" i="22"/>
  <c r="I117" i="22"/>
  <c r="I119" i="22"/>
  <c r="I121" i="22"/>
  <c r="C126" i="22"/>
  <c r="G128" i="22"/>
  <c r="E131" i="22"/>
  <c r="I133" i="22"/>
  <c r="I137" i="22"/>
  <c r="G140" i="22"/>
  <c r="E143" i="22"/>
  <c r="C146" i="22"/>
  <c r="E149" i="22"/>
  <c r="C152" i="22"/>
  <c r="I155" i="22"/>
  <c r="G158" i="22"/>
  <c r="E161" i="22"/>
  <c r="G164" i="22"/>
  <c r="C168" i="22"/>
  <c r="E171" i="22"/>
  <c r="C174" i="22"/>
  <c r="E177" i="22"/>
  <c r="I179" i="22"/>
  <c r="C182" i="22"/>
  <c r="G184" i="22"/>
  <c r="E187" i="22"/>
  <c r="I189" i="22"/>
  <c r="E191" i="22"/>
  <c r="C194" i="22"/>
  <c r="G196" i="22"/>
  <c r="K198" i="22"/>
  <c r="I201" i="22"/>
  <c r="C204" i="22"/>
  <c r="C206" i="22"/>
  <c r="K208" i="22"/>
  <c r="I211" i="22"/>
  <c r="C214" i="22"/>
  <c r="K216" i="22"/>
  <c r="E219" i="22"/>
  <c r="I221" i="22"/>
  <c r="C224" i="22"/>
  <c r="G226" i="22"/>
  <c r="G228" i="22"/>
  <c r="E231" i="22"/>
  <c r="I233" i="22"/>
  <c r="K236" i="22"/>
  <c r="E239" i="22"/>
  <c r="C242" i="22"/>
  <c r="G244" i="22"/>
  <c r="K246" i="22"/>
  <c r="I6" i="22"/>
  <c r="I10" i="22"/>
  <c r="I14" i="22"/>
  <c r="C19" i="22"/>
  <c r="G247" i="21"/>
  <c r="G247" i="23" s="1"/>
  <c r="G247" i="11"/>
  <c r="I142" i="21"/>
  <c r="I142" i="23" s="1"/>
  <c r="I142" i="11"/>
  <c r="I146" i="21"/>
  <c r="I146" i="23" s="1"/>
  <c r="I146" i="11"/>
  <c r="I148" i="21"/>
  <c r="I148" i="23" s="1"/>
  <c r="I148" i="11"/>
  <c r="I152" i="21"/>
  <c r="I152" i="23" s="1"/>
  <c r="I152" i="11"/>
  <c r="I154" i="21"/>
  <c r="I154" i="23" s="1"/>
  <c r="I154" i="11"/>
  <c r="I156" i="21"/>
  <c r="I156" i="23" s="1"/>
  <c r="I156" i="11"/>
  <c r="I158" i="21"/>
  <c r="I158" i="23" s="1"/>
  <c r="I158" i="11"/>
  <c r="I160" i="21"/>
  <c r="I160" i="23" s="1"/>
  <c r="I160" i="11"/>
  <c r="I162" i="21"/>
  <c r="I162" i="23" s="1"/>
  <c r="I162" i="11"/>
  <c r="G181" i="21"/>
  <c r="G181" i="23" s="1"/>
  <c r="G181" i="11"/>
  <c r="G185" i="21"/>
  <c r="G185" i="23" s="1"/>
  <c r="G185" i="11"/>
  <c r="G189" i="21"/>
  <c r="G189" i="23" s="1"/>
  <c r="G189" i="11"/>
  <c r="G193" i="21"/>
  <c r="G193" i="23" s="1"/>
  <c r="G193" i="11"/>
  <c r="G197" i="21"/>
  <c r="G197" i="23" s="1"/>
  <c r="G197" i="11"/>
  <c r="G201" i="21"/>
  <c r="G201" i="23" s="1"/>
  <c r="G201" i="11"/>
  <c r="K203" i="21"/>
  <c r="K203" i="23" s="1"/>
  <c r="K203" i="11"/>
  <c r="G205" i="21"/>
  <c r="G205" i="23" s="1"/>
  <c r="G205" i="11"/>
  <c r="G219" i="21"/>
  <c r="G219" i="23" s="1"/>
  <c r="G219" i="11"/>
  <c r="G223" i="21"/>
  <c r="G223" i="23" s="1"/>
  <c r="G223" i="11"/>
  <c r="G231" i="21"/>
  <c r="G231" i="23" s="1"/>
  <c r="G231" i="11"/>
  <c r="G233" i="21"/>
  <c r="G233" i="23" s="1"/>
  <c r="G233" i="11"/>
  <c r="G243" i="21"/>
  <c r="G243" i="23" s="1"/>
  <c r="G243" i="11"/>
  <c r="G245" i="21"/>
  <c r="G245" i="23" s="1"/>
  <c r="G245" i="11"/>
  <c r="C116" i="22"/>
  <c r="K120" i="22"/>
  <c r="K124" i="22"/>
  <c r="K126" i="22"/>
  <c r="E129" i="22"/>
  <c r="I131" i="22"/>
  <c r="G134" i="22"/>
  <c r="E137" i="22"/>
  <c r="C140" i="22"/>
  <c r="K142" i="22"/>
  <c r="I145" i="22"/>
  <c r="G148" i="22"/>
  <c r="E151" i="22"/>
  <c r="K154" i="22"/>
  <c r="I157" i="22"/>
  <c r="I161" i="22"/>
  <c r="C164" i="22"/>
  <c r="I167" i="22"/>
  <c r="G170" i="22"/>
  <c r="I173" i="22"/>
  <c r="C176" i="22"/>
  <c r="K178" i="22"/>
  <c r="E181" i="22"/>
  <c r="I183" i="22"/>
  <c r="C186" i="22"/>
  <c r="K188" i="22"/>
  <c r="G192" i="22"/>
  <c r="K194" i="22"/>
  <c r="E197" i="22"/>
  <c r="I199" i="22"/>
  <c r="C202" i="22"/>
  <c r="G204" i="22"/>
  <c r="K206" i="22"/>
  <c r="G208" i="22"/>
  <c r="K210" i="22"/>
  <c r="E213" i="22"/>
  <c r="I215" i="22"/>
  <c r="I217" i="22"/>
  <c r="C220" i="22"/>
  <c r="C222" i="22"/>
  <c r="G224" i="22"/>
  <c r="K226" i="22"/>
  <c r="E229" i="22"/>
  <c r="I231" i="22"/>
  <c r="C234" i="22"/>
  <c r="G236" i="22"/>
  <c r="K238" i="22"/>
  <c r="E241" i="22"/>
  <c r="I243" i="22"/>
  <c r="C246" i="22"/>
  <c r="K5" i="22"/>
  <c r="I8" i="22"/>
  <c r="I12" i="22"/>
  <c r="K15" i="22"/>
  <c r="K19" i="22"/>
  <c r="H23" i="21"/>
  <c r="H23" i="23" s="1"/>
  <c r="H23" i="11"/>
  <c r="H25" i="21"/>
  <c r="H25" i="23" s="1"/>
  <c r="H25" i="11"/>
  <c r="B208" i="21"/>
  <c r="B208" i="23" s="1"/>
  <c r="B208" i="11"/>
  <c r="H211" i="21"/>
  <c r="H211" i="23" s="1"/>
  <c r="H211" i="11"/>
  <c r="H6" i="21"/>
  <c r="H6" i="23" s="1"/>
  <c r="H6" i="11"/>
  <c r="H12" i="21"/>
  <c r="H12" i="23" s="1"/>
  <c r="H12" i="11"/>
  <c r="H16" i="21"/>
  <c r="H16" i="23" s="1"/>
  <c r="H16" i="11"/>
  <c r="G248" i="21"/>
  <c r="G248" i="23" s="1"/>
  <c r="G248" i="11"/>
  <c r="I143" i="21"/>
  <c r="I143" i="23" s="1"/>
  <c r="I143" i="11"/>
  <c r="I149" i="21"/>
  <c r="I149" i="23" s="1"/>
  <c r="I149" i="11"/>
  <c r="I153" i="21"/>
  <c r="I153" i="23" s="1"/>
  <c r="I153" i="11"/>
  <c r="K172" i="21"/>
  <c r="K172" i="23" s="1"/>
  <c r="K172" i="11"/>
  <c r="G180" i="21"/>
  <c r="G180" i="23" s="1"/>
  <c r="G180" i="11"/>
  <c r="G202" i="21"/>
  <c r="G202" i="23" s="1"/>
  <c r="G202" i="11"/>
  <c r="G238" i="21"/>
  <c r="G238" i="23" s="1"/>
  <c r="G238" i="11"/>
  <c r="G240" i="21"/>
  <c r="G240" i="23" s="1"/>
  <c r="G240" i="11"/>
  <c r="G246" i="21"/>
  <c r="G246" i="23" s="1"/>
  <c r="G246" i="11"/>
  <c r="H29" i="21"/>
  <c r="H29" i="23" s="1"/>
  <c r="H29" i="11"/>
  <c r="H51" i="21"/>
  <c r="H51" i="23" s="1"/>
  <c r="H51" i="11"/>
  <c r="H57" i="21"/>
  <c r="H57" i="23" s="1"/>
  <c r="H57" i="11"/>
  <c r="H59" i="21"/>
  <c r="H59" i="23" s="1"/>
  <c r="H59" i="11"/>
  <c r="H65" i="21"/>
  <c r="H65" i="23" s="1"/>
  <c r="H65" i="11"/>
  <c r="H79" i="21"/>
  <c r="H79" i="23" s="1"/>
  <c r="H79" i="11"/>
  <c r="H83" i="21"/>
  <c r="H83" i="23" s="1"/>
  <c r="H83" i="11"/>
  <c r="H85" i="21"/>
  <c r="H85" i="23" s="1"/>
  <c r="H85" i="11"/>
  <c r="H87" i="21"/>
  <c r="H87" i="23" s="1"/>
  <c r="H87" i="11"/>
  <c r="H95" i="21"/>
  <c r="H95" i="23" s="1"/>
  <c r="H95" i="11"/>
  <c r="H99" i="21"/>
  <c r="H99" i="23" s="1"/>
  <c r="H99" i="11"/>
  <c r="H105" i="21"/>
  <c r="H105" i="23" s="1"/>
  <c r="H105" i="11"/>
  <c r="H107" i="21"/>
  <c r="H107" i="23" s="1"/>
  <c r="H107" i="11"/>
  <c r="H109" i="21"/>
  <c r="H109" i="23" s="1"/>
  <c r="H109" i="11"/>
  <c r="H111" i="21"/>
  <c r="H111" i="23" s="1"/>
  <c r="H111" i="11"/>
  <c r="H113" i="21"/>
  <c r="H113" i="23" s="1"/>
  <c r="H113" i="11"/>
  <c r="H117" i="21"/>
  <c r="H117" i="23" s="1"/>
  <c r="H117" i="11"/>
  <c r="H125" i="21"/>
  <c r="H125" i="23" s="1"/>
  <c r="H125" i="11"/>
  <c r="H129" i="21"/>
  <c r="H129" i="23" s="1"/>
  <c r="H129" i="11"/>
  <c r="H137" i="21"/>
  <c r="H137" i="23" s="1"/>
  <c r="H137" i="11"/>
  <c r="H139" i="21"/>
  <c r="H139" i="23" s="1"/>
  <c r="H139" i="11"/>
  <c r="K122" i="21"/>
  <c r="K122" i="23" s="1"/>
  <c r="K122" i="11"/>
  <c r="H38" i="21"/>
  <c r="H38" i="23" s="1"/>
  <c r="H38" i="11"/>
  <c r="H42" i="21"/>
  <c r="H42" i="23" s="1"/>
  <c r="H42" i="11"/>
  <c r="H44" i="21"/>
  <c r="H44" i="23" s="1"/>
  <c r="H44" i="11"/>
  <c r="H50" i="21"/>
  <c r="H50" i="23" s="1"/>
  <c r="H50" i="11"/>
  <c r="H56" i="21"/>
  <c r="H56" i="23" s="1"/>
  <c r="H56" i="11"/>
  <c r="H62" i="21"/>
  <c r="H62" i="23" s="1"/>
  <c r="H62" i="11"/>
  <c r="H64" i="21"/>
  <c r="H64" i="23" s="1"/>
  <c r="H64" i="11"/>
  <c r="H70" i="21"/>
  <c r="H70" i="23" s="1"/>
  <c r="H70" i="11"/>
  <c r="H72" i="21"/>
  <c r="H72" i="23" s="1"/>
  <c r="H72" i="11"/>
  <c r="H78" i="21"/>
  <c r="H78" i="23" s="1"/>
  <c r="H78" i="11"/>
  <c r="H80" i="21"/>
  <c r="H80" i="23" s="1"/>
  <c r="H80" i="11"/>
  <c r="H82" i="21"/>
  <c r="H82" i="23" s="1"/>
  <c r="H82" i="11"/>
  <c r="H86" i="21"/>
  <c r="H86" i="23" s="1"/>
  <c r="H86" i="11"/>
  <c r="H88" i="21"/>
  <c r="H88" i="23" s="1"/>
  <c r="H88" i="11"/>
  <c r="H94" i="21"/>
  <c r="H94" i="23" s="1"/>
  <c r="H94" i="11"/>
  <c r="H98" i="21"/>
  <c r="H98" i="23" s="1"/>
  <c r="H98" i="11"/>
  <c r="H104" i="21"/>
  <c r="H104" i="23" s="1"/>
  <c r="H104" i="11"/>
  <c r="H106" i="21"/>
  <c r="H106" i="23" s="1"/>
  <c r="H106" i="11"/>
  <c r="H110" i="21"/>
  <c r="H110" i="23" s="1"/>
  <c r="H110" i="11"/>
  <c r="H112" i="21"/>
  <c r="H112" i="23" s="1"/>
  <c r="H112" i="11"/>
  <c r="H114" i="21"/>
  <c r="H114" i="23" s="1"/>
  <c r="H114" i="11"/>
  <c r="H126" i="21"/>
  <c r="H126" i="23" s="1"/>
  <c r="H126" i="11"/>
  <c r="H128" i="21"/>
  <c r="H128" i="23" s="1"/>
  <c r="H128" i="11"/>
  <c r="H136" i="21"/>
  <c r="H136" i="23" s="1"/>
  <c r="H136" i="11"/>
  <c r="H138" i="21"/>
  <c r="H138" i="23" s="1"/>
  <c r="H138" i="11"/>
  <c r="G171" i="21"/>
  <c r="G171" i="23" s="1"/>
  <c r="G171" i="11"/>
  <c r="K173" i="21"/>
  <c r="K173" i="23" s="1"/>
  <c r="K173" i="11"/>
  <c r="H24" i="21"/>
  <c r="H24" i="23" s="1"/>
  <c r="H24" i="11"/>
  <c r="H26" i="21"/>
  <c r="H26" i="23" s="1"/>
  <c r="H26" i="11"/>
  <c r="H166" i="21"/>
  <c r="H166" i="23" s="1"/>
  <c r="H166" i="11"/>
  <c r="H170" i="21"/>
  <c r="H170" i="23" s="1"/>
  <c r="H170" i="11"/>
  <c r="H174" i="21"/>
  <c r="H174" i="23" s="1"/>
  <c r="H174" i="11"/>
  <c r="B213" i="21"/>
  <c r="B213" i="23" s="1"/>
  <c r="B213" i="11"/>
  <c r="B217" i="21"/>
  <c r="B217" i="23" s="1"/>
  <c r="B217" i="11"/>
  <c r="F4" i="22"/>
  <c r="D5" i="22"/>
  <c r="B6" i="22"/>
  <c r="J6" i="22"/>
  <c r="H7" i="22"/>
  <c r="F8" i="22"/>
  <c r="D9" i="22"/>
  <c r="B10" i="22"/>
  <c r="D11" i="22"/>
  <c r="B12" i="22"/>
  <c r="J12" i="22"/>
  <c r="H13" i="22"/>
  <c r="J14" i="22"/>
  <c r="H15" i="22"/>
  <c r="D17" i="22"/>
  <c r="F18" i="22"/>
  <c r="D19" i="22"/>
  <c r="J20" i="22"/>
  <c r="G217" i="22"/>
  <c r="G221" i="22"/>
  <c r="C223" i="22"/>
  <c r="I224" i="22"/>
  <c r="E226" i="22"/>
  <c r="K227" i="22"/>
  <c r="G229" i="22"/>
  <c r="C231" i="22"/>
  <c r="I232" i="22"/>
  <c r="K233" i="22"/>
  <c r="G235" i="22"/>
  <c r="G237" i="22"/>
  <c r="C239" i="22"/>
  <c r="I240" i="22"/>
  <c r="E242" i="22"/>
  <c r="E244" i="22"/>
  <c r="E246" i="22"/>
  <c r="C6" i="22"/>
  <c r="G8" i="22"/>
  <c r="K10" i="22"/>
  <c r="K12" i="22"/>
  <c r="K14" i="22"/>
  <c r="I17" i="22"/>
  <c r="I19" i="22"/>
  <c r="I147" i="21"/>
  <c r="I147" i="23" s="1"/>
  <c r="I147" i="11"/>
  <c r="I159" i="21"/>
  <c r="I159" i="23" s="1"/>
  <c r="I159" i="11"/>
  <c r="G178" i="21"/>
  <c r="G178" i="23" s="1"/>
  <c r="G178" i="11"/>
  <c r="G188" i="21"/>
  <c r="G188" i="23" s="1"/>
  <c r="G188" i="11"/>
  <c r="G190" i="21"/>
  <c r="G190" i="23" s="1"/>
  <c r="G190" i="11"/>
  <c r="G200" i="21"/>
  <c r="G200" i="23" s="1"/>
  <c r="G200" i="11"/>
  <c r="G210" i="21"/>
  <c r="G210" i="23" s="1"/>
  <c r="G210" i="11"/>
  <c r="G220" i="21"/>
  <c r="G220" i="23" s="1"/>
  <c r="G220" i="11"/>
  <c r="G232" i="21"/>
  <c r="G232" i="23" s="1"/>
  <c r="G232" i="11"/>
  <c r="G247" i="22"/>
  <c r="E248" i="22"/>
  <c r="C21" i="22"/>
  <c r="E22" i="22"/>
  <c r="G23" i="22"/>
  <c r="E24" i="22"/>
  <c r="K25" i="22"/>
  <c r="E92" i="22"/>
  <c r="C93" i="22"/>
  <c r="I94" i="22"/>
  <c r="E96" i="22"/>
  <c r="C97" i="22"/>
  <c r="K97" i="22"/>
  <c r="C99" i="22"/>
  <c r="K99" i="22"/>
  <c r="I100" i="22"/>
  <c r="K101" i="22"/>
  <c r="I102" i="22"/>
  <c r="E104" i="22"/>
  <c r="C105" i="22"/>
  <c r="E106" i="22"/>
  <c r="C107" i="22"/>
  <c r="K107" i="22"/>
  <c r="I108" i="22"/>
  <c r="G109" i="22"/>
  <c r="I110" i="22"/>
  <c r="G111" i="22"/>
  <c r="E112" i="22"/>
  <c r="C113" i="22"/>
  <c r="K113" i="22"/>
  <c r="I114" i="22"/>
  <c r="G115" i="22"/>
  <c r="I116" i="22"/>
  <c r="G117" i="22"/>
  <c r="E118" i="22"/>
  <c r="C119" i="22"/>
  <c r="K119" i="22"/>
  <c r="I120" i="22"/>
  <c r="G121" i="22"/>
  <c r="E122" i="22"/>
  <c r="C123" i="22"/>
  <c r="K123" i="22"/>
  <c r="I124" i="22"/>
  <c r="G125" i="22"/>
  <c r="I126" i="22"/>
  <c r="G127" i="22"/>
  <c r="E128" i="22"/>
  <c r="C129" i="22"/>
  <c r="E130" i="22"/>
  <c r="C131" i="22"/>
  <c r="E132" i="22"/>
  <c r="C133" i="22"/>
  <c r="E134" i="22"/>
  <c r="C135" i="22"/>
  <c r="E136" i="22"/>
  <c r="C137" i="22"/>
  <c r="E138" i="22"/>
  <c r="C139" i="22"/>
  <c r="E140" i="22"/>
  <c r="C141" i="22"/>
  <c r="K141" i="22"/>
  <c r="I142" i="22"/>
  <c r="G143" i="22"/>
  <c r="E144" i="22"/>
  <c r="C145" i="22"/>
  <c r="K145" i="22"/>
  <c r="I146" i="22"/>
  <c r="G147" i="22"/>
  <c r="I148" i="22"/>
  <c r="G149" i="22"/>
  <c r="E150" i="22"/>
  <c r="C151" i="22"/>
  <c r="I152" i="22"/>
  <c r="G153" i="22"/>
  <c r="I154" i="22"/>
  <c r="G155" i="22"/>
  <c r="I156" i="22"/>
  <c r="G157" i="22"/>
  <c r="I158" i="22"/>
  <c r="G159" i="22"/>
  <c r="I160" i="22"/>
  <c r="G161" i="22"/>
  <c r="I162" i="22"/>
  <c r="G163" i="22"/>
  <c r="I164" i="22"/>
  <c r="G165" i="22"/>
  <c r="I166" i="22"/>
  <c r="K167" i="22"/>
  <c r="I168" i="22"/>
  <c r="G169" i="22"/>
  <c r="I170" i="22"/>
  <c r="K171" i="22"/>
  <c r="I172" i="22"/>
  <c r="E174" i="22"/>
  <c r="C175" i="22"/>
  <c r="K175" i="22"/>
  <c r="I176" i="22"/>
  <c r="G177" i="22"/>
  <c r="E178" i="22"/>
  <c r="C179" i="22"/>
  <c r="K179" i="22"/>
  <c r="I180" i="22"/>
  <c r="G181" i="22"/>
  <c r="E182" i="22"/>
  <c r="C183" i="22"/>
  <c r="K183" i="22"/>
  <c r="I184" i="22"/>
  <c r="G185" i="22"/>
  <c r="E186" i="22"/>
  <c r="C187" i="22"/>
  <c r="K187" i="22"/>
  <c r="I188" i="22"/>
  <c r="G189" i="22"/>
  <c r="E190" i="22"/>
  <c r="C191" i="22"/>
  <c r="K191" i="22"/>
  <c r="I192" i="22"/>
  <c r="G193" i="22"/>
  <c r="E194" i="22"/>
  <c r="C195" i="22"/>
  <c r="K195" i="22"/>
  <c r="I196" i="22"/>
  <c r="G197" i="22"/>
  <c r="E198" i="22"/>
  <c r="C199" i="22"/>
  <c r="K199" i="22"/>
  <c r="I200" i="22"/>
  <c r="G201" i="22"/>
  <c r="E202" i="22"/>
  <c r="C203" i="22"/>
  <c r="K203" i="22"/>
  <c r="I204" i="22"/>
  <c r="G205" i="22"/>
  <c r="E206" i="22"/>
  <c r="C207" i="22"/>
  <c r="K207" i="22"/>
  <c r="I208" i="22"/>
  <c r="G209" i="22"/>
  <c r="E210" i="22"/>
  <c r="C211" i="22"/>
  <c r="K211" i="22"/>
  <c r="I212" i="22"/>
  <c r="G213" i="22"/>
  <c r="E214" i="22"/>
  <c r="C215" i="22"/>
  <c r="K215" i="22"/>
  <c r="I216" i="22"/>
  <c r="K217" i="22"/>
  <c r="I218" i="22"/>
  <c r="G219" i="22"/>
  <c r="E220" i="22"/>
  <c r="K221" i="22"/>
  <c r="G223" i="22"/>
  <c r="C225" i="22"/>
  <c r="I226" i="22"/>
  <c r="E228" i="22"/>
  <c r="K229" i="22"/>
  <c r="G231" i="22"/>
  <c r="G233" i="22"/>
  <c r="C235" i="22"/>
  <c r="C237" i="22"/>
  <c r="I238" i="22"/>
  <c r="E240" i="22"/>
  <c r="K241" i="22"/>
  <c r="G243" i="22"/>
  <c r="G245" i="22"/>
  <c r="I5" i="22"/>
  <c r="C8" i="22"/>
  <c r="I9" i="22"/>
  <c r="I11" i="22"/>
  <c r="E13" i="22"/>
  <c r="C16" i="22"/>
  <c r="C18" i="22"/>
  <c r="C20" i="22"/>
  <c r="G182" i="21"/>
  <c r="G182" i="23" s="1"/>
  <c r="G182" i="11"/>
  <c r="G198" i="21"/>
  <c r="G198" i="23" s="1"/>
  <c r="G198" i="11"/>
  <c r="G214" i="21"/>
  <c r="G214" i="23" s="1"/>
  <c r="G214" i="11"/>
  <c r="G230" i="21"/>
  <c r="G230" i="23" s="1"/>
  <c r="G230" i="11"/>
  <c r="G242" i="21"/>
  <c r="G242" i="23" s="1"/>
  <c r="G242" i="11"/>
  <c r="K13" i="22"/>
  <c r="H247" i="22"/>
  <c r="F248" i="22"/>
  <c r="D21" i="22"/>
  <c r="J22" i="22"/>
  <c r="H23" i="22"/>
  <c r="J24" i="22"/>
  <c r="H25" i="22"/>
  <c r="J150" i="22"/>
  <c r="H151" i="22"/>
  <c r="J152" i="22"/>
  <c r="H153" i="22"/>
  <c r="J154" i="22"/>
  <c r="H155" i="22"/>
  <c r="J156" i="22"/>
  <c r="H157" i="22"/>
  <c r="J158" i="22"/>
  <c r="H159" i="22"/>
  <c r="F160" i="22"/>
  <c r="D161" i="22"/>
  <c r="F162" i="22"/>
  <c r="D163" i="22"/>
  <c r="F164" i="22"/>
  <c r="D165" i="22"/>
  <c r="F166" i="22"/>
  <c r="D167" i="22"/>
  <c r="F168" i="22"/>
  <c r="D169" i="22"/>
  <c r="B170" i="22"/>
  <c r="D171" i="22"/>
  <c r="B172" i="22"/>
  <c r="J172" i="22"/>
  <c r="H173" i="22"/>
  <c r="J174" i="22"/>
  <c r="H175" i="22"/>
  <c r="J176" i="22"/>
  <c r="H177" i="22"/>
  <c r="J178" i="22"/>
  <c r="H179" i="22"/>
  <c r="F180" i="22"/>
  <c r="D181" i="22"/>
  <c r="B182" i="22"/>
  <c r="J182" i="22"/>
  <c r="H183" i="22"/>
  <c r="F184" i="22"/>
  <c r="D185" i="22"/>
  <c r="F186" i="22"/>
  <c r="D187" i="22"/>
  <c r="B188" i="22"/>
  <c r="J188" i="22"/>
  <c r="H189" i="22"/>
  <c r="F190" i="22"/>
  <c r="D191" i="22"/>
  <c r="F192" i="22"/>
  <c r="D193" i="22"/>
  <c r="B194" i="22"/>
  <c r="J194" i="22"/>
  <c r="H195" i="22"/>
  <c r="J196" i="22"/>
  <c r="H197" i="22"/>
  <c r="F198" i="22"/>
  <c r="D199" i="22"/>
  <c r="B200" i="22"/>
  <c r="J200" i="22"/>
  <c r="H201" i="22"/>
  <c r="F202" i="22"/>
  <c r="D203" i="22"/>
  <c r="B204" i="22"/>
  <c r="J204" i="22"/>
  <c r="H205" i="22"/>
  <c r="F206" i="22"/>
  <c r="D207" i="22"/>
  <c r="B208" i="22"/>
  <c r="J208" i="22"/>
  <c r="H209" i="22"/>
  <c r="J210" i="22"/>
  <c r="H211" i="22"/>
  <c r="F212" i="22"/>
  <c r="D213" i="22"/>
  <c r="B214" i="22"/>
  <c r="J214" i="22"/>
  <c r="H215" i="22"/>
  <c r="F216" i="22"/>
  <c r="D217" i="22"/>
  <c r="B218" i="22"/>
  <c r="J218" i="22"/>
  <c r="H219" i="22"/>
  <c r="F220" i="22"/>
  <c r="H221" i="22"/>
  <c r="J222" i="22"/>
  <c r="H223" i="22"/>
  <c r="F224" i="22"/>
  <c r="D225" i="22"/>
  <c r="B226" i="22"/>
  <c r="J226" i="22"/>
  <c r="H227" i="22"/>
  <c r="F228" i="22"/>
  <c r="D229" i="22"/>
  <c r="B230" i="22"/>
  <c r="J230" i="22"/>
  <c r="H231" i="22"/>
  <c r="F232" i="22"/>
  <c r="D233" i="22"/>
  <c r="B234" i="22"/>
  <c r="J234" i="22"/>
  <c r="H235" i="22"/>
  <c r="F236" i="22"/>
  <c r="D237" i="22"/>
  <c r="F238" i="22"/>
  <c r="D239" i="22"/>
  <c r="B240" i="22"/>
  <c r="J240" i="22"/>
  <c r="H241" i="22"/>
  <c r="F242" i="22"/>
  <c r="D243" i="22"/>
  <c r="B244" i="22"/>
  <c r="J244" i="22"/>
  <c r="H245" i="22"/>
  <c r="J246" i="22"/>
  <c r="H4" i="22"/>
  <c r="J5" i="22"/>
  <c r="H6" i="22"/>
  <c r="J7" i="22"/>
  <c r="B9" i="22"/>
  <c r="D10" i="22"/>
  <c r="B11" i="22"/>
  <c r="H12" i="22"/>
  <c r="D14" i="22"/>
  <c r="B15" i="22"/>
  <c r="J15" i="22"/>
  <c r="H16" i="22"/>
  <c r="D18" i="22"/>
  <c r="F19" i="22"/>
  <c r="D20" i="22"/>
  <c r="G248" i="22"/>
  <c r="C22" i="22"/>
  <c r="K24" i="22"/>
  <c r="E97" i="22"/>
  <c r="E99" i="22"/>
  <c r="I101" i="22"/>
  <c r="C104" i="22"/>
  <c r="C106" i="22"/>
  <c r="C108" i="22"/>
  <c r="I109" i="22"/>
  <c r="I111" i="22"/>
  <c r="I113" i="22"/>
  <c r="E115" i="22"/>
  <c r="E117" i="22"/>
  <c r="K118" i="22"/>
  <c r="E121" i="22"/>
  <c r="E125" i="22"/>
  <c r="I127" i="22"/>
  <c r="C130" i="22"/>
  <c r="C132" i="22"/>
  <c r="E135" i="22"/>
  <c r="C138" i="22"/>
  <c r="E141" i="22"/>
  <c r="I143" i="22"/>
  <c r="G146" i="22"/>
  <c r="I149" i="22"/>
  <c r="I153" i="22"/>
  <c r="K156" i="22"/>
  <c r="E159" i="22"/>
  <c r="C162" i="22"/>
  <c r="I165" i="22"/>
  <c r="C170" i="22"/>
  <c r="K172" i="22"/>
  <c r="I175" i="22"/>
  <c r="C178" i="22"/>
  <c r="G180" i="22"/>
  <c r="E183" i="22"/>
  <c r="E185" i="22"/>
  <c r="C188" i="22"/>
  <c r="K190" i="22"/>
  <c r="E193" i="22"/>
  <c r="I195" i="22"/>
  <c r="C198" i="22"/>
  <c r="C200" i="22"/>
  <c r="G202" i="22"/>
  <c r="E205" i="22"/>
  <c r="I207" i="22"/>
  <c r="C210" i="22"/>
  <c r="G212" i="22"/>
  <c r="K214" i="22"/>
  <c r="E217" i="22"/>
  <c r="I219" i="22"/>
  <c r="G222" i="22"/>
  <c r="K224" i="22"/>
  <c r="I227" i="22"/>
  <c r="K230" i="22"/>
  <c r="E233" i="22"/>
  <c r="C236" i="22"/>
  <c r="G238" i="22"/>
  <c r="G240" i="22"/>
  <c r="C244" i="22"/>
  <c r="G246" i="22"/>
  <c r="C7" i="22"/>
  <c r="K11" i="22"/>
  <c r="C15" i="22"/>
  <c r="G19" i="22"/>
  <c r="J50" i="22"/>
  <c r="J64" i="22"/>
  <c r="J78" i="22"/>
  <c r="J82" i="22"/>
  <c r="D93" i="22"/>
  <c r="J94" i="22"/>
  <c r="B98" i="22"/>
  <c r="J98" i="22"/>
  <c r="D103" i="22"/>
  <c r="J104" i="22"/>
  <c r="D115" i="22"/>
  <c r="B122" i="22"/>
  <c r="D123" i="22"/>
  <c r="B124" i="22"/>
  <c r="J124" i="22"/>
  <c r="D127" i="22"/>
  <c r="J128" i="22"/>
  <c r="H129" i="22"/>
  <c r="D131" i="22"/>
  <c r="F132" i="22"/>
  <c r="D133" i="22"/>
  <c r="B134" i="22"/>
  <c r="B136" i="22"/>
  <c r="H137" i="22"/>
  <c r="J138" i="22"/>
  <c r="B142" i="22"/>
  <c r="D143" i="22"/>
  <c r="J144" i="22"/>
  <c r="D147" i="22"/>
  <c r="J148" i="22"/>
  <c r="H149" i="22"/>
  <c r="E27" i="22"/>
  <c r="C30" i="22"/>
  <c r="I31" i="22"/>
  <c r="G32" i="22"/>
  <c r="C34" i="22"/>
  <c r="I35" i="22"/>
  <c r="E37" i="22"/>
  <c r="K38" i="22"/>
  <c r="E41" i="22"/>
  <c r="E43" i="22"/>
  <c r="C44" i="22"/>
  <c r="K44" i="22"/>
  <c r="C46" i="22"/>
  <c r="I47" i="22"/>
  <c r="I49" i="22"/>
  <c r="I51" i="22"/>
  <c r="K52" i="22"/>
  <c r="I53" i="22"/>
  <c r="E55" i="22"/>
  <c r="C56" i="22"/>
  <c r="K56" i="22"/>
  <c r="I57" i="22"/>
  <c r="G58" i="22"/>
  <c r="I59" i="22"/>
  <c r="G60" i="22"/>
  <c r="E61" i="22"/>
  <c r="C62" i="22"/>
  <c r="K62" i="22"/>
  <c r="I63" i="22"/>
  <c r="G64" i="22"/>
  <c r="I65" i="22"/>
  <c r="G66" i="22"/>
  <c r="E67" i="22"/>
  <c r="C68" i="22"/>
  <c r="E69" i="22"/>
  <c r="C70" i="22"/>
  <c r="E71" i="22"/>
  <c r="C72" i="22"/>
  <c r="E73" i="22"/>
  <c r="C74" i="22"/>
  <c r="K74" i="22"/>
  <c r="I75" i="22"/>
  <c r="G76" i="22"/>
  <c r="I77" i="22"/>
  <c r="K78" i="22"/>
  <c r="I79" i="22"/>
  <c r="G80" i="22"/>
  <c r="E81" i="22"/>
  <c r="C82" i="22"/>
  <c r="C84" i="22"/>
  <c r="E85" i="22"/>
  <c r="C86" i="22"/>
  <c r="E87" i="22"/>
  <c r="C88" i="22"/>
  <c r="I89" i="22"/>
  <c r="G90" i="22"/>
  <c r="E91" i="22"/>
  <c r="C92" i="22"/>
  <c r="C94" i="22"/>
  <c r="K94" i="22"/>
  <c r="I95" i="22"/>
  <c r="G96" i="22"/>
  <c r="F27" i="22"/>
  <c r="D28" i="22"/>
  <c r="F29" i="22"/>
  <c r="D30" i="22"/>
  <c r="F31" i="22"/>
  <c r="D32" i="22"/>
  <c r="F33" i="22"/>
  <c r="D34" i="22"/>
  <c r="F35" i="22"/>
  <c r="D36" i="22"/>
  <c r="J37" i="22"/>
  <c r="H38" i="22"/>
  <c r="F39" i="22"/>
  <c r="D40" i="22"/>
  <c r="B41" i="22"/>
  <c r="J41" i="22"/>
  <c r="H42" i="22"/>
  <c r="J43" i="22"/>
  <c r="H44" i="22"/>
  <c r="F45" i="22"/>
  <c r="D46" i="22"/>
  <c r="F47" i="22"/>
  <c r="D48" i="22"/>
  <c r="B49" i="22"/>
  <c r="J49" i="22"/>
  <c r="H50" i="22"/>
  <c r="F51" i="22"/>
  <c r="D52" i="22"/>
  <c r="F53" i="22"/>
  <c r="D54" i="22"/>
  <c r="B55" i="22"/>
  <c r="J55" i="22"/>
  <c r="H56" i="22"/>
  <c r="F57" i="22"/>
  <c r="D58" i="22"/>
  <c r="F59" i="22"/>
  <c r="D60" i="22"/>
  <c r="B61" i="22"/>
  <c r="J61" i="22"/>
  <c r="H62" i="22"/>
  <c r="J63" i="22"/>
  <c r="H64" i="22"/>
  <c r="F65" i="22"/>
  <c r="D66" i="22"/>
  <c r="F67" i="22"/>
  <c r="D68" i="22"/>
  <c r="B69" i="22"/>
  <c r="J69" i="22"/>
  <c r="H70" i="22"/>
  <c r="J71" i="22"/>
  <c r="H72" i="22"/>
  <c r="F73" i="22"/>
  <c r="D74" i="22"/>
  <c r="F75" i="22"/>
  <c r="D76" i="22"/>
  <c r="B77" i="22"/>
  <c r="J77" i="22"/>
  <c r="H78" i="22"/>
  <c r="J79" i="22"/>
  <c r="H80" i="22"/>
  <c r="J81" i="22"/>
  <c r="H82" i="22"/>
  <c r="F83" i="22"/>
  <c r="D84" i="22"/>
  <c r="B85" i="22"/>
  <c r="J85" i="22"/>
  <c r="H86" i="22"/>
  <c r="J87" i="22"/>
  <c r="H88" i="22"/>
  <c r="F89" i="22"/>
  <c r="D90" i="22"/>
  <c r="F91" i="22"/>
  <c r="D92" i="22"/>
  <c r="B93" i="22"/>
  <c r="J93" i="22"/>
  <c r="H94" i="22"/>
  <c r="F95" i="22"/>
  <c r="D96" i="22"/>
  <c r="B97" i="22"/>
  <c r="J97" i="22"/>
  <c r="H98" i="22"/>
  <c r="F99" i="22"/>
  <c r="D100" i="22"/>
  <c r="F101" i="22"/>
  <c r="D102" i="22"/>
  <c r="F103" i="22"/>
  <c r="H104" i="22"/>
  <c r="J105" i="22"/>
  <c r="H106" i="22"/>
  <c r="F107" i="22"/>
  <c r="D108" i="22"/>
  <c r="J109" i="22"/>
  <c r="H110" i="22"/>
  <c r="J111" i="22"/>
  <c r="H112" i="22"/>
  <c r="J113" i="22"/>
  <c r="H114" i="22"/>
  <c r="J115" i="22"/>
  <c r="B117" i="22"/>
  <c r="D118" i="22"/>
  <c r="B119" i="22"/>
  <c r="D120" i="22"/>
  <c r="B121" i="22"/>
  <c r="J121" i="22"/>
  <c r="H122" i="22"/>
  <c r="D124" i="22"/>
  <c r="B125" i="22"/>
  <c r="J125" i="22"/>
  <c r="H126" i="22"/>
  <c r="J127" i="22"/>
  <c r="H128" i="22"/>
  <c r="F129" i="22"/>
  <c r="D130" i="22"/>
  <c r="F131" i="22"/>
  <c r="D132" i="22"/>
  <c r="F133" i="22"/>
  <c r="D134" i="22"/>
  <c r="B135" i="22"/>
  <c r="J135" i="22"/>
  <c r="H136" i="22"/>
  <c r="J137" i="22"/>
  <c r="H138" i="22"/>
  <c r="F139" i="22"/>
  <c r="D140" i="22"/>
  <c r="B141" i="22"/>
  <c r="J141" i="22"/>
  <c r="H142" i="22"/>
  <c r="J143" i="22"/>
  <c r="H144" i="22"/>
  <c r="F145" i="22"/>
  <c r="D146" i="22"/>
  <c r="F147" i="22"/>
  <c r="D148" i="22"/>
  <c r="J149" i="22"/>
  <c r="H150" i="22"/>
  <c r="J151" i="22"/>
  <c r="H152" i="22"/>
  <c r="J155" i="22"/>
  <c r="H156" i="22"/>
  <c r="J157" i="22"/>
  <c r="H158" i="22"/>
  <c r="J159" i="22"/>
  <c r="J161" i="22"/>
  <c r="G27" i="22"/>
  <c r="C29" i="22"/>
  <c r="I30" i="22"/>
  <c r="G31" i="22"/>
  <c r="C33" i="22"/>
  <c r="K33" i="22"/>
  <c r="C35" i="22"/>
  <c r="K37" i="22"/>
  <c r="K39" i="22"/>
  <c r="C41" i="22"/>
  <c r="E42" i="22"/>
  <c r="K43" i="22"/>
  <c r="I44" i="22"/>
  <c r="E46" i="22"/>
  <c r="C47" i="22"/>
  <c r="I48" i="22"/>
  <c r="G49" i="22"/>
  <c r="C51" i="22"/>
  <c r="E52" i="22"/>
  <c r="C53" i="22"/>
  <c r="I54" i="22"/>
  <c r="E56" i="22"/>
  <c r="C57" i="22"/>
  <c r="K57" i="22"/>
  <c r="I58" i="22"/>
  <c r="E60" i="22"/>
  <c r="C61" i="22"/>
  <c r="K61" i="22"/>
  <c r="I62" i="22"/>
  <c r="G63" i="22"/>
  <c r="E64" i="22"/>
  <c r="C65" i="22"/>
  <c r="I66" i="22"/>
  <c r="K67" i="22"/>
  <c r="I68" i="22"/>
  <c r="G69" i="22"/>
  <c r="I70" i="22"/>
  <c r="G71" i="22"/>
  <c r="I72" i="22"/>
  <c r="K73" i="22"/>
  <c r="I74" i="22"/>
  <c r="E76" i="22"/>
  <c r="C77" i="22"/>
  <c r="E78" i="22"/>
  <c r="C79" i="22"/>
  <c r="E80" i="22"/>
  <c r="C81" i="22"/>
  <c r="I82" i="22"/>
  <c r="E84" i="22"/>
  <c r="G85" i="22"/>
  <c r="E86" i="22"/>
  <c r="C87" i="22"/>
  <c r="E88" i="22"/>
  <c r="C89" i="22"/>
  <c r="E90" i="22"/>
  <c r="C91" i="22"/>
  <c r="J247" i="22"/>
  <c r="D22" i="22"/>
  <c r="J23" i="22"/>
  <c r="H24" i="22"/>
  <c r="J25" i="22"/>
  <c r="H26" i="22"/>
  <c r="H162" i="22"/>
  <c r="J163" i="22"/>
  <c r="H164" i="22"/>
  <c r="J165" i="22"/>
  <c r="H166" i="22"/>
  <c r="D168" i="22"/>
  <c r="B169" i="22"/>
  <c r="J169" i="22"/>
  <c r="H170" i="22"/>
  <c r="D172" i="22"/>
  <c r="B173" i="22"/>
  <c r="J173" i="22"/>
  <c r="H174" i="22"/>
  <c r="J175" i="22"/>
  <c r="H176" i="22"/>
  <c r="J177" i="22"/>
  <c r="H178" i="22"/>
  <c r="J179" i="22"/>
  <c r="J183" i="22"/>
  <c r="J185" i="22"/>
  <c r="H186" i="22"/>
  <c r="J187" i="22"/>
  <c r="J189" i="22"/>
  <c r="J191" i="22"/>
  <c r="H192" i="22"/>
  <c r="J195" i="22"/>
  <c r="H196" i="22"/>
  <c r="F199" i="22"/>
  <c r="F201" i="22"/>
  <c r="J203" i="22"/>
  <c r="J207" i="22"/>
  <c r="J209" i="22"/>
  <c r="H210" i="22"/>
  <c r="J213" i="22"/>
  <c r="J217" i="22"/>
  <c r="J219" i="22"/>
  <c r="H220" i="22"/>
  <c r="D222" i="22"/>
  <c r="F223" i="22"/>
  <c r="J225" i="22"/>
  <c r="D228" i="22"/>
  <c r="J229" i="22"/>
  <c r="B233" i="22"/>
  <c r="D234" i="22"/>
  <c r="F235" i="22"/>
  <c r="J237" i="22"/>
  <c r="H238" i="22"/>
  <c r="J241" i="22"/>
  <c r="H242" i="22"/>
  <c r="F243" i="22"/>
  <c r="B245" i="22"/>
  <c r="J245" i="22"/>
  <c r="H246" i="22"/>
  <c r="H9" i="21"/>
  <c r="H9" i="23" s="1"/>
  <c r="H9" i="11"/>
  <c r="H11" i="21"/>
  <c r="H11" i="23" s="1"/>
  <c r="H11" i="11"/>
  <c r="H17" i="21"/>
  <c r="H17" i="23" s="1"/>
  <c r="H17" i="11"/>
  <c r="H19" i="21"/>
  <c r="H19" i="23" s="1"/>
  <c r="H19" i="11"/>
  <c r="G225" i="21"/>
  <c r="G225" i="23" s="1"/>
  <c r="G225" i="11"/>
  <c r="G241" i="21"/>
  <c r="G241" i="23" s="1"/>
  <c r="G241" i="11"/>
  <c r="E247" i="22"/>
  <c r="K248" i="22"/>
  <c r="G22" i="22"/>
  <c r="E25" i="22"/>
  <c r="I97" i="22"/>
  <c r="I99" i="22"/>
  <c r="E101" i="22"/>
  <c r="I103" i="22"/>
  <c r="I105" i="22"/>
  <c r="I107" i="22"/>
  <c r="E109" i="22"/>
  <c r="E111" i="22"/>
  <c r="E113" i="22"/>
  <c r="K114" i="22"/>
  <c r="K116" i="22"/>
  <c r="G118" i="22"/>
  <c r="G120" i="22"/>
  <c r="C124" i="22"/>
  <c r="E127" i="22"/>
  <c r="I129" i="22"/>
  <c r="G132" i="22"/>
  <c r="I135" i="22"/>
  <c r="E139" i="22"/>
  <c r="C142" i="22"/>
  <c r="G144" i="22"/>
  <c r="I147" i="22"/>
  <c r="G150" i="22"/>
  <c r="C154" i="22"/>
  <c r="E157" i="22"/>
  <c r="I159" i="22"/>
  <c r="E163" i="22"/>
  <c r="C166" i="22"/>
  <c r="I169" i="22"/>
  <c r="E173" i="22"/>
  <c r="E175" i="22"/>
  <c r="G178" i="22"/>
  <c r="K180" i="22"/>
  <c r="K182" i="22"/>
  <c r="I185" i="22"/>
  <c r="G188" i="22"/>
  <c r="G190" i="22"/>
  <c r="K192" i="22"/>
  <c r="E195" i="22"/>
  <c r="I197" i="22"/>
  <c r="G200" i="22"/>
  <c r="K202" i="22"/>
  <c r="K204" i="22"/>
  <c r="E207" i="22"/>
  <c r="G210" i="22"/>
  <c r="K212" i="22"/>
  <c r="E215" i="22"/>
  <c r="C218" i="22"/>
  <c r="G220" i="22"/>
  <c r="K222" i="22"/>
  <c r="E225" i="22"/>
  <c r="E227" i="22"/>
  <c r="C230" i="22"/>
  <c r="G232" i="22"/>
  <c r="E235" i="22"/>
  <c r="C238" i="22"/>
  <c r="K240" i="22"/>
  <c r="E243" i="22"/>
  <c r="I245" i="22"/>
  <c r="G5" i="22"/>
  <c r="K7" i="22"/>
  <c r="C13" i="22"/>
  <c r="C17" i="22"/>
  <c r="C101" i="21"/>
  <c r="C101" i="23" s="1"/>
  <c r="C101" i="11"/>
  <c r="I144" i="21"/>
  <c r="I144" i="23" s="1"/>
  <c r="I144" i="11"/>
  <c r="I150" i="21"/>
  <c r="I150" i="23" s="1"/>
  <c r="I150" i="11"/>
  <c r="G175" i="21"/>
  <c r="G175" i="23" s="1"/>
  <c r="G175" i="11"/>
  <c r="K177" i="21"/>
  <c r="K177" i="23" s="1"/>
  <c r="K177" i="11"/>
  <c r="G179" i="21"/>
  <c r="G179" i="23" s="1"/>
  <c r="G179" i="11"/>
  <c r="G183" i="21"/>
  <c r="G183" i="23" s="1"/>
  <c r="G183" i="11"/>
  <c r="G187" i="21"/>
  <c r="G187" i="23" s="1"/>
  <c r="G187" i="11"/>
  <c r="G191" i="21"/>
  <c r="G191" i="23" s="1"/>
  <c r="G191" i="11"/>
  <c r="G195" i="21"/>
  <c r="G195" i="23" s="1"/>
  <c r="G195" i="11"/>
  <c r="G199" i="21"/>
  <c r="G199" i="23" s="1"/>
  <c r="G199" i="11"/>
  <c r="G207" i="21"/>
  <c r="G207" i="23" s="1"/>
  <c r="G207" i="11"/>
  <c r="G239" i="21"/>
  <c r="G239" i="23" s="1"/>
  <c r="G239" i="11"/>
  <c r="C98" i="22"/>
  <c r="E119" i="22"/>
  <c r="C122" i="22"/>
  <c r="I125" i="22"/>
  <c r="C128" i="22"/>
  <c r="G130" i="22"/>
  <c r="E133" i="22"/>
  <c r="C136" i="22"/>
  <c r="G138" i="22"/>
  <c r="I141" i="22"/>
  <c r="C144" i="22"/>
  <c r="E147" i="22"/>
  <c r="C150" i="22"/>
  <c r="E153" i="22"/>
  <c r="C156" i="22"/>
  <c r="C160" i="22"/>
  <c r="G162" i="22"/>
  <c r="E165" i="22"/>
  <c r="E169" i="22"/>
  <c r="C172" i="22"/>
  <c r="K174" i="22"/>
  <c r="I177" i="22"/>
  <c r="C180" i="22"/>
  <c r="G182" i="22"/>
  <c r="K184" i="22"/>
  <c r="I187" i="22"/>
  <c r="C190" i="22"/>
  <c r="I193" i="22"/>
  <c r="C196" i="22"/>
  <c r="G198" i="22"/>
  <c r="K200" i="22"/>
  <c r="E203" i="22"/>
  <c r="I205" i="22"/>
  <c r="C208" i="22"/>
  <c r="I209" i="22"/>
  <c r="C212" i="22"/>
  <c r="G214" i="22"/>
  <c r="G216" i="22"/>
  <c r="K218" i="22"/>
  <c r="K220" i="22"/>
  <c r="E223" i="22"/>
  <c r="I225" i="22"/>
  <c r="C228" i="22"/>
  <c r="G230" i="22"/>
  <c r="K232" i="22"/>
  <c r="I235" i="22"/>
  <c r="I237" i="22"/>
  <c r="C240" i="22"/>
  <c r="G242" i="22"/>
  <c r="K244" i="22"/>
  <c r="E4" i="22"/>
  <c r="G7" i="22"/>
  <c r="C11" i="22"/>
  <c r="K17" i="22"/>
  <c r="H21" i="21"/>
  <c r="H21" i="23" s="1"/>
  <c r="H21" i="11"/>
  <c r="H163" i="21"/>
  <c r="H163" i="23" s="1"/>
  <c r="H163" i="11"/>
  <c r="H165" i="21"/>
  <c r="H165" i="23" s="1"/>
  <c r="H165" i="11"/>
  <c r="H167" i="21"/>
  <c r="H167" i="23" s="1"/>
  <c r="H167" i="11"/>
  <c r="H169" i="21"/>
  <c r="H169" i="23" s="1"/>
  <c r="H169" i="11"/>
  <c r="B212" i="21"/>
  <c r="B212" i="23" s="1"/>
  <c r="B212" i="11"/>
  <c r="B216" i="21"/>
  <c r="B216" i="23" s="1"/>
  <c r="B216" i="11"/>
  <c r="B222" i="21"/>
  <c r="B222" i="23" s="1"/>
  <c r="B222" i="11"/>
  <c r="D227" i="21"/>
  <c r="D227" i="23" s="1"/>
  <c r="D227" i="11"/>
  <c r="H8" i="21"/>
  <c r="H8" i="23" s="1"/>
  <c r="H8" i="11"/>
  <c r="H10" i="21"/>
  <c r="H10" i="23" s="1"/>
  <c r="H10" i="11"/>
  <c r="H14" i="21"/>
  <c r="H14" i="23" s="1"/>
  <c r="H14" i="11"/>
  <c r="H18" i="21"/>
  <c r="H18" i="23" s="1"/>
  <c r="H18" i="11"/>
  <c r="H20" i="21"/>
  <c r="H20" i="23" s="1"/>
  <c r="H20" i="11"/>
  <c r="I151" i="21"/>
  <c r="I151" i="23" s="1"/>
  <c r="I151" i="11"/>
  <c r="K176" i="21"/>
  <c r="K176" i="23" s="1"/>
  <c r="K176" i="11"/>
  <c r="G186" i="21"/>
  <c r="G186" i="23" s="1"/>
  <c r="G186" i="11"/>
  <c r="G194" i="21"/>
  <c r="G194" i="23" s="1"/>
  <c r="G194" i="11"/>
  <c r="G206" i="21"/>
  <c r="G206" i="23" s="1"/>
  <c r="G206" i="11"/>
  <c r="G218" i="21"/>
  <c r="G218" i="23" s="1"/>
  <c r="G218" i="11"/>
  <c r="G234" i="21"/>
  <c r="G234" i="23" s="1"/>
  <c r="G234" i="11"/>
  <c r="F5" i="21"/>
  <c r="F5" i="23" s="1"/>
  <c r="F5" i="11"/>
  <c r="H27" i="21"/>
  <c r="H27" i="23" s="1"/>
  <c r="H27" i="11"/>
  <c r="H31" i="21"/>
  <c r="H31" i="23" s="1"/>
  <c r="H31" i="11"/>
  <c r="H33" i="21"/>
  <c r="H33" i="23" s="1"/>
  <c r="H33" i="11"/>
  <c r="H35" i="21"/>
  <c r="H35" i="23" s="1"/>
  <c r="H35" i="11"/>
  <c r="H37" i="21"/>
  <c r="H37" i="23" s="1"/>
  <c r="H37" i="11"/>
  <c r="H39" i="21"/>
  <c r="H39" i="23" s="1"/>
  <c r="H39" i="11"/>
  <c r="H41" i="21"/>
  <c r="H41" i="23" s="1"/>
  <c r="H41" i="11"/>
  <c r="H43" i="21"/>
  <c r="H43" i="23" s="1"/>
  <c r="H43" i="11"/>
  <c r="H45" i="21"/>
  <c r="H45" i="23" s="1"/>
  <c r="H45" i="11"/>
  <c r="H47" i="21"/>
  <c r="H47" i="23" s="1"/>
  <c r="H47" i="11"/>
  <c r="H49" i="21"/>
  <c r="H49" i="23" s="1"/>
  <c r="H49" i="11"/>
  <c r="H53" i="21"/>
  <c r="H53" i="23" s="1"/>
  <c r="H53" i="11"/>
  <c r="H55" i="21"/>
  <c r="H55" i="23" s="1"/>
  <c r="H55" i="11"/>
  <c r="H61" i="21"/>
  <c r="H61" i="23" s="1"/>
  <c r="H61" i="11"/>
  <c r="H67" i="21"/>
  <c r="H67" i="23" s="1"/>
  <c r="H67" i="11"/>
  <c r="H69" i="21"/>
  <c r="H69" i="23" s="1"/>
  <c r="H69" i="11"/>
  <c r="H71" i="21"/>
  <c r="H71" i="23" s="1"/>
  <c r="H71" i="11"/>
  <c r="H73" i="21"/>
  <c r="H73" i="23" s="1"/>
  <c r="H73" i="11"/>
  <c r="H75" i="21"/>
  <c r="H75" i="23" s="1"/>
  <c r="H75" i="11"/>
  <c r="H77" i="21"/>
  <c r="H77" i="23" s="1"/>
  <c r="H77" i="11"/>
  <c r="H81" i="21"/>
  <c r="H81" i="23" s="1"/>
  <c r="H81" i="11"/>
  <c r="H89" i="21"/>
  <c r="H89" i="23" s="1"/>
  <c r="H89" i="11"/>
  <c r="H91" i="21"/>
  <c r="H91" i="23" s="1"/>
  <c r="H91" i="11"/>
  <c r="H93" i="21"/>
  <c r="H93" i="23" s="1"/>
  <c r="H93" i="11"/>
  <c r="H97" i="21"/>
  <c r="H97" i="23" s="1"/>
  <c r="H97" i="11"/>
  <c r="H103" i="21"/>
  <c r="H103" i="23" s="1"/>
  <c r="H103" i="11"/>
  <c r="H115" i="21"/>
  <c r="H115" i="23" s="1"/>
  <c r="H115" i="11"/>
  <c r="H119" i="21"/>
  <c r="H119" i="23" s="1"/>
  <c r="H119" i="11"/>
  <c r="H121" i="21"/>
  <c r="H121" i="23" s="1"/>
  <c r="H121" i="11"/>
  <c r="H123" i="21"/>
  <c r="H123" i="23" s="1"/>
  <c r="H123" i="11"/>
  <c r="H127" i="21"/>
  <c r="H127" i="23" s="1"/>
  <c r="H127" i="11"/>
  <c r="H131" i="21"/>
  <c r="H131" i="23" s="1"/>
  <c r="H131" i="11"/>
  <c r="H133" i="21"/>
  <c r="H133" i="23" s="1"/>
  <c r="H133" i="11"/>
  <c r="H135" i="21"/>
  <c r="H135" i="23" s="1"/>
  <c r="H135" i="11"/>
  <c r="H141" i="21"/>
  <c r="H141" i="23" s="1"/>
  <c r="H141" i="11"/>
  <c r="K168" i="21"/>
  <c r="K168" i="23" s="1"/>
  <c r="K168" i="11"/>
  <c r="B209" i="21"/>
  <c r="B209" i="23" s="1"/>
  <c r="B209" i="11"/>
  <c r="H28" i="21"/>
  <c r="H28" i="23" s="1"/>
  <c r="H28" i="11"/>
  <c r="H30" i="21"/>
  <c r="H30" i="23" s="1"/>
  <c r="H30" i="11"/>
  <c r="H32" i="21"/>
  <c r="H32" i="23" s="1"/>
  <c r="H32" i="11"/>
  <c r="H34" i="21"/>
  <c r="H34" i="23" s="1"/>
  <c r="H34" i="11"/>
  <c r="H36" i="21"/>
  <c r="H36" i="23" s="1"/>
  <c r="H36" i="11"/>
  <c r="H40" i="21"/>
  <c r="H40" i="23" s="1"/>
  <c r="H40" i="11"/>
  <c r="H46" i="21"/>
  <c r="H46" i="23" s="1"/>
  <c r="H46" i="11"/>
  <c r="H48" i="21"/>
  <c r="H48" i="23" s="1"/>
  <c r="H48" i="11"/>
  <c r="H52" i="21"/>
  <c r="H52" i="23" s="1"/>
  <c r="H52" i="11"/>
  <c r="H54" i="21"/>
  <c r="H54" i="23" s="1"/>
  <c r="H54" i="11"/>
  <c r="H58" i="21"/>
  <c r="H58" i="23" s="1"/>
  <c r="H58" i="11"/>
  <c r="H60" i="21"/>
  <c r="H60" i="23" s="1"/>
  <c r="H60" i="11"/>
  <c r="H66" i="21"/>
  <c r="H66" i="23" s="1"/>
  <c r="H66" i="11"/>
  <c r="H68" i="21"/>
  <c r="H68" i="23" s="1"/>
  <c r="H68" i="11"/>
  <c r="H74" i="21"/>
  <c r="H74" i="23" s="1"/>
  <c r="H74" i="11"/>
  <c r="H76" i="21"/>
  <c r="H76" i="23" s="1"/>
  <c r="H76" i="11"/>
  <c r="H84" i="21"/>
  <c r="H84" i="23" s="1"/>
  <c r="H84" i="11"/>
  <c r="H90" i="21"/>
  <c r="H90" i="23" s="1"/>
  <c r="H90" i="11"/>
  <c r="H92" i="21"/>
  <c r="H92" i="23" s="1"/>
  <c r="H92" i="11"/>
  <c r="H96" i="21"/>
  <c r="H96" i="23" s="1"/>
  <c r="H96" i="11"/>
  <c r="H100" i="21"/>
  <c r="H100" i="23" s="1"/>
  <c r="H100" i="11"/>
  <c r="H102" i="21"/>
  <c r="H102" i="23" s="1"/>
  <c r="H102" i="11"/>
  <c r="H108" i="21"/>
  <c r="H108" i="23" s="1"/>
  <c r="H108" i="11"/>
  <c r="H116" i="21"/>
  <c r="H116" i="23" s="1"/>
  <c r="H116" i="11"/>
  <c r="H118" i="21"/>
  <c r="H118" i="23" s="1"/>
  <c r="H118" i="11"/>
  <c r="H120" i="21"/>
  <c r="H120" i="23" s="1"/>
  <c r="H120" i="11"/>
  <c r="H124" i="21"/>
  <c r="H124" i="23" s="1"/>
  <c r="H124" i="11"/>
  <c r="H130" i="21"/>
  <c r="H130" i="23" s="1"/>
  <c r="H130" i="11"/>
  <c r="H132" i="21"/>
  <c r="H132" i="23" s="1"/>
  <c r="H132" i="11"/>
  <c r="H134" i="21"/>
  <c r="H134" i="23" s="1"/>
  <c r="H134" i="11"/>
  <c r="H140" i="21"/>
  <c r="H140" i="23" s="1"/>
  <c r="H140" i="11"/>
  <c r="K63" i="21"/>
  <c r="K63" i="23" s="1"/>
  <c r="K63" i="11"/>
  <c r="H22" i="21"/>
  <c r="H22" i="23" s="1"/>
  <c r="H22" i="11"/>
  <c r="B215" i="21"/>
  <c r="B215" i="23" s="1"/>
  <c r="B215" i="11"/>
  <c r="B221" i="21"/>
  <c r="B221" i="23" s="1"/>
  <c r="B221" i="11"/>
  <c r="B4" i="22"/>
  <c r="J4" i="22"/>
  <c r="H5" i="22"/>
  <c r="F6" i="22"/>
  <c r="D7" i="22"/>
  <c r="B8" i="22"/>
  <c r="J8" i="22"/>
  <c r="H9" i="22"/>
  <c r="J10" i="22"/>
  <c r="H11" i="22"/>
  <c r="F12" i="22"/>
  <c r="D13" i="22"/>
  <c r="F14" i="22"/>
  <c r="D15" i="22"/>
  <c r="J16" i="22"/>
  <c r="H17" i="22"/>
  <c r="J18" i="22"/>
  <c r="H19" i="22"/>
  <c r="I220" i="22"/>
  <c r="E222" i="22"/>
  <c r="K223" i="22"/>
  <c r="G225" i="22"/>
  <c r="C227" i="22"/>
  <c r="I228" i="22"/>
  <c r="E230" i="22"/>
  <c r="K231" i="22"/>
  <c r="C233" i="22"/>
  <c r="I234" i="22"/>
  <c r="I236" i="22"/>
  <c r="E238" i="22"/>
  <c r="K239" i="22"/>
  <c r="G241" i="22"/>
  <c r="C243" i="22"/>
  <c r="C245" i="22"/>
  <c r="K6" i="22"/>
  <c r="C10" i="22"/>
  <c r="C12" i="22"/>
  <c r="I13" i="22"/>
  <c r="G16" i="22"/>
  <c r="K18" i="22"/>
  <c r="G20" i="22"/>
  <c r="I155" i="21"/>
  <c r="I155" i="23" s="1"/>
  <c r="I155" i="11"/>
  <c r="G164" i="21"/>
  <c r="G164" i="23" s="1"/>
  <c r="G164" i="11"/>
  <c r="G184" i="21"/>
  <c r="G184" i="23" s="1"/>
  <c r="G184" i="11"/>
  <c r="G196" i="21"/>
  <c r="G196" i="23" s="1"/>
  <c r="G196" i="11"/>
  <c r="G226" i="21"/>
  <c r="G226" i="23" s="1"/>
  <c r="G226" i="11"/>
  <c r="G228" i="21"/>
  <c r="G228" i="23" s="1"/>
  <c r="G228" i="11"/>
  <c r="G244" i="21"/>
  <c r="G244" i="23" s="1"/>
  <c r="G244" i="11"/>
  <c r="C247" i="22"/>
  <c r="K247" i="22"/>
  <c r="I248" i="22"/>
  <c r="G21" i="22"/>
  <c r="C23" i="22"/>
  <c r="K23" i="22"/>
  <c r="C25" i="22"/>
  <c r="I26" i="22"/>
  <c r="I92" i="22"/>
  <c r="E94" i="22"/>
  <c r="C95" i="22"/>
  <c r="I96" i="22"/>
  <c r="G97" i="22"/>
  <c r="I98" i="22"/>
  <c r="G99" i="22"/>
  <c r="E100" i="22"/>
  <c r="C101" i="22"/>
  <c r="E102" i="22"/>
  <c r="C103" i="22"/>
  <c r="I104" i="22"/>
  <c r="G105" i="22"/>
  <c r="I106" i="22"/>
  <c r="G107" i="22"/>
  <c r="E108" i="22"/>
  <c r="C109" i="22"/>
  <c r="E110" i="22"/>
  <c r="C111" i="22"/>
  <c r="K111" i="22"/>
  <c r="I112" i="22"/>
  <c r="G113" i="22"/>
  <c r="E114" i="22"/>
  <c r="C115" i="22"/>
  <c r="E116" i="22"/>
  <c r="C117" i="22"/>
  <c r="K117" i="22"/>
  <c r="I118" i="22"/>
  <c r="G119" i="22"/>
  <c r="E120" i="22"/>
  <c r="C121" i="22"/>
  <c r="K121" i="22"/>
  <c r="I122" i="22"/>
  <c r="G123" i="22"/>
  <c r="E124" i="22"/>
  <c r="C125" i="22"/>
  <c r="E126" i="22"/>
  <c r="C127" i="22"/>
  <c r="K127" i="22"/>
  <c r="I128" i="22"/>
  <c r="G129" i="22"/>
  <c r="I130" i="22"/>
  <c r="G131" i="22"/>
  <c r="I132" i="22"/>
  <c r="G133" i="22"/>
  <c r="I134" i="22"/>
  <c r="G135" i="22"/>
  <c r="I136" i="22"/>
  <c r="G137" i="22"/>
  <c r="I138" i="22"/>
  <c r="G139" i="22"/>
  <c r="I140" i="22"/>
  <c r="G141" i="22"/>
  <c r="E142" i="22"/>
  <c r="C143" i="22"/>
  <c r="K143" i="22"/>
  <c r="I144" i="22"/>
  <c r="G145" i="22"/>
  <c r="E146" i="22"/>
  <c r="C147" i="22"/>
  <c r="E148" i="22"/>
  <c r="C149" i="22"/>
  <c r="K149" i="22"/>
  <c r="I150" i="22"/>
  <c r="E152" i="22"/>
  <c r="C153" i="22"/>
  <c r="E154" i="22"/>
  <c r="C155" i="22"/>
  <c r="E156" i="22"/>
  <c r="C157" i="22"/>
  <c r="E158" i="22"/>
  <c r="C159" i="22"/>
  <c r="E160" i="22"/>
  <c r="C161" i="22"/>
  <c r="E162" i="22"/>
  <c r="C163" i="22"/>
  <c r="E164" i="22"/>
  <c r="C165" i="22"/>
  <c r="E166" i="22"/>
  <c r="C167" i="22"/>
  <c r="E168" i="22"/>
  <c r="C169" i="22"/>
  <c r="E170" i="22"/>
  <c r="C171" i="22"/>
  <c r="E172" i="22"/>
  <c r="C173" i="22"/>
  <c r="I174" i="22"/>
  <c r="G175" i="22"/>
  <c r="E176" i="22"/>
  <c r="C177" i="22"/>
  <c r="K177" i="22"/>
  <c r="I178" i="22"/>
  <c r="G179" i="22"/>
  <c r="E180" i="22"/>
  <c r="C181" i="22"/>
  <c r="K181" i="22"/>
  <c r="I182" i="22"/>
  <c r="G183" i="22"/>
  <c r="E184" i="22"/>
  <c r="C185" i="22"/>
  <c r="K185" i="22"/>
  <c r="I186" i="22"/>
  <c r="G187" i="22"/>
  <c r="E188" i="22"/>
  <c r="C189" i="22"/>
  <c r="K189" i="22"/>
  <c r="I190" i="22"/>
  <c r="G191" i="22"/>
  <c r="E192" i="22"/>
  <c r="C193" i="22"/>
  <c r="K193" i="22"/>
  <c r="I194" i="22"/>
  <c r="G195" i="22"/>
  <c r="E196" i="22"/>
  <c r="C197" i="22"/>
  <c r="K197" i="22"/>
  <c r="I198" i="22"/>
  <c r="G199" i="22"/>
  <c r="E200" i="22"/>
  <c r="C201" i="22"/>
  <c r="K201" i="22"/>
  <c r="I202" i="22"/>
  <c r="G203" i="22"/>
  <c r="E204" i="22"/>
  <c r="C205" i="22"/>
  <c r="K205" i="22"/>
  <c r="I206" i="22"/>
  <c r="G207" i="22"/>
  <c r="E208" i="22"/>
  <c r="C209" i="22"/>
  <c r="K209" i="22"/>
  <c r="I210" i="22"/>
  <c r="G211" i="22"/>
  <c r="E212" i="22"/>
  <c r="C213" i="22"/>
  <c r="K213" i="22"/>
  <c r="I214" i="22"/>
  <c r="G215" i="22"/>
  <c r="E216" i="22"/>
  <c r="C217" i="22"/>
  <c r="E218" i="22"/>
  <c r="C219" i="22"/>
  <c r="K219" i="22"/>
  <c r="C221" i="22"/>
  <c r="I222" i="22"/>
  <c r="E224" i="22"/>
  <c r="K225" i="22"/>
  <c r="G227" i="22"/>
  <c r="C229" i="22"/>
  <c r="I230" i="22"/>
  <c r="E232" i="22"/>
  <c r="E234" i="22"/>
  <c r="E236" i="22"/>
  <c r="K237" i="22"/>
  <c r="G239" i="22"/>
  <c r="C241" i="22"/>
  <c r="I242" i="22"/>
  <c r="I244" i="22"/>
  <c r="I246" i="22"/>
  <c r="G6" i="22"/>
  <c r="K8" i="22"/>
  <c r="G10" i="22"/>
  <c r="G12" i="22"/>
  <c r="C14" i="22"/>
  <c r="K16" i="22"/>
  <c r="E19" i="22"/>
  <c r="K20" i="22"/>
  <c r="I145" i="21"/>
  <c r="I145" i="23" s="1"/>
  <c r="I145" i="11"/>
  <c r="I157" i="21"/>
  <c r="I157" i="23" s="1"/>
  <c r="I157" i="11"/>
  <c r="I161" i="21"/>
  <c r="I161" i="23" s="1"/>
  <c r="I161" i="11"/>
  <c r="G192" i="21"/>
  <c r="G192" i="23" s="1"/>
  <c r="G192" i="11"/>
  <c r="G204" i="21"/>
  <c r="G204" i="23" s="1"/>
  <c r="G204" i="11"/>
  <c r="G224" i="21"/>
  <c r="G224" i="23" s="1"/>
  <c r="G224" i="11"/>
  <c r="G236" i="21"/>
  <c r="G236" i="23" s="1"/>
  <c r="G236" i="11"/>
  <c r="D247" i="22"/>
  <c r="B248" i="22"/>
  <c r="J248" i="22"/>
  <c r="H21" i="22"/>
  <c r="D23" i="22"/>
  <c r="F24" i="22"/>
  <c r="D25" i="22"/>
  <c r="J26" i="22"/>
  <c r="D151" i="22"/>
  <c r="F152" i="22"/>
  <c r="D153" i="22"/>
  <c r="F154" i="22"/>
  <c r="D155" i="22"/>
  <c r="F156" i="22"/>
  <c r="D157" i="22"/>
  <c r="F158" i="22"/>
  <c r="D159" i="22"/>
  <c r="B160" i="22"/>
  <c r="J160" i="22"/>
  <c r="H161" i="22"/>
  <c r="J162" i="22"/>
  <c r="H163" i="22"/>
  <c r="J164" i="22"/>
  <c r="H165" i="22"/>
  <c r="J166" i="22"/>
  <c r="H167" i="22"/>
  <c r="J168" i="22"/>
  <c r="H169" i="22"/>
  <c r="F170" i="22"/>
  <c r="H171" i="22"/>
  <c r="F172" i="22"/>
  <c r="D173" i="22"/>
  <c r="F174" i="22"/>
  <c r="D175" i="22"/>
  <c r="F176" i="22"/>
  <c r="D177" i="22"/>
  <c r="F178" i="22"/>
  <c r="D179" i="22"/>
  <c r="B180" i="22"/>
  <c r="J180" i="22"/>
  <c r="H181" i="22"/>
  <c r="F182" i="22"/>
  <c r="D183" i="22"/>
  <c r="B184" i="22"/>
  <c r="J184" i="22"/>
  <c r="H185" i="22"/>
  <c r="J186" i="22"/>
  <c r="H187" i="22"/>
  <c r="F188" i="22"/>
  <c r="D189" i="22"/>
  <c r="B190" i="22"/>
  <c r="J190" i="22"/>
  <c r="H191" i="22"/>
  <c r="J192" i="22"/>
  <c r="H193" i="22"/>
  <c r="F194" i="22"/>
  <c r="D195" i="22"/>
  <c r="F196" i="22"/>
  <c r="D197" i="22"/>
  <c r="B198" i="22"/>
  <c r="J198" i="22"/>
  <c r="H199" i="22"/>
  <c r="F200" i="22"/>
  <c r="D201" i="22"/>
  <c r="B202" i="22"/>
  <c r="J202" i="22"/>
  <c r="H203" i="22"/>
  <c r="F204" i="22"/>
  <c r="D205" i="22"/>
  <c r="B206" i="22"/>
  <c r="J206" i="22"/>
  <c r="H207" i="22"/>
  <c r="F208" i="22"/>
  <c r="D209" i="22"/>
  <c r="F210" i="22"/>
  <c r="D211" i="22"/>
  <c r="B212" i="22"/>
  <c r="J212" i="22"/>
  <c r="H213" i="22"/>
  <c r="F214" i="22"/>
  <c r="D215" i="22"/>
  <c r="B216" i="22"/>
  <c r="J216" i="22"/>
  <c r="H217" i="22"/>
  <c r="F218" i="22"/>
  <c r="D219" i="22"/>
  <c r="B220" i="22"/>
  <c r="D221" i="22"/>
  <c r="B222" i="22"/>
  <c r="D223" i="22"/>
  <c r="B224" i="22"/>
  <c r="J224" i="22"/>
  <c r="H225" i="22"/>
  <c r="F226" i="22"/>
  <c r="D227" i="22"/>
  <c r="B228" i="22"/>
  <c r="J228" i="22"/>
  <c r="H229" i="22"/>
  <c r="F230" i="22"/>
  <c r="D231" i="22"/>
  <c r="B232" i="22"/>
  <c r="J232" i="22"/>
  <c r="H233" i="22"/>
  <c r="F234" i="22"/>
  <c r="D235" i="22"/>
  <c r="B236" i="22"/>
  <c r="J236" i="22"/>
  <c r="H237" i="22"/>
  <c r="J238" i="22"/>
  <c r="H239" i="22"/>
  <c r="F240" i="22"/>
  <c r="D241" i="22"/>
  <c r="B242" i="22"/>
  <c r="J242" i="22"/>
  <c r="H243" i="22"/>
  <c r="F244" i="22"/>
  <c r="D245" i="22"/>
  <c r="F246" i="22"/>
  <c r="D4" i="22"/>
  <c r="B5" i="22"/>
  <c r="D6" i="22"/>
  <c r="F7" i="22"/>
  <c r="H8" i="22"/>
  <c r="J9" i="22"/>
  <c r="H10" i="22"/>
  <c r="D12" i="22"/>
  <c r="J13" i="22"/>
  <c r="H14" i="22"/>
  <c r="F15" i="22"/>
  <c r="D16" i="22"/>
  <c r="J17" i="22"/>
  <c r="H18" i="22"/>
  <c r="J19" i="22"/>
  <c r="H20" i="22"/>
  <c r="I247" i="22"/>
  <c r="E21" i="22"/>
  <c r="K22" i="22"/>
  <c r="C26" i="22"/>
  <c r="G98" i="22"/>
  <c r="C100" i="22"/>
  <c r="E103" i="22"/>
  <c r="E105" i="22"/>
  <c r="E107" i="22"/>
  <c r="K108" i="22"/>
  <c r="G110" i="22"/>
  <c r="G112" i="22"/>
  <c r="G114" i="22"/>
  <c r="G116" i="22"/>
  <c r="C118" i="22"/>
  <c r="C120" i="22"/>
  <c r="G122" i="22"/>
  <c r="G126" i="22"/>
  <c r="K128" i="22"/>
  <c r="K130" i="22"/>
  <c r="C134" i="22"/>
  <c r="G136" i="22"/>
  <c r="I139" i="22"/>
  <c r="G142" i="22"/>
  <c r="E145" i="22"/>
  <c r="C148" i="22"/>
  <c r="I151" i="22"/>
  <c r="E155" i="22"/>
  <c r="C158" i="22"/>
  <c r="G160" i="22"/>
  <c r="I163" i="22"/>
  <c r="E167" i="22"/>
  <c r="I171" i="22"/>
  <c r="G174" i="22"/>
  <c r="K176" i="22"/>
  <c r="E179" i="22"/>
  <c r="I181" i="22"/>
  <c r="C184" i="22"/>
  <c r="G186" i="22"/>
  <c r="E189" i="22"/>
  <c r="C192" i="22"/>
  <c r="G194" i="22"/>
  <c r="K196" i="22"/>
  <c r="E199" i="22"/>
  <c r="E201" i="22"/>
  <c r="I203" i="22"/>
  <c r="G206" i="22"/>
  <c r="E209" i="22"/>
  <c r="E211" i="22"/>
  <c r="I213" i="22"/>
  <c r="C216" i="22"/>
  <c r="G218" i="22"/>
  <c r="E221" i="22"/>
  <c r="I223" i="22"/>
  <c r="C226" i="22"/>
  <c r="I229" i="22"/>
  <c r="C232" i="22"/>
  <c r="G234" i="22"/>
  <c r="E237" i="22"/>
  <c r="I239" i="22"/>
  <c r="I241" i="22"/>
  <c r="E245" i="22"/>
  <c r="C5" i="22"/>
  <c r="C9" i="22"/>
  <c r="G13" i="22"/>
  <c r="G17" i="22"/>
  <c r="E20" i="22"/>
  <c r="O12" i="9"/>
  <c r="O11" i="9"/>
  <c r="O8" i="9"/>
  <c r="O15" i="9"/>
  <c r="O7" i="9"/>
  <c r="O14" i="9"/>
  <c r="O10" i="9"/>
  <c r="O6" i="9"/>
  <c r="O4" i="9"/>
  <c r="O13" i="9"/>
  <c r="O9" i="9"/>
  <c r="L4" i="11"/>
  <c r="M5" i="23" l="1"/>
  <c r="M6" i="23" s="1"/>
  <c r="M7" i="23" s="1"/>
  <c r="M8" i="23" s="1"/>
  <c r="M9" i="23" s="1"/>
  <c r="M10" i="23" s="1"/>
  <c r="M11" i="23" s="1"/>
  <c r="M12" i="23" s="1"/>
  <c r="M13" i="23" s="1"/>
  <c r="M14" i="23" s="1"/>
  <c r="M15" i="23" s="1"/>
  <c r="M16" i="23" s="1"/>
  <c r="M17" i="23" s="1"/>
  <c r="M18" i="23" s="1"/>
  <c r="M19" i="23" s="1"/>
  <c r="M20" i="23" s="1"/>
  <c r="M21" i="23" s="1"/>
  <c r="M22" i="23" s="1"/>
  <c r="M23" i="23" s="1"/>
  <c r="M24" i="23" s="1"/>
  <c r="M25" i="23" s="1"/>
  <c r="M26" i="23" s="1"/>
  <c r="M27" i="23" s="1"/>
  <c r="M28" i="23" s="1"/>
  <c r="M29" i="23" s="1"/>
  <c r="M30" i="23" s="1"/>
  <c r="M31" i="23" s="1"/>
  <c r="M32" i="23" s="1"/>
  <c r="M33" i="23" s="1"/>
  <c r="M34" i="23" s="1"/>
  <c r="M35" i="23" s="1"/>
  <c r="M36" i="23" s="1"/>
  <c r="M37" i="23" s="1"/>
  <c r="M38" i="23" s="1"/>
  <c r="M39" i="23" s="1"/>
  <c r="M40" i="23" s="1"/>
  <c r="M41" i="23" s="1"/>
  <c r="M42" i="23" s="1"/>
  <c r="M43" i="23" s="1"/>
  <c r="M44" i="23" s="1"/>
  <c r="M45" i="23" s="1"/>
  <c r="M46" i="23" s="1"/>
  <c r="M47" i="23" s="1"/>
  <c r="M48" i="23" s="1"/>
  <c r="M49" i="23" s="1"/>
  <c r="M50" i="23" s="1"/>
  <c r="M51" i="23" s="1"/>
  <c r="M52" i="23" s="1"/>
  <c r="M53" i="23" s="1"/>
  <c r="M54" i="23" s="1"/>
  <c r="M55" i="23" s="1"/>
  <c r="M56" i="23" s="1"/>
  <c r="M57" i="23" s="1"/>
  <c r="M58" i="23" s="1"/>
  <c r="M59" i="23" s="1"/>
  <c r="M60" i="23" s="1"/>
  <c r="M61" i="23" s="1"/>
  <c r="M62" i="23" s="1"/>
  <c r="M63" i="23" s="1"/>
  <c r="M64" i="23" s="1"/>
  <c r="M65" i="23" s="1"/>
  <c r="M66" i="23" s="1"/>
  <c r="M67" i="23" s="1"/>
  <c r="M68" i="23" s="1"/>
  <c r="M69" i="23" s="1"/>
  <c r="M70" i="23" s="1"/>
  <c r="M71" i="23" s="1"/>
  <c r="M72" i="23" s="1"/>
  <c r="M73" i="23" s="1"/>
  <c r="M74" i="23" s="1"/>
  <c r="M75" i="23" s="1"/>
  <c r="M76" i="23" s="1"/>
  <c r="M77" i="23" s="1"/>
  <c r="M78" i="23" s="1"/>
  <c r="M79" i="23" s="1"/>
  <c r="M80" i="23" s="1"/>
  <c r="M81" i="23" s="1"/>
  <c r="M82" i="23" s="1"/>
  <c r="M83" i="23" s="1"/>
  <c r="M84" i="23" s="1"/>
  <c r="M85" i="23" s="1"/>
  <c r="M86" i="23" s="1"/>
  <c r="M87" i="23" s="1"/>
  <c r="M88" i="23" s="1"/>
  <c r="M89" i="23" s="1"/>
  <c r="M90" i="23" s="1"/>
  <c r="M91" i="23" s="1"/>
  <c r="M92" i="23" s="1"/>
  <c r="M93" i="23" s="1"/>
  <c r="M94" i="23" s="1"/>
  <c r="M95" i="23" s="1"/>
  <c r="M96" i="23" s="1"/>
  <c r="M97" i="23" s="1"/>
  <c r="M98" i="23" s="1"/>
  <c r="M99" i="23" s="1"/>
  <c r="M100" i="23" s="1"/>
  <c r="M101" i="23" s="1"/>
  <c r="M102" i="23" s="1"/>
  <c r="M103" i="23" s="1"/>
  <c r="M104" i="23" s="1"/>
  <c r="M105" i="23" s="1"/>
  <c r="M106" i="23" s="1"/>
  <c r="M107" i="23" s="1"/>
  <c r="M108" i="23" s="1"/>
  <c r="M109" i="23" s="1"/>
  <c r="M110" i="23" s="1"/>
  <c r="M111" i="23" s="1"/>
  <c r="M112" i="23" s="1"/>
  <c r="M113" i="23" s="1"/>
  <c r="M114" i="23" s="1"/>
  <c r="M115" i="23" s="1"/>
  <c r="M116" i="23" s="1"/>
  <c r="M117" i="23" s="1"/>
  <c r="M118" i="23" s="1"/>
  <c r="M119" i="23" s="1"/>
  <c r="M120" i="23" s="1"/>
  <c r="M121" i="23" s="1"/>
  <c r="M122" i="23" s="1"/>
  <c r="M123" i="23" s="1"/>
  <c r="M124" i="23" s="1"/>
  <c r="M125" i="23" s="1"/>
  <c r="M126" i="23" s="1"/>
  <c r="M127" i="23" s="1"/>
  <c r="M128" i="23" s="1"/>
  <c r="M129" i="23" s="1"/>
  <c r="M130" i="23" s="1"/>
  <c r="M131" i="23" s="1"/>
  <c r="M132" i="23" s="1"/>
  <c r="M133" i="23" s="1"/>
  <c r="M134" i="23" s="1"/>
  <c r="M135" i="23" s="1"/>
  <c r="M136" i="23" s="1"/>
  <c r="M137" i="23" s="1"/>
  <c r="M138" i="23" s="1"/>
  <c r="M139" i="23" s="1"/>
  <c r="M140" i="23" s="1"/>
  <c r="M141" i="23" s="1"/>
  <c r="M142" i="23" s="1"/>
  <c r="M143" i="23" s="1"/>
  <c r="M144" i="23" s="1"/>
  <c r="M145" i="23" s="1"/>
  <c r="M146" i="23" s="1"/>
  <c r="M147" i="23" s="1"/>
  <c r="M148" i="23" s="1"/>
  <c r="M149" i="23" s="1"/>
  <c r="M150" i="23" s="1"/>
  <c r="M151" i="23" s="1"/>
  <c r="M152" i="23" s="1"/>
  <c r="M153" i="23" s="1"/>
  <c r="M154" i="23" s="1"/>
  <c r="M155" i="23" s="1"/>
  <c r="M156" i="23" s="1"/>
  <c r="M157" i="23" s="1"/>
  <c r="M158" i="23" s="1"/>
  <c r="M159" i="23" s="1"/>
  <c r="M160" i="23" s="1"/>
  <c r="M161" i="23" s="1"/>
  <c r="M162" i="23" s="1"/>
  <c r="M163" i="23" s="1"/>
  <c r="M164" i="23" s="1"/>
  <c r="M165" i="23" s="1"/>
  <c r="M166" i="23" s="1"/>
  <c r="M167" i="23" s="1"/>
  <c r="M168" i="23" s="1"/>
  <c r="M169" i="23" s="1"/>
  <c r="M170" i="23" s="1"/>
  <c r="M171" i="23" s="1"/>
  <c r="M172" i="23" s="1"/>
  <c r="M173" i="23" s="1"/>
  <c r="M174" i="23" s="1"/>
  <c r="M175" i="23" s="1"/>
  <c r="M176" i="23" s="1"/>
  <c r="M177" i="23" s="1"/>
  <c r="M178" i="23" s="1"/>
  <c r="M179" i="23" s="1"/>
  <c r="M180" i="23" s="1"/>
  <c r="M181" i="23" s="1"/>
  <c r="M182" i="23" s="1"/>
  <c r="M183" i="23" s="1"/>
  <c r="M184" i="23" s="1"/>
  <c r="M185" i="23" s="1"/>
  <c r="M186" i="23" s="1"/>
  <c r="M187" i="23" s="1"/>
  <c r="M188" i="23" s="1"/>
  <c r="M189" i="23" s="1"/>
  <c r="M190" i="23" s="1"/>
  <c r="M191" i="23" s="1"/>
  <c r="M192" i="23" s="1"/>
  <c r="M193" i="23" s="1"/>
  <c r="M194" i="23" s="1"/>
  <c r="M195" i="23" s="1"/>
  <c r="M196" i="23" s="1"/>
  <c r="M197" i="23" s="1"/>
  <c r="M198" i="23" s="1"/>
  <c r="M199" i="23" s="1"/>
  <c r="M200" i="23" s="1"/>
  <c r="M201" i="23" s="1"/>
  <c r="M202" i="23" s="1"/>
  <c r="M203" i="23" s="1"/>
  <c r="M204" i="23" s="1"/>
  <c r="M205" i="23" s="1"/>
  <c r="M206" i="23" s="1"/>
  <c r="M207" i="23" s="1"/>
  <c r="M208" i="23" s="1"/>
  <c r="M209" i="23" s="1"/>
  <c r="M210" i="23" s="1"/>
  <c r="M211" i="23" s="1"/>
  <c r="M212" i="23" s="1"/>
  <c r="M213" i="23" s="1"/>
  <c r="M214" i="23" s="1"/>
  <c r="M215" i="23" s="1"/>
  <c r="M216" i="23" s="1"/>
  <c r="M217" i="23" s="1"/>
  <c r="M218" i="23" s="1"/>
  <c r="M219" i="23" s="1"/>
  <c r="M220" i="23" s="1"/>
  <c r="M221" i="23" s="1"/>
  <c r="M222" i="23" s="1"/>
  <c r="M223" i="23" s="1"/>
  <c r="M224" i="23" s="1"/>
  <c r="M225" i="23" s="1"/>
  <c r="M226" i="23" s="1"/>
  <c r="M227" i="23" s="1"/>
  <c r="M228" i="23" s="1"/>
  <c r="M229" i="23" s="1"/>
  <c r="M230" i="23" s="1"/>
  <c r="M231" i="23" s="1"/>
  <c r="M232" i="23" s="1"/>
  <c r="M233" i="23" s="1"/>
  <c r="M234" i="23" s="1"/>
  <c r="M235" i="23" s="1"/>
  <c r="M236" i="23" s="1"/>
  <c r="M237" i="23" s="1"/>
  <c r="M238" i="23" s="1"/>
  <c r="M239" i="23" s="1"/>
  <c r="M240" i="23" s="1"/>
  <c r="M241" i="23" s="1"/>
  <c r="M242" i="23" s="1"/>
  <c r="M243" i="23" s="1"/>
  <c r="M244" i="23" s="1"/>
  <c r="M245" i="23" s="1"/>
  <c r="M246" i="23" s="1"/>
  <c r="M247" i="23" s="1"/>
  <c r="M248" i="23" s="1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1" i="5"/>
  <c r="F232" i="5"/>
  <c r="F233" i="5"/>
  <c r="F234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248" i="5"/>
  <c r="F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3" i="5"/>
  <c r="C3" i="5"/>
  <c r="B17" i="5"/>
  <c r="B45" i="5"/>
  <c r="B49" i="5"/>
  <c r="B61" i="5"/>
  <c r="B111" i="5"/>
  <c r="B119" i="5"/>
  <c r="B147" i="5"/>
  <c r="B175" i="5"/>
  <c r="B183" i="5"/>
  <c r="B211" i="5"/>
  <c r="B239" i="5"/>
  <c r="B247" i="5"/>
  <c r="B3" i="3"/>
  <c r="B13" i="5"/>
  <c r="B3" i="5" l="1"/>
  <c r="B3" i="4"/>
  <c r="B3" i="20" s="1"/>
  <c r="B21" i="5"/>
  <c r="B33" i="5"/>
  <c r="B5" i="5"/>
  <c r="B10" i="5"/>
  <c r="B53" i="5"/>
  <c r="B4" i="9"/>
  <c r="B4" i="21" s="1"/>
  <c r="B77" i="5"/>
  <c r="B236" i="5"/>
  <c r="B240" i="5"/>
  <c r="B224" i="5"/>
  <c r="B208" i="5"/>
  <c r="B248" i="5"/>
  <c r="B232" i="5"/>
  <c r="B216" i="5"/>
  <c r="B196" i="5"/>
  <c r="B228" i="5"/>
  <c r="B180" i="5"/>
  <c r="B244" i="5"/>
  <c r="B212" i="5"/>
  <c r="B200" i="5"/>
  <c r="B192" i="5"/>
  <c r="B184" i="5"/>
  <c r="B176" i="5"/>
  <c r="B152" i="5"/>
  <c r="B148" i="5"/>
  <c r="B144" i="5"/>
  <c r="B120" i="5"/>
  <c r="B116" i="5"/>
  <c r="B112" i="5"/>
  <c r="B230" i="5"/>
  <c r="B225" i="5"/>
  <c r="B220" i="5"/>
  <c r="B197" i="5"/>
  <c r="B165" i="5"/>
  <c r="B129" i="5"/>
  <c r="B90" i="5"/>
  <c r="B68" i="5"/>
  <c r="B226" i="5"/>
  <c r="B217" i="5"/>
  <c r="B194" i="5"/>
  <c r="B185" i="5"/>
  <c r="B162" i="5"/>
  <c r="B153" i="5"/>
  <c r="B130" i="5"/>
  <c r="B121" i="5"/>
  <c r="B98" i="5"/>
  <c r="B93" i="5"/>
  <c r="B81" i="5"/>
  <c r="B80" i="5"/>
  <c r="B78" i="5"/>
  <c r="B76" i="5"/>
  <c r="B44" i="5"/>
  <c r="B24" i="5"/>
  <c r="B16" i="5"/>
  <c r="B140" i="5"/>
  <c r="B229" i="5"/>
  <c r="B193" i="5"/>
  <c r="B189" i="5"/>
  <c r="B157" i="5"/>
  <c r="B125" i="5"/>
  <c r="B102" i="5"/>
  <c r="B72" i="5"/>
  <c r="B60" i="5"/>
  <c r="B58" i="5"/>
  <c r="B246" i="5"/>
  <c r="B237" i="5"/>
  <c r="B214" i="5"/>
  <c r="B205" i="5"/>
  <c r="B182" i="5"/>
  <c r="B181" i="5"/>
  <c r="B177" i="5"/>
  <c r="B173" i="5"/>
  <c r="B150" i="5"/>
  <c r="B149" i="5"/>
  <c r="B145" i="5"/>
  <c r="B141" i="5"/>
  <c r="B118" i="5"/>
  <c r="B117" i="5"/>
  <c r="B113" i="5"/>
  <c r="B109" i="5"/>
  <c r="B108" i="5"/>
  <c r="B94" i="5"/>
  <c r="B88" i="5"/>
  <c r="B74" i="5"/>
  <c r="B67" i="5"/>
  <c r="B47" i="5"/>
  <c r="B46" i="5"/>
  <c r="B34" i="5"/>
  <c r="B6" i="5"/>
  <c r="B221" i="5"/>
  <c r="B133" i="5"/>
  <c r="B124" i="5"/>
  <c r="B101" i="5"/>
  <c r="B97" i="5"/>
  <c r="B245" i="5"/>
  <c r="B241" i="5"/>
  <c r="B213" i="5"/>
  <c r="B209" i="5"/>
  <c r="B242" i="5"/>
  <c r="B233" i="5"/>
  <c r="B210" i="5"/>
  <c r="B201" i="5"/>
  <c r="B178" i="5"/>
  <c r="B169" i="5"/>
  <c r="B168" i="5"/>
  <c r="B164" i="5"/>
  <c r="B160" i="5"/>
  <c r="B146" i="5"/>
  <c r="B137" i="5"/>
  <c r="B136" i="5"/>
  <c r="B132" i="5"/>
  <c r="B128" i="5"/>
  <c r="B114" i="5"/>
  <c r="B105" i="5"/>
  <c r="B104" i="5"/>
  <c r="B100" i="5"/>
  <c r="B96" i="5"/>
  <c r="B89" i="5"/>
  <c r="B85" i="5"/>
  <c r="B84" i="5"/>
  <c r="B70" i="5"/>
  <c r="B62" i="5"/>
  <c r="B48" i="5"/>
  <c r="B37" i="5"/>
  <c r="B36" i="5"/>
  <c r="B204" i="5"/>
  <c r="B172" i="5"/>
  <c r="B32" i="5"/>
  <c r="B198" i="5"/>
  <c r="B188" i="5"/>
  <c r="B166" i="5"/>
  <c r="B161" i="5"/>
  <c r="B156" i="5"/>
  <c r="B134" i="5"/>
  <c r="B92" i="5"/>
  <c r="B64" i="5"/>
  <c r="B52" i="5"/>
  <c r="B40" i="5"/>
  <c r="B28" i="5"/>
  <c r="B20" i="5"/>
  <c r="B12" i="5"/>
  <c r="B8" i="5"/>
  <c r="B4" i="5"/>
  <c r="B54" i="5"/>
  <c r="B238" i="5"/>
  <c r="B234" i="5"/>
  <c r="B222" i="5"/>
  <c r="B218" i="5"/>
  <c r="B206" i="5"/>
  <c r="B202" i="5"/>
  <c r="B190" i="5"/>
  <c r="B186" i="5"/>
  <c r="B174" i="5"/>
  <c r="B170" i="5"/>
  <c r="B158" i="5"/>
  <c r="B154" i="5"/>
  <c r="B142" i="5"/>
  <c r="B138" i="5"/>
  <c r="B126" i="5"/>
  <c r="B122" i="5"/>
  <c r="B110" i="5"/>
  <c r="B106" i="5"/>
  <c r="B86" i="5"/>
  <c r="B82" i="5"/>
  <c r="B66" i="5"/>
  <c r="B50" i="5"/>
  <c r="B42" i="5"/>
  <c r="B38" i="5"/>
  <c r="B30" i="5"/>
  <c r="B26" i="5"/>
  <c r="B22" i="5"/>
  <c r="B18" i="5"/>
  <c r="B14" i="5"/>
  <c r="B73" i="5"/>
  <c r="B65" i="5"/>
  <c r="B57" i="5"/>
  <c r="B41" i="5"/>
  <c r="B29" i="5"/>
  <c r="B25" i="5"/>
  <c r="B55" i="5"/>
  <c r="B9" i="5"/>
  <c r="B243" i="5"/>
  <c r="B235" i="5"/>
  <c r="B231" i="5"/>
  <c r="B227" i="5"/>
  <c r="B223" i="5"/>
  <c r="B219" i="5"/>
  <c r="B215" i="5"/>
  <c r="B207" i="5"/>
  <c r="B203" i="5"/>
  <c r="B199" i="5"/>
  <c r="B195" i="5"/>
  <c r="B191" i="5"/>
  <c r="B187" i="5"/>
  <c r="B179" i="5"/>
  <c r="B171" i="5"/>
  <c r="B167" i="5"/>
  <c r="B163" i="5"/>
  <c r="B159" i="5"/>
  <c r="B155" i="5"/>
  <c r="B151" i="5"/>
  <c r="B143" i="5"/>
  <c r="B139" i="5"/>
  <c r="B135" i="5"/>
  <c r="B131" i="5"/>
  <c r="B127" i="5"/>
  <c r="B123" i="5"/>
  <c r="B115" i="5"/>
  <c r="B107" i="5"/>
  <c r="B103" i="5"/>
  <c r="B99" i="5"/>
  <c r="B95" i="5"/>
  <c r="B91" i="5"/>
  <c r="B87" i="5"/>
  <c r="B83" i="5"/>
  <c r="B79" i="5"/>
  <c r="B75" i="5"/>
  <c r="B71" i="5"/>
  <c r="B63" i="5"/>
  <c r="B59" i="5"/>
  <c r="B51" i="5"/>
  <c r="B43" i="5"/>
  <c r="B39" i="5"/>
  <c r="B35" i="5"/>
  <c r="B31" i="5"/>
  <c r="B27" i="5"/>
  <c r="B23" i="5"/>
  <c r="B19" i="5"/>
  <c r="B15" i="5"/>
  <c r="B11" i="5"/>
  <c r="B7" i="5"/>
  <c r="B56" i="5"/>
  <c r="B69" i="5"/>
  <c r="B3" i="22" l="1"/>
  <c r="I3" i="22"/>
  <c r="E3" i="22"/>
  <c r="K3" i="22"/>
  <c r="H3" i="22"/>
  <c r="D3" i="22"/>
  <c r="G3" i="22"/>
  <c r="J3" i="22"/>
  <c r="F3" i="22"/>
  <c r="M142" i="9"/>
  <c r="M213" i="9"/>
  <c r="B4" i="11"/>
  <c r="M108" i="9"/>
  <c r="M140" i="9"/>
  <c r="M65" i="9"/>
  <c r="M229" i="9"/>
  <c r="M136" i="9"/>
  <c r="M186" i="9"/>
  <c r="M30" i="9"/>
  <c r="M128" i="9"/>
  <c r="M16" i="9"/>
  <c r="M41" i="9"/>
  <c r="M84" i="9"/>
  <c r="M118" i="9"/>
  <c r="M172" i="9"/>
  <c r="M185" i="9"/>
  <c r="M204" i="9"/>
  <c r="M34" i="9"/>
  <c r="M46" i="9"/>
  <c r="M90" i="9"/>
  <c r="M33" i="9"/>
  <c r="M58" i="9"/>
  <c r="M194" i="9"/>
  <c r="M222" i="9"/>
  <c r="M156" i="9"/>
  <c r="M193" i="9"/>
  <c r="M209" i="9"/>
  <c r="M104" i="9"/>
  <c r="M146" i="9"/>
  <c r="M149" i="9"/>
  <c r="M197" i="9"/>
  <c r="M245" i="9"/>
  <c r="M36" i="9"/>
  <c r="M28" i="9"/>
  <c r="M174" i="9"/>
  <c r="M15" i="9"/>
  <c r="M23" i="9"/>
  <c r="M53" i="9"/>
  <c r="M70" i="9"/>
  <c r="M79" i="9"/>
  <c r="M85" i="9"/>
  <c r="M96" i="9"/>
  <c r="M103" i="9"/>
  <c r="M106" i="9"/>
  <c r="M119" i="9"/>
  <c r="M135" i="9"/>
  <c r="M151" i="9"/>
  <c r="M167" i="9"/>
  <c r="M183" i="9"/>
  <c r="M199" i="9"/>
  <c r="M215" i="9"/>
  <c r="M221" i="9"/>
  <c r="M231" i="9"/>
  <c r="M247" i="9"/>
  <c r="M47" i="9"/>
  <c r="M67" i="9"/>
  <c r="M97" i="9"/>
  <c r="M8" i="9"/>
  <c r="M116" i="9"/>
  <c r="M212" i="9"/>
  <c r="M216" i="9"/>
  <c r="M233" i="9"/>
  <c r="M241" i="9"/>
  <c r="M69" i="9"/>
  <c r="M74" i="9"/>
  <c r="M78" i="9"/>
  <c r="M19" i="9"/>
  <c r="M27" i="9"/>
  <c r="M51" i="9"/>
  <c r="M80" i="9"/>
  <c r="M91" i="9"/>
  <c r="M111" i="9"/>
  <c r="M117" i="9"/>
  <c r="M127" i="9"/>
  <c r="M133" i="9"/>
  <c r="M143" i="9"/>
  <c r="M159" i="9"/>
  <c r="M162" i="9"/>
  <c r="M175" i="9"/>
  <c r="M181" i="9"/>
  <c r="M191" i="9"/>
  <c r="M207" i="9"/>
  <c r="M210" i="9"/>
  <c r="M223" i="9"/>
  <c r="M239" i="9"/>
  <c r="M22" i="9"/>
  <c r="M29" i="9"/>
  <c r="M17" i="9"/>
  <c r="M61" i="9"/>
  <c r="M81" i="9"/>
  <c r="M134" i="9"/>
  <c r="M52" i="9"/>
  <c r="M68" i="9"/>
  <c r="M164" i="9"/>
  <c r="M157" i="9"/>
  <c r="M13" i="9"/>
  <c r="M21" i="9"/>
  <c r="M35" i="9"/>
  <c r="M77" i="9"/>
  <c r="M236" i="9"/>
  <c r="M20" i="9"/>
  <c r="M76" i="9"/>
  <c r="M168" i="9"/>
  <c r="M110" i="9"/>
  <c r="M89" i="9"/>
  <c r="M82" i="9"/>
  <c r="M88" i="9"/>
  <c r="M109" i="9"/>
  <c r="M125" i="9"/>
  <c r="M138" i="9"/>
  <c r="M154" i="9"/>
  <c r="M160" i="9"/>
  <c r="M205" i="9"/>
  <c r="M48" i="9"/>
  <c r="M60" i="9"/>
  <c r="M94" i="9"/>
  <c r="M182" i="9"/>
  <c r="M26" i="9"/>
  <c r="M132" i="9"/>
  <c r="M190" i="9"/>
  <c r="M18" i="9"/>
  <c r="M124" i="9"/>
  <c r="M188" i="9"/>
  <c r="M220" i="9"/>
  <c r="M44" i="9"/>
  <c r="M50" i="9"/>
  <c r="M100" i="9"/>
  <c r="M40" i="9"/>
  <c r="M14" i="9"/>
  <c r="M64" i="9"/>
  <c r="M24" i="9"/>
  <c r="M59" i="9"/>
  <c r="M63" i="9"/>
  <c r="M95" i="9"/>
  <c r="M99" i="9"/>
  <c r="M115" i="9"/>
  <c r="M131" i="9"/>
  <c r="M147" i="9"/>
  <c r="M163" i="9"/>
  <c r="M179" i="9"/>
  <c r="M195" i="9"/>
  <c r="M211" i="9"/>
  <c r="M227" i="9"/>
  <c r="M243" i="9"/>
  <c r="M121" i="9"/>
  <c r="M165" i="9"/>
  <c r="M4" i="9"/>
  <c r="N4" i="9" s="1"/>
  <c r="M148" i="9"/>
  <c r="M224" i="9"/>
  <c r="M228" i="9"/>
  <c r="M232" i="9"/>
  <c r="M25" i="9"/>
  <c r="M45" i="9"/>
  <c r="M73" i="9"/>
  <c r="M101" i="9"/>
  <c r="M141" i="9"/>
  <c r="M98" i="9"/>
  <c r="M198" i="9"/>
  <c r="M214" i="9"/>
  <c r="M217" i="9"/>
  <c r="M93" i="9"/>
  <c r="M129" i="9"/>
  <c r="M153" i="9"/>
  <c r="M189" i="9"/>
  <c r="M237" i="9"/>
  <c r="M218" i="9"/>
  <c r="M37" i="9"/>
  <c r="M150" i="9"/>
  <c r="M246" i="9"/>
  <c r="M102" i="9"/>
  <c r="M56" i="9"/>
  <c r="M176" i="9"/>
  <c r="M208" i="9"/>
  <c r="M122" i="9"/>
  <c r="M234" i="9"/>
  <c r="M55" i="9"/>
  <c r="M173" i="9"/>
  <c r="M7" i="9"/>
  <c r="M11" i="9"/>
  <c r="M31" i="9"/>
  <c r="M39" i="9"/>
  <c r="M43" i="9"/>
  <c r="M71" i="9"/>
  <c r="M75" i="9"/>
  <c r="M83" i="9"/>
  <c r="M107" i="9"/>
  <c r="M123" i="9"/>
  <c r="M139" i="9"/>
  <c r="M155" i="9"/>
  <c r="M171" i="9"/>
  <c r="M187" i="9"/>
  <c r="M203" i="9"/>
  <c r="M219" i="9"/>
  <c r="M235" i="9"/>
  <c r="M169" i="9"/>
  <c r="M32" i="9"/>
  <c r="M144" i="9"/>
  <c r="M152" i="9"/>
  <c r="M192" i="9"/>
  <c r="M196" i="9"/>
  <c r="M200" i="9"/>
  <c r="M57" i="9"/>
  <c r="M105" i="9"/>
  <c r="M38" i="9"/>
  <c r="M202" i="9"/>
  <c r="M230" i="9"/>
  <c r="M177" i="9"/>
  <c r="M92" i="9"/>
  <c r="M137" i="9"/>
  <c r="M161" i="9"/>
  <c r="M166" i="9"/>
  <c r="M10" i="9"/>
  <c r="M87" i="9"/>
  <c r="M145" i="9"/>
  <c r="M12" i="9"/>
  <c r="M112" i="9"/>
  <c r="M120" i="9"/>
  <c r="M180" i="9"/>
  <c r="M184" i="9"/>
  <c r="M240" i="9"/>
  <c r="M244" i="9"/>
  <c r="M248" i="9"/>
  <c r="M49" i="9"/>
  <c r="M225" i="9"/>
  <c r="M42" i="9"/>
  <c r="M66" i="9"/>
  <c r="M86" i="9"/>
  <c r="M130" i="9"/>
  <c r="M158" i="9"/>
  <c r="M170" i="9"/>
  <c r="M206" i="9"/>
  <c r="M9" i="9"/>
  <c r="M201" i="9"/>
  <c r="M114" i="9"/>
  <c r="M126" i="9"/>
  <c r="M226" i="9"/>
  <c r="M238" i="9"/>
  <c r="M5" i="9"/>
  <c r="M72" i="9"/>
  <c r="M113" i="9"/>
  <c r="M178" i="9"/>
  <c r="M6" i="9"/>
  <c r="M62" i="9"/>
  <c r="M54" i="9"/>
  <c r="M242" i="9"/>
  <c r="M4" i="11" l="1"/>
  <c r="M5" i="11" s="1"/>
  <c r="M6" i="11" s="1"/>
  <c r="M7" i="11" s="1"/>
  <c r="M8" i="11" s="1"/>
  <c r="M9" i="11" s="1"/>
  <c r="M10" i="11" s="1"/>
  <c r="M11" i="11" s="1"/>
  <c r="M12" i="11" s="1"/>
  <c r="M13" i="11" s="1"/>
  <c r="M14" i="11" s="1"/>
  <c r="M15" i="11" s="1"/>
  <c r="M16" i="11" s="1"/>
  <c r="M17" i="11" s="1"/>
  <c r="M18" i="11" s="1"/>
  <c r="M19" i="11" s="1"/>
  <c r="M20" i="11" s="1"/>
  <c r="N5" i="9"/>
  <c r="N6" i="9" l="1"/>
  <c r="P5" i="9"/>
  <c r="M21" i="11"/>
  <c r="M22" i="11" s="1"/>
  <c r="M23" i="11" s="1"/>
  <c r="M24" i="11" s="1"/>
  <c r="M25" i="11" s="1"/>
  <c r="M26" i="11" s="1"/>
  <c r="M27" i="11" s="1"/>
  <c r="M28" i="11" s="1"/>
  <c r="M29" i="11" s="1"/>
  <c r="M30" i="11" s="1"/>
  <c r="M31" i="11" s="1"/>
  <c r="M32" i="11" s="1"/>
  <c r="M33" i="11" s="1"/>
  <c r="M34" i="11" s="1"/>
  <c r="M35" i="11" s="1"/>
  <c r="M36" i="11" s="1"/>
  <c r="M37" i="11" s="1"/>
  <c r="M38" i="11" s="1"/>
  <c r="M39" i="11" s="1"/>
  <c r="M40" i="11" s="1"/>
  <c r="M41" i="11" s="1"/>
  <c r="G3" i="14"/>
  <c r="N7" i="9" l="1"/>
  <c r="P6" i="9"/>
  <c r="H3" i="14"/>
  <c r="M42" i="11"/>
  <c r="M43" i="11" s="1"/>
  <c r="M44" i="11" s="1"/>
  <c r="M45" i="11" s="1"/>
  <c r="M46" i="11" s="1"/>
  <c r="M47" i="11" s="1"/>
  <c r="M48" i="11" s="1"/>
  <c r="M49" i="11" s="1"/>
  <c r="M50" i="11" s="1"/>
  <c r="M51" i="11" s="1"/>
  <c r="M52" i="11" s="1"/>
  <c r="M53" i="11" s="1"/>
  <c r="M54" i="11" s="1"/>
  <c r="M55" i="11" s="1"/>
  <c r="M56" i="11" s="1"/>
  <c r="M57" i="11" s="1"/>
  <c r="M58" i="11" s="1"/>
  <c r="M59" i="11" s="1"/>
  <c r="M60" i="11" s="1"/>
  <c r="M61" i="11" s="1"/>
  <c r="M62" i="11" s="1"/>
  <c r="M63" i="11" s="1"/>
  <c r="M64" i="11" s="1"/>
  <c r="N8" i="9" l="1"/>
  <c r="P7" i="9"/>
  <c r="H4" i="14"/>
  <c r="M65" i="11"/>
  <c r="M66" i="11" s="1"/>
  <c r="M67" i="11" s="1"/>
  <c r="M68" i="11" s="1"/>
  <c r="M69" i="11" s="1"/>
  <c r="M70" i="11" s="1"/>
  <c r="M71" i="11" s="1"/>
  <c r="M72" i="11" s="1"/>
  <c r="M73" i="11" s="1"/>
  <c r="M74" i="11" s="1"/>
  <c r="M75" i="11" s="1"/>
  <c r="M76" i="11" s="1"/>
  <c r="M77" i="11" s="1"/>
  <c r="M78" i="11" s="1"/>
  <c r="M79" i="11" s="1"/>
  <c r="M80" i="11" s="1"/>
  <c r="M81" i="11" s="1"/>
  <c r="M82" i="11" s="1"/>
  <c r="M83" i="11" s="1"/>
  <c r="M84" i="11" s="1"/>
  <c r="G5" i="14"/>
  <c r="N9" i="9" l="1"/>
  <c r="P8" i="9"/>
  <c r="M85" i="11"/>
  <c r="M86" i="11" s="1"/>
  <c r="M87" i="11" s="1"/>
  <c r="M88" i="11" s="1"/>
  <c r="M89" i="11" s="1"/>
  <c r="M90" i="11" s="1"/>
  <c r="M91" i="11" s="1"/>
  <c r="M92" i="11" s="1"/>
  <c r="M93" i="11" s="1"/>
  <c r="M94" i="11" s="1"/>
  <c r="M95" i="11" s="1"/>
  <c r="M96" i="11" s="1"/>
  <c r="M97" i="11" s="1"/>
  <c r="M98" i="11" s="1"/>
  <c r="M99" i="11" s="1"/>
  <c r="M100" i="11" s="1"/>
  <c r="G6" i="14"/>
  <c r="P9" i="9" l="1"/>
  <c r="N10" i="9"/>
  <c r="M101" i="11"/>
  <c r="M102" i="11" s="1"/>
  <c r="M103" i="11" s="1"/>
  <c r="M104" i="11" s="1"/>
  <c r="M105" i="11" s="1"/>
  <c r="M106" i="11" s="1"/>
  <c r="M107" i="11" s="1"/>
  <c r="M108" i="11" s="1"/>
  <c r="M109" i="11" s="1"/>
  <c r="M110" i="11" s="1"/>
  <c r="M111" i="11" s="1"/>
  <c r="M112" i="11" s="1"/>
  <c r="M113" i="11" s="1"/>
  <c r="M114" i="11" s="1"/>
  <c r="M115" i="11" s="1"/>
  <c r="M116" i="11" s="1"/>
  <c r="M117" i="11" s="1"/>
  <c r="M118" i="11" s="1"/>
  <c r="M119" i="11" s="1"/>
  <c r="M120" i="11" s="1"/>
  <c r="M121" i="11" s="1"/>
  <c r="M122" i="11" s="1"/>
  <c r="M123" i="11" s="1"/>
  <c r="G7" i="14"/>
  <c r="H5" i="14"/>
  <c r="H6" i="14"/>
  <c r="N11" i="9" l="1"/>
  <c r="P10" i="9"/>
  <c r="H7" i="14"/>
  <c r="M124" i="11"/>
  <c r="M125" i="11" s="1"/>
  <c r="M126" i="11" s="1"/>
  <c r="M127" i="11" s="1"/>
  <c r="M128" i="11" s="1"/>
  <c r="M129" i="11" s="1"/>
  <c r="M130" i="11" s="1"/>
  <c r="M131" i="11" s="1"/>
  <c r="M132" i="11" s="1"/>
  <c r="M133" i="11" s="1"/>
  <c r="M134" i="11" s="1"/>
  <c r="M135" i="11" s="1"/>
  <c r="M136" i="11" s="1"/>
  <c r="M137" i="11" s="1"/>
  <c r="M138" i="11" s="1"/>
  <c r="M139" i="11" s="1"/>
  <c r="M140" i="11" s="1"/>
  <c r="M141" i="11" s="1"/>
  <c r="M142" i="11" s="1"/>
  <c r="M143" i="11" s="1"/>
  <c r="G8" i="14"/>
  <c r="N12" i="9" l="1"/>
  <c r="P11" i="9"/>
  <c r="M144" i="11"/>
  <c r="M145" i="11" s="1"/>
  <c r="M146" i="11" s="1"/>
  <c r="M147" i="11" s="1"/>
  <c r="M148" i="11" s="1"/>
  <c r="M149" i="11" s="1"/>
  <c r="M150" i="11" s="1"/>
  <c r="M151" i="11" s="1"/>
  <c r="M152" i="11" s="1"/>
  <c r="M153" i="11" s="1"/>
  <c r="M154" i="11" s="1"/>
  <c r="M155" i="11" s="1"/>
  <c r="M156" i="11" s="1"/>
  <c r="M157" i="11" s="1"/>
  <c r="M158" i="11" s="1"/>
  <c r="M159" i="11" s="1"/>
  <c r="M160" i="11" s="1"/>
  <c r="M161" i="11" s="1"/>
  <c r="M162" i="11" s="1"/>
  <c r="M163" i="11" s="1"/>
  <c r="M164" i="11" s="1"/>
  <c r="G9" i="14"/>
  <c r="H8" i="14"/>
  <c r="N13" i="9" l="1"/>
  <c r="P12" i="9"/>
  <c r="M165" i="11"/>
  <c r="M166" i="11" s="1"/>
  <c r="M167" i="11" s="1"/>
  <c r="M168" i="11" s="1"/>
  <c r="M169" i="11" s="1"/>
  <c r="M170" i="11" s="1"/>
  <c r="M171" i="11" s="1"/>
  <c r="M172" i="11" s="1"/>
  <c r="M173" i="11" s="1"/>
  <c r="M174" i="11" s="1"/>
  <c r="M175" i="11" s="1"/>
  <c r="M176" i="11" s="1"/>
  <c r="M177" i="11" s="1"/>
  <c r="M178" i="11" s="1"/>
  <c r="M179" i="11" s="1"/>
  <c r="M180" i="11" s="1"/>
  <c r="M181" i="11" s="1"/>
  <c r="M182" i="11" s="1"/>
  <c r="M183" i="11" s="1"/>
  <c r="M184" i="11" s="1"/>
  <c r="G10" i="14"/>
  <c r="N14" i="9" l="1"/>
  <c r="P13" i="9"/>
  <c r="H9" i="14"/>
  <c r="M185" i="11"/>
  <c r="M186" i="11" s="1"/>
  <c r="M187" i="11" s="1"/>
  <c r="M188" i="11" s="1"/>
  <c r="M189" i="11" s="1"/>
  <c r="M190" i="11" s="1"/>
  <c r="M191" i="11" s="1"/>
  <c r="M192" i="11" s="1"/>
  <c r="M193" i="11" s="1"/>
  <c r="M194" i="11" s="1"/>
  <c r="M195" i="11" s="1"/>
  <c r="M196" i="11" s="1"/>
  <c r="M197" i="11" s="1"/>
  <c r="M198" i="11" s="1"/>
  <c r="M199" i="11" s="1"/>
  <c r="M200" i="11" s="1"/>
  <c r="M201" i="11" s="1"/>
  <c r="M202" i="11" s="1"/>
  <c r="M203" i="11" s="1"/>
  <c r="M204" i="11" s="1"/>
  <c r="M205" i="11" s="1"/>
  <c r="G11" i="14"/>
  <c r="H10" i="14"/>
  <c r="N15" i="9" l="1"/>
  <c r="P14" i="9"/>
  <c r="M206" i="11"/>
  <c r="M207" i="11" s="1"/>
  <c r="M208" i="11" s="1"/>
  <c r="M209" i="11" s="1"/>
  <c r="M210" i="11" s="1"/>
  <c r="M211" i="11" s="1"/>
  <c r="M212" i="11" s="1"/>
  <c r="M213" i="11" s="1"/>
  <c r="M214" i="11" s="1"/>
  <c r="M215" i="11" s="1"/>
  <c r="M216" i="11" s="1"/>
  <c r="M217" i="11" s="1"/>
  <c r="M218" i="11" s="1"/>
  <c r="M219" i="11" s="1"/>
  <c r="M220" i="11" s="1"/>
  <c r="M221" i="11" s="1"/>
  <c r="M222" i="11" s="1"/>
  <c r="M223" i="11" s="1"/>
  <c r="M224" i="11" s="1"/>
  <c r="M225" i="11" s="1"/>
  <c r="M226" i="11" s="1"/>
  <c r="M227" i="11" s="1"/>
  <c r="M228" i="11" s="1"/>
  <c r="G12" i="14"/>
  <c r="H11" i="14"/>
  <c r="N16" i="9" l="1"/>
  <c r="O16" i="9" s="1"/>
  <c r="P15" i="9"/>
  <c r="H12" i="14"/>
  <c r="M229" i="11"/>
  <c r="M230" i="11" s="1"/>
  <c r="M231" i="11" s="1"/>
  <c r="M232" i="11" s="1"/>
  <c r="M233" i="11" s="1"/>
  <c r="M234" i="11" s="1"/>
  <c r="M235" i="11" s="1"/>
  <c r="M236" i="11" s="1"/>
  <c r="M237" i="11" s="1"/>
  <c r="M238" i="11" s="1"/>
  <c r="M239" i="11" s="1"/>
  <c r="M240" i="11" s="1"/>
  <c r="M241" i="11" s="1"/>
  <c r="M242" i="11" s="1"/>
  <c r="M243" i="11" s="1"/>
  <c r="M244" i="11" s="1"/>
  <c r="M245" i="11" s="1"/>
  <c r="M246" i="11" s="1"/>
  <c r="M247" i="11" s="1"/>
  <c r="M248" i="11" s="1"/>
  <c r="G13" i="14"/>
  <c r="P16" i="9" l="1"/>
  <c r="N17" i="9"/>
  <c r="H13" i="14"/>
  <c r="G14" i="14"/>
  <c r="G16" i="14"/>
  <c r="G15" i="14"/>
  <c r="N18" i="9" l="1"/>
  <c r="O17" i="9"/>
  <c r="H15" i="14"/>
  <c r="H16" i="14"/>
  <c r="H14" i="14"/>
  <c r="P17" i="9" l="1"/>
  <c r="N19" i="9"/>
  <c r="O18" i="9"/>
  <c r="P18" i="9" l="1"/>
  <c r="N20" i="9"/>
  <c r="O20" i="9" s="1"/>
  <c r="O19" i="9"/>
  <c r="P19" i="9" l="1"/>
  <c r="F3" i="14"/>
  <c r="N21" i="9"/>
  <c r="P20" i="9"/>
  <c r="N22" i="9" l="1"/>
  <c r="O22" i="9" s="1"/>
  <c r="O21" i="9"/>
  <c r="P21" i="9" l="1"/>
  <c r="P22" i="9"/>
  <c r="N23" i="9"/>
  <c r="N24" i="9" l="1"/>
  <c r="O23" i="9"/>
  <c r="P23" i="9" l="1"/>
  <c r="N25" i="9"/>
  <c r="O24" i="9"/>
  <c r="P24" i="9" l="1"/>
  <c r="N26" i="9"/>
  <c r="O25" i="9"/>
  <c r="P25" i="9" l="1"/>
  <c r="N27" i="9"/>
  <c r="O26" i="9"/>
  <c r="N28" i="9" l="1"/>
  <c r="O28" i="9" s="1"/>
  <c r="O27" i="9"/>
  <c r="P26" i="9"/>
  <c r="P27" i="9" l="1"/>
  <c r="N29" i="9"/>
  <c r="P28" i="9"/>
  <c r="N30" i="9" l="1"/>
  <c r="O29" i="9"/>
  <c r="P29" i="9" l="1"/>
  <c r="N31" i="9"/>
  <c r="O30" i="9"/>
  <c r="P30" i="9" l="1"/>
  <c r="N32" i="9"/>
  <c r="O31" i="9"/>
  <c r="P31" i="9" l="1"/>
  <c r="N33" i="9"/>
  <c r="O32" i="9"/>
  <c r="P32" i="9" l="1"/>
  <c r="N34" i="9"/>
  <c r="O33" i="9"/>
  <c r="P33" i="9" l="1"/>
  <c r="N35" i="9"/>
  <c r="O34" i="9"/>
  <c r="P34" i="9" l="1"/>
  <c r="N36" i="9"/>
  <c r="O35" i="9"/>
  <c r="N37" i="9" l="1"/>
  <c r="O37" i="9" s="1"/>
  <c r="O36" i="9"/>
  <c r="P35" i="9"/>
  <c r="P36" i="9" l="1"/>
  <c r="N38" i="9"/>
  <c r="P37" i="9"/>
  <c r="N39" i="9" l="1"/>
  <c r="O38" i="9"/>
  <c r="P38" i="9" l="1"/>
  <c r="N40" i="9"/>
  <c r="O40" i="9" s="1"/>
  <c r="O39" i="9"/>
  <c r="P39" i="9" l="1"/>
  <c r="N41" i="9"/>
  <c r="P40" i="9"/>
  <c r="F4" i="14" l="1"/>
  <c r="N42" i="9"/>
  <c r="O42" i="9" s="1"/>
  <c r="O41" i="9"/>
  <c r="P41" i="9" l="1"/>
  <c r="N43" i="9"/>
  <c r="P42" i="9"/>
  <c r="N44" i="9" l="1"/>
  <c r="O44" i="9" s="1"/>
  <c r="O43" i="9"/>
  <c r="P43" i="9" l="1"/>
  <c r="N45" i="9"/>
  <c r="P44" i="9"/>
  <c r="N46" i="9" l="1"/>
  <c r="O45" i="9"/>
  <c r="P45" i="9" l="1"/>
  <c r="N47" i="9"/>
  <c r="O47" i="9" s="1"/>
  <c r="O46" i="9"/>
  <c r="P47" i="9" l="1"/>
  <c r="P46" i="9"/>
  <c r="N48" i="9"/>
  <c r="N49" i="9" l="1"/>
  <c r="O48" i="9"/>
  <c r="P48" i="9" l="1"/>
  <c r="N50" i="9"/>
  <c r="O50" i="9" s="1"/>
  <c r="O49" i="9"/>
  <c r="P49" i="9" l="1"/>
  <c r="P50" i="9"/>
  <c r="N51" i="9"/>
  <c r="N52" i="9" l="1"/>
  <c r="O51" i="9"/>
  <c r="O52" i="9" l="1"/>
  <c r="N53" i="9"/>
  <c r="O53" i="9" s="1"/>
  <c r="P51" i="9"/>
  <c r="P52" i="9" l="1"/>
  <c r="N54" i="9"/>
  <c r="P53" i="9"/>
  <c r="N55" i="9" l="1"/>
  <c r="O54" i="9"/>
  <c r="N56" i="9" l="1"/>
  <c r="O56" i="9" s="1"/>
  <c r="O55" i="9"/>
  <c r="P54" i="9"/>
  <c r="P55" i="9" l="1"/>
  <c r="P56" i="9"/>
  <c r="N57" i="9"/>
  <c r="O57" i="9" s="1"/>
  <c r="P57" i="9" l="1"/>
  <c r="N58" i="9"/>
  <c r="N59" i="9" l="1"/>
  <c r="O58" i="9"/>
  <c r="P58" i="9" l="1"/>
  <c r="N60" i="9"/>
  <c r="O59" i="9"/>
  <c r="P59" i="9" l="1"/>
  <c r="N61" i="9"/>
  <c r="O60" i="9"/>
  <c r="N62" i="9" l="1"/>
  <c r="O61" i="9"/>
  <c r="P60" i="9"/>
  <c r="N63" i="9" l="1"/>
  <c r="O62" i="9"/>
  <c r="P61" i="9"/>
  <c r="N64" i="9" l="1"/>
  <c r="O63" i="9"/>
  <c r="P62" i="9"/>
  <c r="P63" i="9" l="1"/>
  <c r="O64" i="9"/>
  <c r="N65" i="9"/>
  <c r="F5" i="14"/>
  <c r="P64" i="9" l="1"/>
  <c r="N66" i="9"/>
  <c r="O65" i="9"/>
  <c r="P65" i="9" l="1"/>
  <c r="N67" i="9"/>
  <c r="O67" i="9" s="1"/>
  <c r="O66" i="9"/>
  <c r="P66" i="9" l="1"/>
  <c r="N68" i="9"/>
  <c r="P67" i="9"/>
  <c r="N69" i="9" l="1"/>
  <c r="O68" i="9"/>
  <c r="P68" i="9" l="1"/>
  <c r="N70" i="9"/>
  <c r="O70" i="9" s="1"/>
  <c r="O69" i="9"/>
  <c r="P69" i="9" l="1"/>
  <c r="N71" i="9"/>
  <c r="P70" i="9"/>
  <c r="N72" i="9" l="1"/>
  <c r="O71" i="9"/>
  <c r="N73" i="9" l="1"/>
  <c r="O72" i="9"/>
  <c r="P71" i="9"/>
  <c r="O73" i="9"/>
  <c r="P72" i="9" l="1"/>
  <c r="N74" i="9"/>
  <c r="P73" i="9"/>
  <c r="N75" i="9" l="1"/>
  <c r="O75" i="9" s="1"/>
  <c r="O74" i="9"/>
  <c r="P75" i="9" l="1"/>
  <c r="P74" i="9"/>
  <c r="N76" i="9"/>
  <c r="N77" i="9" l="1"/>
  <c r="O77" i="9" s="1"/>
  <c r="O76" i="9"/>
  <c r="P76" i="9" l="1"/>
  <c r="N78" i="9"/>
  <c r="P77" i="9"/>
  <c r="N79" i="9" l="1"/>
  <c r="O79" i="9" s="1"/>
  <c r="O78" i="9"/>
  <c r="P78" i="9" l="1"/>
  <c r="N80" i="9"/>
  <c r="P79" i="9"/>
  <c r="N81" i="9" l="1"/>
  <c r="O80" i="9"/>
  <c r="P80" i="9" l="1"/>
  <c r="N82" i="9"/>
  <c r="O82" i="9" s="1"/>
  <c r="O81" i="9"/>
  <c r="P81" i="9" l="1"/>
  <c r="P82" i="9"/>
  <c r="N83" i="9"/>
  <c r="N84" i="9" l="1"/>
  <c r="O83" i="9"/>
  <c r="P83" i="9" l="1"/>
  <c r="F6" i="14"/>
  <c r="N85" i="9"/>
  <c r="O84" i="9"/>
  <c r="P84" i="9" l="1"/>
  <c r="N86" i="9"/>
  <c r="O85" i="9"/>
  <c r="N87" i="9" l="1"/>
  <c r="O86" i="9"/>
  <c r="P85" i="9"/>
  <c r="P86" i="9" l="1"/>
  <c r="N88" i="9"/>
  <c r="O87" i="9"/>
  <c r="P87" i="9" l="1"/>
  <c r="N89" i="9"/>
  <c r="O89" i="9" s="1"/>
  <c r="O88" i="9"/>
  <c r="P88" i="9" l="1"/>
  <c r="N90" i="9"/>
  <c r="P89" i="9"/>
  <c r="N91" i="9" l="1"/>
  <c r="O91" i="9" s="1"/>
  <c r="O90" i="9"/>
  <c r="P90" i="9" l="1"/>
  <c r="N92" i="9"/>
  <c r="P91" i="9"/>
  <c r="N93" i="9" l="1"/>
  <c r="O92" i="9"/>
  <c r="P92" i="9" l="1"/>
  <c r="N94" i="9"/>
  <c r="O93" i="9"/>
  <c r="P93" i="9" l="1"/>
  <c r="N95" i="9"/>
  <c r="O94" i="9"/>
  <c r="N96" i="9" l="1"/>
  <c r="O95" i="9"/>
  <c r="P94" i="9"/>
  <c r="N97" i="9" l="1"/>
  <c r="O97" i="9" s="1"/>
  <c r="O96" i="9"/>
  <c r="P95" i="9"/>
  <c r="P96" i="9" l="1"/>
  <c r="N98" i="9"/>
  <c r="O98" i="9" s="1"/>
  <c r="P97" i="9"/>
  <c r="P98" i="9" l="1"/>
  <c r="N99" i="9"/>
  <c r="N100" i="9" l="1"/>
  <c r="O100" i="9" s="1"/>
  <c r="O99" i="9"/>
  <c r="P100" i="9" l="1"/>
  <c r="P99" i="9"/>
  <c r="N101" i="9"/>
  <c r="O101" i="9" s="1"/>
  <c r="F7" i="14"/>
  <c r="N102" i="9" l="1"/>
  <c r="O102" i="9" s="1"/>
  <c r="P101" i="9"/>
  <c r="P102" i="9" l="1"/>
  <c r="N103" i="9"/>
  <c r="N104" i="9" l="1"/>
  <c r="O103" i="9"/>
  <c r="P103" i="9" l="1"/>
  <c r="N105" i="9"/>
  <c r="O104" i="9"/>
  <c r="N106" i="9" l="1"/>
  <c r="O106" i="9" s="1"/>
  <c r="O105" i="9"/>
  <c r="P104" i="9"/>
  <c r="P105" i="9" l="1"/>
  <c r="N107" i="9"/>
  <c r="P106" i="9"/>
  <c r="N108" i="9" l="1"/>
  <c r="O108" i="9" s="1"/>
  <c r="O107" i="9"/>
  <c r="P107" i="9" l="1"/>
  <c r="N109" i="9"/>
  <c r="P108" i="9"/>
  <c r="N110" i="9" l="1"/>
  <c r="O109" i="9"/>
  <c r="P109" i="9" l="1"/>
  <c r="N111" i="9"/>
  <c r="O110" i="9"/>
  <c r="P110" i="9" l="1"/>
  <c r="N112" i="9"/>
  <c r="O112" i="9" s="1"/>
  <c r="O111" i="9"/>
  <c r="P111" i="9" l="1"/>
  <c r="N113" i="9"/>
  <c r="O113" i="9" s="1"/>
  <c r="P112" i="9"/>
  <c r="N114" i="9" l="1"/>
  <c r="O114" i="9" s="1"/>
  <c r="P113" i="9"/>
  <c r="N115" i="9" l="1"/>
  <c r="P114" i="9"/>
  <c r="N116" i="9" l="1"/>
  <c r="O116" i="9" s="1"/>
  <c r="O115" i="9"/>
  <c r="P115" i="9" l="1"/>
  <c r="N117" i="9"/>
  <c r="P116" i="9"/>
  <c r="N118" i="9" l="1"/>
  <c r="O117" i="9"/>
  <c r="P117" i="9" l="1"/>
  <c r="N119" i="9"/>
  <c r="O119" i="9" s="1"/>
  <c r="O118" i="9"/>
  <c r="P118" i="9" l="1"/>
  <c r="N120" i="9"/>
  <c r="P119" i="9"/>
  <c r="N121" i="9" l="1"/>
  <c r="O121" i="9" s="1"/>
  <c r="O120" i="9"/>
  <c r="P120" i="9" l="1"/>
  <c r="P121" i="9"/>
  <c r="N122" i="9"/>
  <c r="N123" i="9" l="1"/>
  <c r="O122" i="9"/>
  <c r="N124" i="9" l="1"/>
  <c r="F8" i="14"/>
  <c r="O123" i="9"/>
  <c r="P122" i="9"/>
  <c r="N125" i="9" l="1"/>
  <c r="O124" i="9"/>
  <c r="P123" i="9"/>
  <c r="P124" i="9" l="1"/>
  <c r="O125" i="9"/>
  <c r="N126" i="9"/>
  <c r="O126" i="9" s="1"/>
  <c r="P126" i="9" l="1"/>
  <c r="P125" i="9"/>
  <c r="N127" i="9"/>
  <c r="N128" i="9" l="1"/>
  <c r="O127" i="9"/>
  <c r="P127" i="9" l="1"/>
  <c r="N129" i="9"/>
  <c r="O128" i="9"/>
  <c r="P128" i="9" l="1"/>
  <c r="N130" i="9"/>
  <c r="O129" i="9"/>
  <c r="P129" i="9" l="1"/>
  <c r="N131" i="9"/>
  <c r="O131" i="9" s="1"/>
  <c r="O130" i="9"/>
  <c r="P131" i="9" l="1"/>
  <c r="P130" i="9"/>
  <c r="N132" i="9"/>
  <c r="N133" i="9" l="1"/>
  <c r="O133" i="9" s="1"/>
  <c r="O132" i="9"/>
  <c r="P132" i="9" l="1"/>
  <c r="N134" i="9"/>
  <c r="O134" i="9" s="1"/>
  <c r="P133" i="9"/>
  <c r="N135" i="9" l="1"/>
  <c r="P134" i="9"/>
  <c r="N136" i="9" l="1"/>
  <c r="O135" i="9"/>
  <c r="P135" i="9" l="1"/>
  <c r="N137" i="9"/>
  <c r="O136" i="9"/>
  <c r="P136" i="9" l="1"/>
  <c r="N138" i="9"/>
  <c r="O138" i="9" s="1"/>
  <c r="O137" i="9"/>
  <c r="P137" i="9" l="1"/>
  <c r="N139" i="9"/>
  <c r="P138" i="9"/>
  <c r="N140" i="9" l="1"/>
  <c r="O139" i="9"/>
  <c r="P139" i="9" l="1"/>
  <c r="N141" i="9"/>
  <c r="O141" i="9" s="1"/>
  <c r="O140" i="9"/>
  <c r="P140" i="9" l="1"/>
  <c r="P141" i="9"/>
  <c r="N142" i="9"/>
  <c r="O142" i="9" s="1"/>
  <c r="P142" i="9" l="1"/>
  <c r="N143" i="9"/>
  <c r="F9" i="14" l="1"/>
  <c r="N144" i="9"/>
  <c r="O143" i="9"/>
  <c r="N145" i="9" l="1"/>
  <c r="O144" i="9"/>
  <c r="P143" i="9"/>
  <c r="P144" i="9" l="1"/>
  <c r="N146" i="9"/>
  <c r="O145" i="9"/>
  <c r="N147" i="9" l="1"/>
  <c r="O147" i="9" s="1"/>
  <c r="O146" i="9"/>
  <c r="P145" i="9"/>
  <c r="P146" i="9" l="1"/>
  <c r="N148" i="9"/>
  <c r="P147" i="9"/>
  <c r="N149" i="9" l="1"/>
  <c r="O149" i="9" s="1"/>
  <c r="O148" i="9"/>
  <c r="P148" i="9" l="1"/>
  <c r="N150" i="9"/>
  <c r="O150" i="9" s="1"/>
  <c r="P149" i="9"/>
  <c r="N151" i="9" l="1"/>
  <c r="P150" i="9"/>
  <c r="N152" i="9" l="1"/>
  <c r="O151" i="9"/>
  <c r="P151" i="9" l="1"/>
  <c r="N153" i="9"/>
  <c r="O152" i="9"/>
  <c r="P152" i="9" l="1"/>
  <c r="N154" i="9"/>
  <c r="O153" i="9"/>
  <c r="P153" i="9" l="1"/>
  <c r="N155" i="9"/>
  <c r="O154" i="9"/>
  <c r="P154" i="9" l="1"/>
  <c r="N156" i="9"/>
  <c r="O156" i="9" s="1"/>
  <c r="O155" i="9"/>
  <c r="P155" i="9" l="1"/>
  <c r="N157" i="9"/>
  <c r="P156" i="9"/>
  <c r="N158" i="9" l="1"/>
  <c r="O157" i="9"/>
  <c r="P157" i="9" l="1"/>
  <c r="N159" i="9"/>
  <c r="O158" i="9"/>
  <c r="P158" i="9" l="1"/>
  <c r="N160" i="9"/>
  <c r="O160" i="9" s="1"/>
  <c r="O159" i="9"/>
  <c r="P160" i="9" l="1"/>
  <c r="N161" i="9"/>
  <c r="P159" i="9"/>
  <c r="N162" i="9" l="1"/>
  <c r="O161" i="9"/>
  <c r="N163" i="9" l="1"/>
  <c r="O162" i="9"/>
  <c r="P161" i="9"/>
  <c r="P162" i="9" l="1"/>
  <c r="N164" i="9"/>
  <c r="O164" i="9" s="1"/>
  <c r="O163" i="9"/>
  <c r="P163" i="9" l="1"/>
  <c r="N165" i="9"/>
  <c r="F10" i="14"/>
  <c r="P164" i="9"/>
  <c r="N166" i="9" l="1"/>
  <c r="O166" i="9" s="1"/>
  <c r="O165" i="9"/>
  <c r="P166" i="9" l="1"/>
  <c r="P165" i="9"/>
  <c r="N167" i="9"/>
  <c r="N168" i="9" l="1"/>
  <c r="O167" i="9"/>
  <c r="P167" i="9" l="1"/>
  <c r="N169" i="9"/>
  <c r="O168" i="9"/>
  <c r="P168" i="9" l="1"/>
  <c r="N170" i="9"/>
  <c r="O169" i="9"/>
  <c r="P169" i="9" l="1"/>
  <c r="N171" i="9"/>
  <c r="O170" i="9"/>
  <c r="P170" i="9" l="1"/>
  <c r="N172" i="9"/>
  <c r="O172" i="9" s="1"/>
  <c r="O171" i="9"/>
  <c r="P172" i="9" l="1"/>
  <c r="P171" i="9"/>
  <c r="N173" i="9"/>
  <c r="N174" i="9" l="1"/>
  <c r="O173" i="9"/>
  <c r="P173" i="9" l="1"/>
  <c r="N175" i="9"/>
  <c r="O174" i="9"/>
  <c r="N176" i="9" l="1"/>
  <c r="O175" i="9"/>
  <c r="P174" i="9"/>
  <c r="P175" i="9" l="1"/>
  <c r="N177" i="9"/>
  <c r="O176" i="9"/>
  <c r="P176" i="9" l="1"/>
  <c r="N178" i="9"/>
  <c r="O177" i="9"/>
  <c r="P177" i="9" l="1"/>
  <c r="N179" i="9"/>
  <c r="O178" i="9"/>
  <c r="P178" i="9" l="1"/>
  <c r="N180" i="9"/>
  <c r="O179" i="9"/>
  <c r="P179" i="9" l="1"/>
  <c r="N181" i="9"/>
  <c r="O180" i="9"/>
  <c r="P180" i="9" l="1"/>
  <c r="N182" i="9"/>
  <c r="O181" i="9"/>
  <c r="P181" i="9" l="1"/>
  <c r="N183" i="9"/>
  <c r="O182" i="9"/>
  <c r="P182" i="9" l="1"/>
  <c r="N184" i="9"/>
  <c r="O183" i="9"/>
  <c r="P183" i="9" l="1"/>
  <c r="F11" i="14"/>
  <c r="N185" i="9"/>
  <c r="O184" i="9"/>
  <c r="N186" i="9" l="1"/>
  <c r="O185" i="9"/>
  <c r="P184" i="9"/>
  <c r="P185" i="9" l="1"/>
  <c r="N187" i="9"/>
  <c r="O187" i="9" s="1"/>
  <c r="O186" i="9"/>
  <c r="P186" i="9" l="1"/>
  <c r="N188" i="9"/>
  <c r="O188" i="9" s="1"/>
  <c r="P187" i="9"/>
  <c r="N189" i="9" l="1"/>
  <c r="P188" i="9"/>
  <c r="N190" i="9" l="1"/>
  <c r="O189" i="9"/>
  <c r="P189" i="9" l="1"/>
  <c r="N191" i="9"/>
  <c r="O190" i="9"/>
  <c r="P190" i="9" l="1"/>
  <c r="N192" i="9"/>
  <c r="O191" i="9"/>
  <c r="P191" i="9" l="1"/>
  <c r="N193" i="9"/>
  <c r="O192" i="9"/>
  <c r="P192" i="9" l="1"/>
  <c r="N194" i="9"/>
  <c r="O193" i="9"/>
  <c r="P193" i="9" l="1"/>
  <c r="N195" i="9"/>
  <c r="O194" i="9"/>
  <c r="P194" i="9" l="1"/>
  <c r="N196" i="9"/>
  <c r="O195" i="9"/>
  <c r="P195" i="9" l="1"/>
  <c r="N197" i="9"/>
  <c r="O196" i="9"/>
  <c r="P196" i="9" l="1"/>
  <c r="N198" i="9"/>
  <c r="O197" i="9"/>
  <c r="N199" i="9" l="1"/>
  <c r="O198" i="9"/>
  <c r="P197" i="9"/>
  <c r="P198" i="9" l="1"/>
  <c r="N200" i="9"/>
  <c r="O199" i="9"/>
  <c r="P199" i="9" l="1"/>
  <c r="N201" i="9"/>
  <c r="O200" i="9"/>
  <c r="P200" i="9" l="1"/>
  <c r="N202" i="9"/>
  <c r="O201" i="9"/>
  <c r="P201" i="9" l="1"/>
  <c r="N203" i="9"/>
  <c r="O202" i="9"/>
  <c r="P202" i="9" l="1"/>
  <c r="N204" i="9"/>
  <c r="O203" i="9"/>
  <c r="P203" i="9" l="1"/>
  <c r="N205" i="9"/>
  <c r="O204" i="9"/>
  <c r="P204" i="9" l="1"/>
  <c r="F12" i="14"/>
  <c r="N206" i="9"/>
  <c r="O205" i="9"/>
  <c r="P205" i="9" l="1"/>
  <c r="N207" i="9"/>
  <c r="O206" i="9"/>
  <c r="P206" i="9" l="1"/>
  <c r="N208" i="9"/>
  <c r="O207" i="9"/>
  <c r="P207" i="9" l="1"/>
  <c r="N209" i="9"/>
  <c r="O208" i="9"/>
  <c r="P208" i="9" l="1"/>
  <c r="N210" i="9"/>
  <c r="O209" i="9"/>
  <c r="N211" i="9" l="1"/>
  <c r="O210" i="9"/>
  <c r="P209" i="9"/>
  <c r="P210" i="9" l="1"/>
  <c r="N212" i="9"/>
  <c r="O211" i="9"/>
  <c r="P211" i="9" l="1"/>
  <c r="N213" i="9"/>
  <c r="O212" i="9"/>
  <c r="P212" i="9" l="1"/>
  <c r="N214" i="9"/>
  <c r="O213" i="9"/>
  <c r="P213" i="9" l="1"/>
  <c r="N215" i="9"/>
  <c r="O214" i="9"/>
  <c r="P214" i="9" l="1"/>
  <c r="N216" i="9"/>
  <c r="O215" i="9"/>
  <c r="P215" i="9" l="1"/>
  <c r="N217" i="9"/>
  <c r="O216" i="9"/>
  <c r="N218" i="9" l="1"/>
  <c r="O217" i="9"/>
  <c r="P216" i="9"/>
  <c r="P217" i="9" l="1"/>
  <c r="N219" i="9"/>
  <c r="O218" i="9"/>
  <c r="P218" i="9" l="1"/>
  <c r="N220" i="9"/>
  <c r="O219" i="9"/>
  <c r="P219" i="9" l="1"/>
  <c r="N221" i="9"/>
  <c r="O220" i="9"/>
  <c r="P220" i="9" l="1"/>
  <c r="N222" i="9"/>
  <c r="O221" i="9"/>
  <c r="P221" i="9" l="1"/>
  <c r="N223" i="9"/>
  <c r="O222" i="9"/>
  <c r="P222" i="9" l="1"/>
  <c r="N224" i="9"/>
  <c r="O223" i="9"/>
  <c r="P223" i="9" l="1"/>
  <c r="N225" i="9"/>
  <c r="O224" i="9"/>
  <c r="N226" i="9" l="1"/>
  <c r="O225" i="9"/>
  <c r="P224" i="9"/>
  <c r="P225" i="9" l="1"/>
  <c r="N227" i="9"/>
  <c r="O226" i="9"/>
  <c r="P226" i="9" l="1"/>
  <c r="N228" i="9"/>
  <c r="O227" i="9"/>
  <c r="F13" i="14" l="1"/>
  <c r="N229" i="9"/>
  <c r="O228" i="9"/>
  <c r="P227" i="9"/>
  <c r="P228" i="9" l="1"/>
  <c r="N230" i="9"/>
  <c r="O229" i="9"/>
  <c r="P229" i="9" l="1"/>
  <c r="N231" i="9"/>
  <c r="O230" i="9"/>
  <c r="P230" i="9" l="1"/>
  <c r="N232" i="9"/>
  <c r="O231" i="9"/>
  <c r="P231" i="9" l="1"/>
  <c r="N233" i="9"/>
  <c r="O232" i="9"/>
  <c r="P232" i="9" l="1"/>
  <c r="N234" i="9"/>
  <c r="O233" i="9"/>
  <c r="O234" i="9" l="1"/>
  <c r="N235" i="9"/>
  <c r="P233" i="9"/>
  <c r="P234" i="9" l="1"/>
  <c r="O235" i="9"/>
  <c r="N236" i="9"/>
  <c r="P235" i="9" l="1"/>
  <c r="O236" i="9"/>
  <c r="N237" i="9"/>
  <c r="P236" i="9" l="1"/>
  <c r="O237" i="9"/>
  <c r="N238" i="9"/>
  <c r="P237" i="9" l="1"/>
  <c r="O238" i="9"/>
  <c r="N239" i="9"/>
  <c r="P238" i="9" l="1"/>
  <c r="O239" i="9"/>
  <c r="N240" i="9"/>
  <c r="P239" i="9" l="1"/>
  <c r="O240" i="9"/>
  <c r="N241" i="9"/>
  <c r="P240" i="9" l="1"/>
  <c r="O241" i="9"/>
  <c r="N242" i="9"/>
  <c r="O242" i="9" l="1"/>
  <c r="N243" i="9"/>
  <c r="P241" i="9"/>
  <c r="P242" i="9" l="1"/>
  <c r="O243" i="9"/>
  <c r="N244" i="9"/>
  <c r="O244" i="9" l="1"/>
  <c r="N245" i="9"/>
  <c r="P243" i="9"/>
  <c r="P244" i="9" l="1"/>
  <c r="O245" i="9"/>
  <c r="N246" i="9"/>
  <c r="P245" i="9" l="1"/>
  <c r="O246" i="9"/>
  <c r="N247" i="9"/>
  <c r="P246" i="9" l="1"/>
  <c r="O247" i="9"/>
  <c r="N248" i="9"/>
  <c r="P247" i="9" l="1"/>
  <c r="O248" i="9"/>
  <c r="P248" i="9" s="1"/>
  <c r="F16" i="14" l="1"/>
  <c r="F15" i="14"/>
  <c r="F14" i="14"/>
</calcChain>
</file>

<file path=xl/sharedStrings.xml><?xml version="1.0" encoding="utf-8"?>
<sst xmlns="http://schemas.openxmlformats.org/spreadsheetml/2006/main" count="2098" uniqueCount="444">
  <si>
    <t>代码</t>
    <phoneticPr fontId="18" type="noConversion"/>
  </si>
  <si>
    <t>名称</t>
    <phoneticPr fontId="18" type="noConversion"/>
  </si>
  <si>
    <t/>
  </si>
  <si>
    <t>年息</t>
    <phoneticPr fontId="18" type="noConversion"/>
  </si>
  <si>
    <t>付息日</t>
    <phoneticPr fontId="18" type="noConversion"/>
  </si>
  <si>
    <t>到期</t>
    <phoneticPr fontId="18" type="noConversion"/>
  </si>
  <si>
    <t>平均</t>
    <phoneticPr fontId="18" type="noConversion"/>
  </si>
  <si>
    <t>净值</t>
    <phoneticPr fontId="18" type="noConversion"/>
  </si>
  <si>
    <t>平均</t>
    <phoneticPr fontId="18" type="noConversion"/>
  </si>
  <si>
    <t>总收益率</t>
    <phoneticPr fontId="18" type="noConversion"/>
  </si>
  <si>
    <t>年化收益率</t>
    <phoneticPr fontId="18" type="noConversion"/>
  </si>
  <si>
    <t>均线</t>
    <phoneticPr fontId="18" type="noConversion"/>
  </si>
  <si>
    <t>债券</t>
  </si>
  <si>
    <t>当前数量:104</t>
  </si>
  <si>
    <t>代码</t>
  </si>
  <si>
    <t>名称</t>
  </si>
  <si>
    <t>现价</t>
  </si>
  <si>
    <t>全价</t>
  </si>
  <si>
    <t>涨幅</t>
  </si>
  <si>
    <t>成交额</t>
  </si>
  <si>
    <t>(万元)</t>
  </si>
  <si>
    <t>距付息</t>
  </si>
  <si>
    <t>(天)</t>
  </si>
  <si>
    <t>剩余</t>
  </si>
  <si>
    <t>年限</t>
  </si>
  <si>
    <t>修正</t>
  </si>
  <si>
    <t>久期</t>
  </si>
  <si>
    <t>税前</t>
  </si>
  <si>
    <t>收益</t>
  </si>
  <si>
    <t>税后</t>
  </si>
  <si>
    <t>票息</t>
  </si>
  <si>
    <t>折算率</t>
  </si>
  <si>
    <t>回购利</t>
  </si>
  <si>
    <t>用率</t>
  </si>
  <si>
    <t>信用</t>
  </si>
  <si>
    <t>主体</t>
  </si>
  <si>
    <t>担保</t>
  </si>
  <si>
    <t>到期时间</t>
  </si>
  <si>
    <t>规模</t>
  </si>
  <si>
    <t>(亿)</t>
  </si>
  <si>
    <t>年</t>
  </si>
  <si>
    <t>备注</t>
  </si>
  <si>
    <t>操</t>
  </si>
  <si>
    <t>作</t>
  </si>
  <si>
    <t>AA</t>
  </si>
  <si>
    <t>无担保</t>
  </si>
  <si>
    <t>盈</t>
  </si>
  <si>
    <t>2+1</t>
  </si>
  <si>
    <t>   </t>
  </si>
  <si>
    <t>AAA</t>
  </si>
  <si>
    <t>责任人担保</t>
  </si>
  <si>
    <t>亏</t>
  </si>
  <si>
    <t>4+2</t>
  </si>
  <si>
    <t>11庞大02</t>
  </si>
  <si>
    <t>3+2</t>
  </si>
  <si>
    <t>-</t>
  </si>
  <si>
    <t>无担保，恒大开曼就本期债券兑付作出全额收购承诺</t>
  </si>
  <si>
    <t>13永泰债</t>
  </si>
  <si>
    <t>AA+</t>
  </si>
  <si>
    <t>12鄂资债</t>
  </si>
  <si>
    <t>5+2</t>
  </si>
  <si>
    <t>本钢集团</t>
  </si>
  <si>
    <t>12永泰02</t>
  </si>
  <si>
    <t>实际控制人钭正刚先生</t>
  </si>
  <si>
    <t>包钢集团</t>
  </si>
  <si>
    <t>海航集团</t>
  </si>
  <si>
    <t>15华联债</t>
  </si>
  <si>
    <t>新华联控股公司</t>
  </si>
  <si>
    <t>雅居乐地产控股有限公司</t>
  </si>
  <si>
    <t>13苏新城</t>
  </si>
  <si>
    <t>11凯迪债</t>
  </si>
  <si>
    <t>实际控制人朱宝良洪一丹夫妇</t>
  </si>
  <si>
    <t>14伊泰01</t>
  </si>
  <si>
    <t>14福星01</t>
  </si>
  <si>
    <t>土地使用权+机器设备</t>
  </si>
  <si>
    <t>0.3+0.3+0.4</t>
  </si>
  <si>
    <t>AA-</t>
  </si>
  <si>
    <t>山东能源集团公司</t>
  </si>
  <si>
    <t>3+3</t>
  </si>
  <si>
    <t>11广汇01</t>
  </si>
  <si>
    <t>10凯迪债</t>
  </si>
  <si>
    <t>湖北省担保集团</t>
  </si>
  <si>
    <t>提前还</t>
  </si>
  <si>
    <t>12亿利02</t>
  </si>
  <si>
    <t>5+3</t>
  </si>
  <si>
    <t>11中利债</t>
  </si>
  <si>
    <t>抵押担保</t>
  </si>
  <si>
    <t>09宜化债</t>
  </si>
  <si>
    <t>3+3+4</t>
  </si>
  <si>
    <t>2+2</t>
  </si>
  <si>
    <t>12亿利01</t>
  </si>
  <si>
    <t>12永泰01</t>
  </si>
  <si>
    <t>14瀚华01</t>
  </si>
  <si>
    <t>11远兴债</t>
  </si>
  <si>
    <t>美的集团人民币普通股股票</t>
  </si>
  <si>
    <t>12濮耐01</t>
  </si>
  <si>
    <t>14昊华01</t>
  </si>
  <si>
    <t>12国创债</t>
  </si>
  <si>
    <t>12晋兰花</t>
  </si>
  <si>
    <t>12兖煤02</t>
  </si>
  <si>
    <t>13赤湾01</t>
  </si>
  <si>
    <t>3+2; 0.3+0.7</t>
  </si>
  <si>
    <t>14金贵债</t>
  </si>
  <si>
    <t>12德豪债</t>
  </si>
  <si>
    <t>13南洋债</t>
  </si>
  <si>
    <t>08莱钢债</t>
  </si>
  <si>
    <t>5+5</t>
  </si>
  <si>
    <t>12明牌债</t>
  </si>
  <si>
    <t>债券(刷新)       债券投资FAQ     使用小技巧     债券问题反馈     集思录打赏通道     债券数据说明</t>
  </si>
  <si>
    <t>15美都债 Q</t>
  </si>
  <si>
    <t>0.81/1.81</t>
  </si>
  <si>
    <t>0.76/1.63</t>
  </si>
  <si>
    <t>4.96/5.79%</t>
  </si>
  <si>
    <t>3.37/4.36%</t>
  </si>
  <si>
    <t>12开滦02 Q</t>
  </si>
  <si>
    <t>1.97/3.98</t>
  </si>
  <si>
    <t>1.81/3.38</t>
  </si>
  <si>
    <t>4.19/5.18%</t>
  </si>
  <si>
    <t>2.95/3.94%</t>
  </si>
  <si>
    <t>16兆泰01 Q</t>
  </si>
  <si>
    <t>2.29/4.30</t>
  </si>
  <si>
    <t>2.05/3.61</t>
  </si>
  <si>
    <t>3.44/4.09%</t>
  </si>
  <si>
    <t>2.17/2.96%</t>
  </si>
  <si>
    <t>15恒大01 Q</t>
  </si>
  <si>
    <t>1.70/3.70</t>
  </si>
  <si>
    <t>1.58/3.21</t>
  </si>
  <si>
    <t>3.04/4.24%</t>
  </si>
  <si>
    <t>1.81/3.10%</t>
  </si>
  <si>
    <t>16棕榈01 Q</t>
  </si>
  <si>
    <t>2.49/4.49</t>
  </si>
  <si>
    <t>2.16/3.65</t>
  </si>
  <si>
    <t>5.69/5.80%</t>
  </si>
  <si>
    <t>4.24/4.47%</t>
  </si>
  <si>
    <t>13平煤债 Q</t>
  </si>
  <si>
    <t>12开滦01 Q</t>
  </si>
  <si>
    <t>1.07/3.07</t>
  </si>
  <si>
    <t>0.97/2.60</t>
  </si>
  <si>
    <t>3.76/4.80%</t>
  </si>
  <si>
    <t>1.75/3.38%</t>
  </si>
  <si>
    <t>15协鑫债 Q</t>
  </si>
  <si>
    <t>2.06/4.06</t>
  </si>
  <si>
    <t>1.82/3.34</t>
  </si>
  <si>
    <t>3.54/4.49%</t>
  </si>
  <si>
    <t>1.95/3.13%</t>
  </si>
  <si>
    <t>15本钢01 Q</t>
  </si>
  <si>
    <t>15银亿01 Q</t>
  </si>
  <si>
    <t>2.22/4.22</t>
  </si>
  <si>
    <t>1.88/3.30</t>
  </si>
  <si>
    <t>5.92/6.51%</t>
  </si>
  <si>
    <t>3.96/4.78%</t>
  </si>
  <si>
    <t>16国购02 Q</t>
  </si>
  <si>
    <t>2.44/4.45</t>
  </si>
  <si>
    <t>2.06/3.47</t>
  </si>
  <si>
    <t>7.26/7.27%</t>
  </si>
  <si>
    <t>5.45/5.61%</t>
  </si>
  <si>
    <t>15时代债 Q</t>
  </si>
  <si>
    <t>16丹港01 Q</t>
  </si>
  <si>
    <t>2.31/4.31</t>
  </si>
  <si>
    <t>1.86/3.35</t>
  </si>
  <si>
    <t>13.15/9.76%</t>
  </si>
  <si>
    <t>11.49/8.31%</t>
  </si>
  <si>
    <t>15新光01 Q</t>
  </si>
  <si>
    <t>1.97/3.97</t>
  </si>
  <si>
    <t>1.79/3.35</t>
  </si>
  <si>
    <t>5.28/5.85%</t>
  </si>
  <si>
    <t>3.98/4.56%</t>
  </si>
  <si>
    <t>16银亿04 Q</t>
  </si>
  <si>
    <t>2.71/4.71</t>
  </si>
  <si>
    <t>2.33/3.76</t>
  </si>
  <si>
    <t>6.06/6.43%</t>
  </si>
  <si>
    <t>4.52/4.95%</t>
  </si>
  <si>
    <t>16正才03 Q</t>
  </si>
  <si>
    <t>2.55/4.55</t>
  </si>
  <si>
    <t>2.22/3.70</t>
  </si>
  <si>
    <t>5.41/5.73%</t>
  </si>
  <si>
    <t>3.97/4.37%</t>
  </si>
  <si>
    <t>13包钢04 Q</t>
  </si>
  <si>
    <t>15海投债 Q</t>
  </si>
  <si>
    <t>15融信01 Q</t>
  </si>
  <si>
    <t>2.21/4.22</t>
  </si>
  <si>
    <t>1.90/3.37</t>
  </si>
  <si>
    <t>5.59/5.94%</t>
  </si>
  <si>
    <t>3.85/4.42%</t>
  </si>
  <si>
    <t>15金茂债 Q</t>
  </si>
  <si>
    <t>1.74/3.29</t>
  </si>
  <si>
    <t>8.37/7.48%</t>
  </si>
  <si>
    <t>7.02/6.14%</t>
  </si>
  <si>
    <t>16泰豪01 Q</t>
  </si>
  <si>
    <t>2.46/4.46</t>
  </si>
  <si>
    <t>2.21/3.82</t>
  </si>
  <si>
    <t>4.01/4.09%</t>
  </si>
  <si>
    <t>2.99/3.14%</t>
  </si>
  <si>
    <t>3.49/5.49</t>
  </si>
  <si>
    <t>2.86/4.16</t>
  </si>
  <si>
    <t>6.11/6.56%</t>
  </si>
  <si>
    <t>4.43/4.94%</t>
  </si>
  <si>
    <t>16西王03 Q</t>
  </si>
  <si>
    <t>2.83/4.83</t>
  </si>
  <si>
    <t>2.44/3.87</t>
  </si>
  <si>
    <t>6.56/6.68%</t>
  </si>
  <si>
    <t>5.10/5.26%</t>
  </si>
  <si>
    <t>16番雅债 Q</t>
  </si>
  <si>
    <t>2.27/4.27</t>
  </si>
  <si>
    <t>2.01/3.58</t>
  </si>
  <si>
    <t>4.66/4.68%</t>
  </si>
  <si>
    <t>3.41/3.56%</t>
  </si>
  <si>
    <t>15绿地01 Q</t>
  </si>
  <si>
    <t>15天瑞债 Q</t>
  </si>
  <si>
    <t>1.76/3.34</t>
  </si>
  <si>
    <t>7.28/6.64%</t>
  </si>
  <si>
    <t>6.05/5.43%</t>
  </si>
  <si>
    <t>0.80/2.80</t>
  </si>
  <si>
    <t>0.77/2.36</t>
  </si>
  <si>
    <t>2.40/6.84%</t>
  </si>
  <si>
    <t>0.30/4.99%</t>
  </si>
  <si>
    <t>16华西02 Q</t>
  </si>
  <si>
    <t>2.61/4.61</t>
  </si>
  <si>
    <t>2.31/3.84</t>
  </si>
  <si>
    <t>4.51/4.86%</t>
  </si>
  <si>
    <t>3.28/3.70%</t>
  </si>
  <si>
    <t>15五洋债 Q</t>
  </si>
  <si>
    <t>0.86/1.86</t>
  </si>
  <si>
    <t>0.77/1.62</t>
  </si>
  <si>
    <t>10.21/8.78%</t>
  </si>
  <si>
    <t>8.42/7.14%</t>
  </si>
  <si>
    <t>0.13/2.13</t>
  </si>
  <si>
    <t>0.17/1.78</t>
  </si>
  <si>
    <t>16红楼债 Q</t>
  </si>
  <si>
    <t>2.44/4.44</t>
  </si>
  <si>
    <t>2.08/3.51</t>
  </si>
  <si>
    <t>6.60/6.74%</t>
  </si>
  <si>
    <t>4.88/5.16%</t>
  </si>
  <si>
    <t>15新城01 Q</t>
  </si>
  <si>
    <t>2.07/4.08</t>
  </si>
  <si>
    <t>1.85/3.44</t>
  </si>
  <si>
    <t>3.73/4.09%</t>
  </si>
  <si>
    <t>2.43/2.98%</t>
  </si>
  <si>
    <t>12景兴债 Q</t>
  </si>
  <si>
    <t>1.05/3.05</t>
  </si>
  <si>
    <t>0.94/2.47</t>
  </si>
  <si>
    <t>3.61/5.97%</t>
  </si>
  <si>
    <t>0.90/4.05%</t>
  </si>
  <si>
    <t>16众品01 Q</t>
  </si>
  <si>
    <t>1.51/2.51</t>
  </si>
  <si>
    <t>1.35/2.17</t>
  </si>
  <si>
    <t>5.85/6.10%</t>
  </si>
  <si>
    <t>4.14/4.54%</t>
  </si>
  <si>
    <t>15新湖债 Q</t>
  </si>
  <si>
    <t>16昆仑01 Q</t>
  </si>
  <si>
    <t>16宝龙债 Q</t>
  </si>
  <si>
    <t>2.29/4.29</t>
  </si>
  <si>
    <t>1.98/3.47</t>
  </si>
  <si>
    <t>5.02/5.52%</t>
  </si>
  <si>
    <t>3.40/4.08%</t>
  </si>
  <si>
    <t>15花园01 Q</t>
  </si>
  <si>
    <t>2.10/4.10</t>
  </si>
  <si>
    <t>1.75/3.17</t>
  </si>
  <si>
    <t>6.71/6.95%</t>
  </si>
  <si>
    <t>4.61/5.15%</t>
  </si>
  <si>
    <t>15名城01 Q</t>
  </si>
  <si>
    <t>2.08/4.08</t>
  </si>
  <si>
    <t>1.76/3.20</t>
  </si>
  <si>
    <t>5.91/6.39%</t>
  </si>
  <si>
    <t>3.90/4.67%</t>
  </si>
  <si>
    <t>15亿达01 Q</t>
  </si>
  <si>
    <t>1.70/3.27</t>
  </si>
  <si>
    <t>10.90/8.54%</t>
  </si>
  <si>
    <t>9.59/7.26%</t>
  </si>
  <si>
    <t>15五洋02 Q</t>
  </si>
  <si>
    <t>1.93/3.93</t>
  </si>
  <si>
    <t>1.65/3.13</t>
  </si>
  <si>
    <t>11.22/9.59%</t>
  </si>
  <si>
    <t>9.53/7.94%</t>
  </si>
  <si>
    <t>15花样年 Q</t>
  </si>
  <si>
    <t>1.95/3.95</t>
  </si>
  <si>
    <t>1.76/3.30</t>
  </si>
  <si>
    <t>5.41/6.13%</t>
  </si>
  <si>
    <t>4.01/4.75%</t>
  </si>
  <si>
    <t>16新大02 Q</t>
  </si>
  <si>
    <t>1.46/2.46</t>
  </si>
  <si>
    <t>1.31/2.12</t>
  </si>
  <si>
    <t>5.24/5.76%</t>
  </si>
  <si>
    <t>3.45/4.16%</t>
  </si>
  <si>
    <t>13包钢03 Q</t>
  </si>
  <si>
    <t>15荣盛01 Q</t>
  </si>
  <si>
    <t>1.72/3.72</t>
  </si>
  <si>
    <t>1.60/3.21</t>
  </si>
  <si>
    <t>2.28/4.05%</t>
  </si>
  <si>
    <t>0.99/2.85%</t>
  </si>
  <si>
    <t>16东林02 Q</t>
  </si>
  <si>
    <t>2.84/4.85</t>
  </si>
  <si>
    <t>2.55/4.12</t>
  </si>
  <si>
    <t>4.37/4.49%</t>
  </si>
  <si>
    <t>3.38/3.53%</t>
  </si>
  <si>
    <t>16景瑞01 Q</t>
  </si>
  <si>
    <t>2.13/3.62</t>
  </si>
  <si>
    <t>5.63/5.73%</t>
  </si>
  <si>
    <t>4.18/4.40%</t>
  </si>
  <si>
    <t>15恒大03 Q</t>
  </si>
  <si>
    <t>3.76/5.76</t>
  </si>
  <si>
    <t>3.20/4.54</t>
  </si>
  <si>
    <t>3.93/4.85%</t>
  </si>
  <si>
    <t>2.54/3.48%</t>
  </si>
  <si>
    <t>15鲁焦02 Q</t>
  </si>
  <si>
    <t>1.08/2.08</t>
  </si>
  <si>
    <t>0.96/1.77</t>
  </si>
  <si>
    <t>4.88/5.76%</t>
  </si>
  <si>
    <t>2.39/3.80%</t>
  </si>
  <si>
    <t>0.89/2.89</t>
  </si>
  <si>
    <t>0.92/2.50</t>
  </si>
  <si>
    <t>15迪马债 Q</t>
  </si>
  <si>
    <t>16永泰01 Q</t>
  </si>
  <si>
    <t>15华信债 Q</t>
  </si>
  <si>
    <t>2.18/4.18</t>
  </si>
  <si>
    <t>1.94/3.50</t>
  </si>
  <si>
    <t>3.47/4.15%</t>
  </si>
  <si>
    <t>2.12/2.97%</t>
  </si>
  <si>
    <t>15海伟01 Q</t>
  </si>
  <si>
    <t>15国创01 Q</t>
  </si>
  <si>
    <t>1.88/3.31</t>
  </si>
  <si>
    <t>6.35/6.58%</t>
  </si>
  <si>
    <t>4.48/4.93%</t>
  </si>
  <si>
    <t>14昊华02 Q</t>
  </si>
  <si>
    <t>4.30/6.30</t>
  </si>
  <si>
    <t>3.48/4.80</t>
  </si>
  <si>
    <t>5.83/5.84%</t>
  </si>
  <si>
    <t>4.45/4.52%</t>
  </si>
  <si>
    <t>14鲁国集 Q</t>
  </si>
  <si>
    <t>0.55/3.55</t>
  </si>
  <si>
    <t>0.53/2.90</t>
  </si>
  <si>
    <t>2.78/6.66%</t>
  </si>
  <si>
    <t>0.19/4.98%</t>
  </si>
  <si>
    <t>15鲁焦01 Q</t>
  </si>
  <si>
    <t>0.88/1.88</t>
  </si>
  <si>
    <t>0.84/1.70</t>
  </si>
  <si>
    <t>4.58/5.61%</t>
  </si>
  <si>
    <t>3.11/4.23%</t>
  </si>
  <si>
    <t>16鑫苑02 Q</t>
  </si>
  <si>
    <t>2.08/3.50</t>
  </si>
  <si>
    <t>6.35/6.65%</t>
  </si>
  <si>
    <t>4.61/5.05%</t>
  </si>
  <si>
    <t>0.78/3.79</t>
  </si>
  <si>
    <t>0.74/3.18</t>
  </si>
  <si>
    <t>4.54/5.99%</t>
  </si>
  <si>
    <t>2.94/4.64%</t>
  </si>
  <si>
    <t>16西王01 Q</t>
  </si>
  <si>
    <t>1.94/3.35</t>
  </si>
  <si>
    <t>6.29/6.71%</t>
  </si>
  <si>
    <t>4.38/5.01%</t>
  </si>
  <si>
    <t>16广汇G2 Q</t>
  </si>
  <si>
    <t>2.75/4.75</t>
  </si>
  <si>
    <t>2.38/3.81</t>
  </si>
  <si>
    <t>5.76/6.21%</t>
  </si>
  <si>
    <t>4.26/4.76%</t>
  </si>
  <si>
    <t>16西王02 Q</t>
  </si>
  <si>
    <t>2.69/4.70</t>
  </si>
  <si>
    <t>2.31/3.74</t>
  </si>
  <si>
    <t>6.47/6.67%</t>
  </si>
  <si>
    <t>4.92/5.18%</t>
  </si>
  <si>
    <t>15立业债 Q</t>
  </si>
  <si>
    <t>2.17/4.17</t>
  </si>
  <si>
    <t>1.92/3.48</t>
  </si>
  <si>
    <t>4.28/4.59%</t>
  </si>
  <si>
    <t>2.90/3.40%</t>
  </si>
  <si>
    <t>16中静01 Q</t>
  </si>
  <si>
    <t>3.29/5.29</t>
  </si>
  <si>
    <t>2.67/4.02</t>
  </si>
  <si>
    <t>7.47/7.14%</t>
  </si>
  <si>
    <t>5.83/5.61%</t>
  </si>
  <si>
    <t>15新光02 Q</t>
  </si>
  <si>
    <t>2.04/4.05</t>
  </si>
  <si>
    <t>1.75/3.21</t>
  </si>
  <si>
    <t>5.44/5.92%</t>
  </si>
  <si>
    <t>3.53/4.30%</t>
  </si>
  <si>
    <t>15恒大02 Q</t>
  </si>
  <si>
    <t>0.75/2.75</t>
  </si>
  <si>
    <t>0.74/2.46</t>
  </si>
  <si>
    <t>1.02/4.04%</t>
  </si>
  <si>
    <t>11锡业债 Q</t>
  </si>
  <si>
    <t>0.54/2.93</t>
  </si>
  <si>
    <t>16华凌01 Q</t>
  </si>
  <si>
    <t>2.32/4.33</t>
  </si>
  <si>
    <t>1.97/3.40</t>
  </si>
  <si>
    <t>6.73/6.82%</t>
  </si>
  <si>
    <t>4.91/5.19%</t>
  </si>
  <si>
    <t>16信威03 Q</t>
  </si>
  <si>
    <t>2.84/4.84</t>
  </si>
  <si>
    <t>2.47/3.91</t>
  </si>
  <si>
    <t>5.85/6.15%</t>
  </si>
  <si>
    <t>4.46/4.79%</t>
  </si>
  <si>
    <t>1.68/3.68</t>
  </si>
  <si>
    <t>1.54/3.12</t>
  </si>
  <si>
    <t>4.15/5.15%</t>
  </si>
  <si>
    <t>2.73/3.84%</t>
  </si>
  <si>
    <t>11棕榈债 Q</t>
  </si>
  <si>
    <t>16美的债 Q</t>
  </si>
  <si>
    <t>15月星01 Q</t>
  </si>
  <si>
    <t>1.98/3.98</t>
  </si>
  <si>
    <t>1.80/3.41</t>
  </si>
  <si>
    <t>5.49/5.49%</t>
  </si>
  <si>
    <t>4.38/4.39%</t>
  </si>
  <si>
    <t>3.47/5.47</t>
  </si>
  <si>
    <t>2.93/4.35</t>
  </si>
  <si>
    <t>5.80/5.70%</t>
  </si>
  <si>
    <t>4.51/4.48%</t>
  </si>
  <si>
    <t>11凌钢债 Q</t>
  </si>
  <si>
    <t>16亿阳01 Q</t>
  </si>
  <si>
    <t>1.31/3.31</t>
  </si>
  <si>
    <t>1.17/2.71</t>
  </si>
  <si>
    <t>5.47/6.40%</t>
  </si>
  <si>
    <t>3.32/4.69%</t>
  </si>
  <si>
    <t>1.08/3.08</t>
  </si>
  <si>
    <t>0.97/2.51</t>
  </si>
  <si>
    <t>3.65/5.76%</t>
  </si>
  <si>
    <t>1.11/3.94%</t>
  </si>
  <si>
    <t>11中粮01 Q</t>
  </si>
  <si>
    <t>16月星01 Q</t>
  </si>
  <si>
    <t>2.39/4.39</t>
  </si>
  <si>
    <t>2.06/3.53</t>
  </si>
  <si>
    <t>5.36/5.83%</t>
  </si>
  <si>
    <t>3.74/4.36%</t>
  </si>
  <si>
    <t>12芜湖港 Q</t>
  </si>
  <si>
    <t>16稻花01 Q</t>
  </si>
  <si>
    <t>2.43/3.85</t>
  </si>
  <si>
    <t>6.72/6.78%</t>
  </si>
  <si>
    <t>5.25/5.35%</t>
  </si>
  <si>
    <t>1.65/3.65</t>
  </si>
  <si>
    <t>1.52/3.11</t>
  </si>
  <si>
    <t>3.43/4.76%</t>
  </si>
  <si>
    <t>2.02/3.47%</t>
  </si>
  <si>
    <t>16同益债 Q</t>
  </si>
  <si>
    <t>2.28/4.28</t>
  </si>
  <si>
    <t>1.93/3.34</t>
  </si>
  <si>
    <t>6.00/6.63%</t>
  </si>
  <si>
    <t>4.05/4.89%</t>
  </si>
  <si>
    <t>京ICP证160493号   京ICP备12044618号 | 关注本站微博　 用户协议　 问题反馈　 加入我们 | ©2012-2016 - 集思录  Powered by AW</t>
  </si>
  <si>
    <t>使用Chrome浏览本站最佳 | 声明：本站所有收费以及免费的信息和数据仅供参考，不构成投资建议，集思录不承担由此导致的任何责任。</t>
  </si>
  <si>
    <t>15本钢01</t>
  </si>
  <si>
    <t>15本钢01</t>
    <phoneticPr fontId="18" type="noConversion"/>
  </si>
  <si>
    <t>12永泰02</t>
    <phoneticPr fontId="18" type="noConversion"/>
  </si>
  <si>
    <t>折算率</t>
    <phoneticPr fontId="18" type="noConversion"/>
  </si>
  <si>
    <t>ytm策略</t>
    <phoneticPr fontId="18" type="noConversion"/>
  </si>
  <si>
    <t>正回购策略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</si>
</sst>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);[Red]\(0.00\)"/>
    <numFmt numFmtId="177" formatCode="0.00_ "/>
    <numFmt numFmtId="178" formatCode="0.0000_ "/>
    <numFmt numFmtId="179" formatCode="0.000%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14" fontId="0" fillId="0" borderId="0" xfId="0" applyNumberFormat="1">
      <alignment vertical="center"/>
    </xf>
    <xf numFmtId="2" fontId="0" fillId="0" borderId="0" xfId="0" applyNumberFormat="1">
      <alignment vertical="center"/>
    </xf>
    <xf numFmtId="10" fontId="0" fillId="0" borderId="0" xfId="0" applyNumberFormat="1">
      <alignment vertical="center"/>
    </xf>
    <xf numFmtId="10" fontId="0" fillId="0" borderId="0" xfId="42" applyNumberFormat="1" applyFont="1">
      <alignment vertical="center"/>
    </xf>
    <xf numFmtId="0" fontId="0" fillId="0" borderId="0" xfId="42" applyNumberFormat="1" applyFont="1">
      <alignment vertical="center"/>
    </xf>
    <xf numFmtId="178" fontId="0" fillId="0" borderId="0" xfId="0" applyNumberFormat="1">
      <alignment vertical="center"/>
    </xf>
    <xf numFmtId="14" fontId="0" fillId="0" borderId="10" xfId="0" applyNumberFormat="1" applyBorder="1">
      <alignment vertical="center"/>
    </xf>
    <xf numFmtId="10" fontId="0" fillId="0" borderId="10" xfId="42" applyNumberFormat="1" applyFont="1" applyBorder="1">
      <alignment vertical="center"/>
    </xf>
    <xf numFmtId="14" fontId="0" fillId="0" borderId="10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33" borderId="0" xfId="0" applyFill="1">
      <alignment vertical="center"/>
    </xf>
    <xf numFmtId="14" fontId="0" fillId="33" borderId="0" xfId="0" applyNumberFormat="1" applyFill="1">
      <alignment vertical="center"/>
    </xf>
    <xf numFmtId="2" fontId="0" fillId="33" borderId="0" xfId="0" applyNumberFormat="1" applyFill="1">
      <alignment vertical="center"/>
    </xf>
    <xf numFmtId="14" fontId="0" fillId="34" borderId="0" xfId="0" applyNumberFormat="1" applyFill="1">
      <alignment vertical="center"/>
    </xf>
    <xf numFmtId="0" fontId="0" fillId="34" borderId="0" xfId="0" applyFill="1">
      <alignment vertical="center"/>
    </xf>
    <xf numFmtId="176" fontId="0" fillId="34" borderId="0" xfId="0" applyNumberFormat="1" applyFill="1">
      <alignment vertical="center"/>
    </xf>
    <xf numFmtId="2" fontId="0" fillId="34" borderId="0" xfId="0" applyNumberFormat="1" applyFill="1">
      <alignment vertical="center"/>
    </xf>
    <xf numFmtId="177" fontId="0" fillId="34" borderId="0" xfId="0" applyNumberFormat="1" applyFill="1">
      <alignment vertical="center"/>
    </xf>
    <xf numFmtId="14" fontId="0" fillId="35" borderId="0" xfId="0" applyNumberFormat="1" applyFill="1">
      <alignment vertical="center"/>
    </xf>
    <xf numFmtId="0" fontId="0" fillId="35" borderId="0" xfId="0" applyFill="1">
      <alignment vertical="center"/>
    </xf>
    <xf numFmtId="177" fontId="0" fillId="35" borderId="0" xfId="0" applyNumberFormat="1" applyFill="1">
      <alignment vertical="center"/>
    </xf>
    <xf numFmtId="2" fontId="0" fillId="35" borderId="0" xfId="0" applyNumberFormat="1" applyFill="1">
      <alignment vertical="center"/>
    </xf>
    <xf numFmtId="14" fontId="0" fillId="36" borderId="0" xfId="0" applyNumberFormat="1" applyFill="1">
      <alignment vertical="center"/>
    </xf>
    <xf numFmtId="0" fontId="0" fillId="36" borderId="0" xfId="0" applyFill="1">
      <alignment vertical="center"/>
    </xf>
    <xf numFmtId="2" fontId="0" fillId="36" borderId="0" xfId="0" applyNumberFormat="1" applyFill="1">
      <alignment vertical="center"/>
    </xf>
    <xf numFmtId="14" fontId="0" fillId="37" borderId="0" xfId="0" applyNumberFormat="1" applyFill="1">
      <alignment vertical="center"/>
    </xf>
    <xf numFmtId="0" fontId="0" fillId="37" borderId="0" xfId="0" applyFill="1">
      <alignment vertical="center"/>
    </xf>
    <xf numFmtId="2" fontId="0" fillId="37" borderId="0" xfId="0" applyNumberFormat="1" applyFill="1">
      <alignment vertical="center"/>
    </xf>
    <xf numFmtId="14" fontId="0" fillId="38" borderId="0" xfId="0" applyNumberFormat="1" applyFill="1">
      <alignment vertical="center"/>
    </xf>
    <xf numFmtId="0" fontId="0" fillId="38" borderId="0" xfId="0" applyFill="1">
      <alignment vertical="center"/>
    </xf>
    <xf numFmtId="2" fontId="0" fillId="38" borderId="0" xfId="0" applyNumberFormat="1" applyFill="1">
      <alignment vertical="center"/>
    </xf>
    <xf numFmtId="179" fontId="0" fillId="0" borderId="0" xfId="42" applyNumberFormat="1" applyFont="1">
      <alignment vertical="center"/>
    </xf>
  </cellXfs>
  <cellStyles count="43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百分比" xfId="42" builtinId="5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1" sqref="B1:K2"/>
    </sheetView>
  </sheetViews>
  <sheetFormatPr defaultRowHeight="13.5" x14ac:dyDescent="0.15"/>
  <cols>
    <col min="1" max="1" width="11.5" style="1" customWidth="1"/>
  </cols>
  <sheetData>
    <row r="1" spans="1:11" x14ac:dyDescent="0.15">
      <c r="A1" s="1" t="s">
        <v>0</v>
      </c>
      <c r="B1">
        <v>112236</v>
      </c>
      <c r="C1">
        <v>122126</v>
      </c>
      <c r="D1">
        <v>122163</v>
      </c>
      <c r="E1">
        <v>122201</v>
      </c>
      <c r="F1">
        <v>122222</v>
      </c>
      <c r="G1">
        <v>122249</v>
      </c>
      <c r="H1">
        <v>122267</v>
      </c>
      <c r="I1">
        <v>122328</v>
      </c>
      <c r="J1">
        <v>122383</v>
      </c>
      <c r="K1">
        <v>122408</v>
      </c>
    </row>
    <row r="2" spans="1:11" x14ac:dyDescent="0.15">
      <c r="A2" s="1" t="s">
        <v>1</v>
      </c>
      <c r="B2" t="s">
        <v>439</v>
      </c>
      <c r="C2" t="s">
        <v>53</v>
      </c>
      <c r="D2" t="s">
        <v>59</v>
      </c>
      <c r="E2" t="s">
        <v>135</v>
      </c>
      <c r="F2" t="s">
        <v>440</v>
      </c>
      <c r="G2" t="s">
        <v>134</v>
      </c>
      <c r="H2" t="s">
        <v>57</v>
      </c>
      <c r="I2" t="s">
        <v>114</v>
      </c>
      <c r="J2" t="s">
        <v>124</v>
      </c>
      <c r="K2" t="s">
        <v>109</v>
      </c>
    </row>
    <row r="3" spans="1:11" x14ac:dyDescent="0.15">
      <c r="A3" s="1">
        <v>42277</v>
      </c>
      <c r="B3" s="2">
        <v>102.5</v>
      </c>
      <c r="C3" s="2">
        <v>104.95</v>
      </c>
      <c r="D3" s="2">
        <v>101.62</v>
      </c>
      <c r="E3" s="2">
        <v>103.85</v>
      </c>
      <c r="F3" s="2">
        <v>100.89</v>
      </c>
      <c r="G3" s="2">
        <v>98.6</v>
      </c>
      <c r="H3" s="2">
        <v>103.28</v>
      </c>
      <c r="I3" s="2">
        <v>107.6</v>
      </c>
      <c r="J3" s="2">
        <v>102.59</v>
      </c>
      <c r="K3" s="2">
        <v>101.15</v>
      </c>
    </row>
    <row r="4" spans="1:11" x14ac:dyDescent="0.15">
      <c r="A4" s="1">
        <v>42285</v>
      </c>
      <c r="B4" s="2">
        <v>102.35</v>
      </c>
      <c r="C4" s="2">
        <v>104.78</v>
      </c>
      <c r="D4" s="2">
        <v>101.55</v>
      </c>
      <c r="E4" s="2">
        <v>104.45</v>
      </c>
      <c r="F4" s="2">
        <v>100.85</v>
      </c>
      <c r="G4" s="2" t="s">
        <v>2</v>
      </c>
      <c r="H4" s="2">
        <v>103.09</v>
      </c>
      <c r="I4" s="2" t="s">
        <v>2</v>
      </c>
      <c r="J4" s="2">
        <v>102.3</v>
      </c>
      <c r="K4" s="2" t="s">
        <v>2</v>
      </c>
    </row>
    <row r="5" spans="1:11" x14ac:dyDescent="0.15">
      <c r="A5" s="1">
        <v>42286</v>
      </c>
      <c r="B5" s="2">
        <v>100.9</v>
      </c>
      <c r="C5" s="2">
        <v>104.8</v>
      </c>
      <c r="D5" s="2">
        <v>101.57</v>
      </c>
      <c r="E5" s="2" t="s">
        <v>2</v>
      </c>
      <c r="F5" s="2" t="s">
        <v>2</v>
      </c>
      <c r="G5" s="2">
        <v>98.51</v>
      </c>
      <c r="H5" s="2">
        <v>102.8</v>
      </c>
      <c r="I5" s="2">
        <v>107.93</v>
      </c>
      <c r="J5" s="2">
        <v>102.19</v>
      </c>
      <c r="K5" s="2">
        <v>101.13</v>
      </c>
    </row>
    <row r="6" spans="1:11" x14ac:dyDescent="0.15">
      <c r="A6" s="1">
        <v>42289</v>
      </c>
      <c r="B6" s="2">
        <v>101.84</v>
      </c>
      <c r="C6" s="2">
        <v>104.67</v>
      </c>
      <c r="D6" s="2">
        <v>101.44</v>
      </c>
      <c r="E6" s="2" t="s">
        <v>2</v>
      </c>
      <c r="F6" s="2">
        <v>100.8</v>
      </c>
      <c r="G6" s="2">
        <v>98.26</v>
      </c>
      <c r="H6" s="2">
        <v>102.6</v>
      </c>
      <c r="I6" s="2">
        <v>106.9</v>
      </c>
      <c r="J6" s="2">
        <v>102.08</v>
      </c>
      <c r="K6" s="2">
        <v>101.11</v>
      </c>
    </row>
    <row r="7" spans="1:11" x14ac:dyDescent="0.15">
      <c r="A7" s="1">
        <v>42290</v>
      </c>
      <c r="B7" s="2" t="s">
        <v>2</v>
      </c>
      <c r="C7" s="2">
        <v>104.8</v>
      </c>
      <c r="D7" s="2">
        <v>101.4</v>
      </c>
      <c r="E7" s="2" t="s">
        <v>2</v>
      </c>
      <c r="F7" s="2">
        <v>100.7</v>
      </c>
      <c r="G7" s="2">
        <v>98.8</v>
      </c>
      <c r="H7" s="2">
        <v>102.63</v>
      </c>
      <c r="I7" s="2" t="s">
        <v>2</v>
      </c>
      <c r="J7" s="2">
        <v>102.13</v>
      </c>
      <c r="K7" s="2">
        <v>101.1</v>
      </c>
    </row>
    <row r="8" spans="1:11" x14ac:dyDescent="0.15">
      <c r="A8" s="1">
        <v>42291</v>
      </c>
      <c r="B8" s="2">
        <v>102</v>
      </c>
      <c r="C8" s="2">
        <v>104.84</v>
      </c>
      <c r="D8" s="2" t="s">
        <v>2</v>
      </c>
      <c r="E8" s="2" t="s">
        <v>2</v>
      </c>
      <c r="F8" s="2">
        <v>100.7</v>
      </c>
      <c r="G8" s="2">
        <v>98.41</v>
      </c>
      <c r="H8" s="2">
        <v>102.6</v>
      </c>
      <c r="I8" s="2">
        <v>106.9</v>
      </c>
      <c r="J8" s="2">
        <v>102.33</v>
      </c>
      <c r="K8" s="2">
        <v>101.09</v>
      </c>
    </row>
    <row r="9" spans="1:11" x14ac:dyDescent="0.15">
      <c r="A9" s="1">
        <v>42292</v>
      </c>
      <c r="B9" s="2">
        <v>102.8</v>
      </c>
      <c r="C9" s="2">
        <v>104.84</v>
      </c>
      <c r="D9" s="2">
        <v>101.4</v>
      </c>
      <c r="E9" s="2" t="s">
        <v>2</v>
      </c>
      <c r="F9" s="2" t="s">
        <v>2</v>
      </c>
      <c r="G9" s="2" t="s">
        <v>2</v>
      </c>
      <c r="H9" s="2">
        <v>102.6</v>
      </c>
      <c r="I9" s="2">
        <v>107</v>
      </c>
      <c r="J9" s="2">
        <v>102.28</v>
      </c>
      <c r="K9" s="2" t="s">
        <v>2</v>
      </c>
    </row>
    <row r="10" spans="1:11" x14ac:dyDescent="0.15">
      <c r="A10" s="1">
        <v>42293</v>
      </c>
      <c r="B10" s="2">
        <v>101.904</v>
      </c>
      <c r="C10" s="2">
        <v>104.85</v>
      </c>
      <c r="D10" s="2">
        <v>101.4</v>
      </c>
      <c r="E10" s="2" t="s">
        <v>2</v>
      </c>
      <c r="F10" s="2" t="s">
        <v>2</v>
      </c>
      <c r="G10" s="2">
        <v>98.9</v>
      </c>
      <c r="H10" s="2">
        <v>102.72</v>
      </c>
      <c r="I10" s="2">
        <v>107</v>
      </c>
      <c r="J10" s="2">
        <v>102.32</v>
      </c>
      <c r="K10" s="2">
        <v>101.1</v>
      </c>
    </row>
    <row r="11" spans="1:11" x14ac:dyDescent="0.15">
      <c r="A11" s="1">
        <v>42296</v>
      </c>
      <c r="B11" s="2">
        <v>102</v>
      </c>
      <c r="C11" s="2">
        <v>104.8</v>
      </c>
      <c r="D11" s="2">
        <v>101.16</v>
      </c>
      <c r="E11" s="2" t="s">
        <v>2</v>
      </c>
      <c r="F11" s="2" t="s">
        <v>2</v>
      </c>
      <c r="G11" s="2" t="s">
        <v>2</v>
      </c>
      <c r="H11" s="2">
        <v>102.6</v>
      </c>
      <c r="I11" s="2">
        <v>107</v>
      </c>
      <c r="J11" s="2" t="s">
        <v>2</v>
      </c>
      <c r="K11" s="2">
        <v>101.09</v>
      </c>
    </row>
    <row r="12" spans="1:11" x14ac:dyDescent="0.15">
      <c r="A12" s="1">
        <v>42297</v>
      </c>
      <c r="B12" s="2">
        <v>101.9</v>
      </c>
      <c r="C12" s="2">
        <v>104.65</v>
      </c>
      <c r="D12" s="2">
        <v>101.19</v>
      </c>
      <c r="E12" s="2" t="s">
        <v>2</v>
      </c>
      <c r="F12" s="2">
        <v>100.7</v>
      </c>
      <c r="G12" s="2">
        <v>98.5</v>
      </c>
      <c r="H12" s="2">
        <v>102.6</v>
      </c>
      <c r="I12" s="2">
        <v>107</v>
      </c>
      <c r="J12" s="2">
        <v>102.18</v>
      </c>
      <c r="K12" s="2">
        <v>101.6</v>
      </c>
    </row>
    <row r="13" spans="1:11" x14ac:dyDescent="0.15">
      <c r="A13" s="1">
        <v>42298</v>
      </c>
      <c r="B13" s="2" t="s">
        <v>2</v>
      </c>
      <c r="C13" s="2">
        <v>104.65</v>
      </c>
      <c r="D13" s="2">
        <v>101.1</v>
      </c>
      <c r="E13" s="2">
        <v>104.39</v>
      </c>
      <c r="F13" s="2" t="s">
        <v>2</v>
      </c>
      <c r="G13" s="2">
        <v>98.51</v>
      </c>
      <c r="H13" s="2">
        <v>102.61</v>
      </c>
      <c r="I13" s="2">
        <v>106.8</v>
      </c>
      <c r="J13" s="2">
        <v>102.29</v>
      </c>
      <c r="K13" s="2">
        <v>101.3</v>
      </c>
    </row>
    <row r="14" spans="1:11" x14ac:dyDescent="0.15">
      <c r="A14" s="1">
        <v>42299</v>
      </c>
      <c r="B14" s="2" t="s">
        <v>2</v>
      </c>
      <c r="C14" s="2">
        <v>104.64</v>
      </c>
      <c r="D14" s="2">
        <v>101.04</v>
      </c>
      <c r="E14" s="2" t="s">
        <v>2</v>
      </c>
      <c r="F14" s="2">
        <v>101</v>
      </c>
      <c r="G14" s="2" t="s">
        <v>2</v>
      </c>
      <c r="H14" s="2">
        <v>102.66</v>
      </c>
      <c r="I14" s="2">
        <v>107.5</v>
      </c>
      <c r="J14" s="2">
        <v>102.21</v>
      </c>
      <c r="K14" s="2">
        <v>101.25</v>
      </c>
    </row>
    <row r="15" spans="1:11" x14ac:dyDescent="0.15">
      <c r="A15" s="1">
        <v>42300</v>
      </c>
      <c r="B15" s="2">
        <v>102.1</v>
      </c>
      <c r="C15" s="2">
        <v>104.72</v>
      </c>
      <c r="D15" s="2">
        <v>101</v>
      </c>
      <c r="E15" s="2" t="s">
        <v>2</v>
      </c>
      <c r="F15" s="2">
        <v>100.85</v>
      </c>
      <c r="G15" s="2" t="s">
        <v>2</v>
      </c>
      <c r="H15" s="2">
        <v>103</v>
      </c>
      <c r="I15" s="2" t="s">
        <v>2</v>
      </c>
      <c r="J15" s="2">
        <v>102.21</v>
      </c>
      <c r="K15" s="2">
        <v>101.23</v>
      </c>
    </row>
    <row r="16" spans="1:11" x14ac:dyDescent="0.15">
      <c r="A16" s="1">
        <v>42303</v>
      </c>
      <c r="B16" s="2" t="s">
        <v>2</v>
      </c>
      <c r="C16" s="2">
        <v>104.8</v>
      </c>
      <c r="D16" s="2">
        <v>101</v>
      </c>
      <c r="E16" s="2" t="s">
        <v>2</v>
      </c>
      <c r="F16" s="2" t="s">
        <v>2</v>
      </c>
      <c r="G16" s="2">
        <v>98.56</v>
      </c>
      <c r="H16" s="2">
        <v>102.95</v>
      </c>
      <c r="I16" s="2" t="s">
        <v>2</v>
      </c>
      <c r="J16" s="2">
        <v>102.3</v>
      </c>
      <c r="K16" s="2">
        <v>101.45</v>
      </c>
    </row>
    <row r="17" spans="1:11" x14ac:dyDescent="0.15">
      <c r="A17" s="1">
        <v>42304</v>
      </c>
      <c r="B17" s="2" t="s">
        <v>2</v>
      </c>
      <c r="C17" s="2">
        <v>104.9</v>
      </c>
      <c r="D17" s="2">
        <v>101.05</v>
      </c>
      <c r="E17" s="2" t="s">
        <v>2</v>
      </c>
      <c r="F17" s="2" t="s">
        <v>2</v>
      </c>
      <c r="G17" s="2">
        <v>98.5</v>
      </c>
      <c r="H17" s="2">
        <v>102.88</v>
      </c>
      <c r="I17" s="2">
        <v>109</v>
      </c>
      <c r="J17" s="2">
        <v>102.4</v>
      </c>
      <c r="K17" s="2">
        <v>101.4</v>
      </c>
    </row>
    <row r="18" spans="1:11" x14ac:dyDescent="0.15">
      <c r="A18" s="1">
        <v>42305</v>
      </c>
      <c r="B18" s="2" t="s">
        <v>2</v>
      </c>
      <c r="C18" s="2">
        <v>104.94</v>
      </c>
      <c r="D18" s="2">
        <v>101.05</v>
      </c>
      <c r="E18" s="2" t="s">
        <v>2</v>
      </c>
      <c r="F18" s="2">
        <v>100.85</v>
      </c>
      <c r="G18" s="2" t="s">
        <v>2</v>
      </c>
      <c r="H18" s="2">
        <v>102.89</v>
      </c>
      <c r="I18" s="2" t="s">
        <v>2</v>
      </c>
      <c r="J18" s="2">
        <v>102.8</v>
      </c>
      <c r="K18" s="2">
        <v>101.39</v>
      </c>
    </row>
    <row r="19" spans="1:11" x14ac:dyDescent="0.15">
      <c r="A19" s="1">
        <v>42306</v>
      </c>
      <c r="B19" s="2" t="s">
        <v>2</v>
      </c>
      <c r="C19" s="2">
        <v>104.94</v>
      </c>
      <c r="D19" s="2">
        <v>101.07</v>
      </c>
      <c r="E19" s="2">
        <v>103.97</v>
      </c>
      <c r="F19" s="2">
        <v>100.9</v>
      </c>
      <c r="G19" s="2">
        <v>98.5</v>
      </c>
      <c r="H19" s="2">
        <v>102.8</v>
      </c>
      <c r="I19" s="2">
        <v>107.5</v>
      </c>
      <c r="J19" s="2">
        <v>102.72</v>
      </c>
      <c r="K19" s="2">
        <v>101.38</v>
      </c>
    </row>
    <row r="20" spans="1:11" x14ac:dyDescent="0.15">
      <c r="A20" s="1">
        <v>42307</v>
      </c>
      <c r="B20" s="2" t="s">
        <v>2</v>
      </c>
      <c r="C20" s="2">
        <v>104.95</v>
      </c>
      <c r="D20" s="2">
        <v>101.08</v>
      </c>
      <c r="E20" s="2">
        <v>103.93</v>
      </c>
      <c r="F20" s="2" t="s">
        <v>2</v>
      </c>
      <c r="G20" s="2">
        <v>98.8</v>
      </c>
      <c r="H20" s="2">
        <v>102.76</v>
      </c>
      <c r="I20" s="2" t="s">
        <v>2</v>
      </c>
      <c r="J20" s="2">
        <v>102.65</v>
      </c>
      <c r="K20" s="2">
        <v>101.24</v>
      </c>
    </row>
    <row r="21" spans="1:11" x14ac:dyDescent="0.15">
      <c r="A21" s="1">
        <v>42310</v>
      </c>
      <c r="B21" s="2" t="s">
        <v>2</v>
      </c>
      <c r="C21" s="2">
        <v>104.92</v>
      </c>
      <c r="D21" s="2">
        <v>101.08</v>
      </c>
      <c r="E21" s="2">
        <v>103.5</v>
      </c>
      <c r="F21" s="2" t="s">
        <v>2</v>
      </c>
      <c r="G21" s="2">
        <v>98.84</v>
      </c>
      <c r="H21" s="2">
        <v>102.76</v>
      </c>
      <c r="I21" s="2">
        <v>107.5</v>
      </c>
      <c r="J21" s="2">
        <v>102.65</v>
      </c>
      <c r="K21" s="2" t="s">
        <v>2</v>
      </c>
    </row>
    <row r="22" spans="1:11" x14ac:dyDescent="0.15">
      <c r="A22" s="1">
        <v>42311</v>
      </c>
      <c r="B22" s="2" t="s">
        <v>2</v>
      </c>
      <c r="C22" s="2">
        <v>104.9</v>
      </c>
      <c r="D22" s="2">
        <v>101.03</v>
      </c>
      <c r="E22" s="2">
        <v>103</v>
      </c>
      <c r="F22" s="2" t="s">
        <v>2</v>
      </c>
      <c r="G22" s="2">
        <v>98.85</v>
      </c>
      <c r="H22" s="2">
        <v>102.76</v>
      </c>
      <c r="I22" s="2" t="s">
        <v>2</v>
      </c>
      <c r="J22" s="2">
        <v>102.64</v>
      </c>
      <c r="K22" s="2">
        <v>101</v>
      </c>
    </row>
    <row r="23" spans="1:11" x14ac:dyDescent="0.15">
      <c r="A23" s="1">
        <v>42312</v>
      </c>
      <c r="B23" s="2" t="s">
        <v>2</v>
      </c>
      <c r="C23" s="2">
        <v>104.83</v>
      </c>
      <c r="D23" s="2">
        <v>101</v>
      </c>
      <c r="E23" s="2" t="s">
        <v>2</v>
      </c>
      <c r="F23" s="2" t="s">
        <v>2</v>
      </c>
      <c r="G23" s="2">
        <v>98.8</v>
      </c>
      <c r="H23" s="2">
        <v>102.76</v>
      </c>
      <c r="I23" s="2" t="s">
        <v>2</v>
      </c>
      <c r="J23" s="2">
        <v>102.55</v>
      </c>
      <c r="K23" s="2">
        <v>101</v>
      </c>
    </row>
    <row r="24" spans="1:11" x14ac:dyDescent="0.15">
      <c r="A24" s="1">
        <v>42313</v>
      </c>
      <c r="B24" s="2" t="s">
        <v>2</v>
      </c>
      <c r="C24" s="2">
        <v>104.66</v>
      </c>
      <c r="D24" s="2">
        <v>101</v>
      </c>
      <c r="E24" s="2">
        <v>103.3</v>
      </c>
      <c r="F24" s="2">
        <v>100.89</v>
      </c>
      <c r="G24" s="2" t="s">
        <v>2</v>
      </c>
      <c r="H24" s="2">
        <v>102.6</v>
      </c>
      <c r="I24" s="2" t="s">
        <v>2</v>
      </c>
      <c r="J24" s="2">
        <v>102.54</v>
      </c>
      <c r="K24" s="2">
        <v>101.08</v>
      </c>
    </row>
    <row r="25" spans="1:11" x14ac:dyDescent="0.15">
      <c r="A25" s="1">
        <v>42314</v>
      </c>
      <c r="B25" s="2" t="s">
        <v>2</v>
      </c>
      <c r="C25" s="2">
        <v>104.59</v>
      </c>
      <c r="D25" s="2">
        <v>101.04</v>
      </c>
      <c r="E25" s="2">
        <v>102.46</v>
      </c>
      <c r="F25" s="2">
        <v>100.89</v>
      </c>
      <c r="G25" s="2" t="s">
        <v>2</v>
      </c>
      <c r="H25" s="2">
        <v>102.6</v>
      </c>
      <c r="I25" s="2" t="s">
        <v>2</v>
      </c>
      <c r="J25" s="2">
        <v>102.76</v>
      </c>
      <c r="K25" s="2">
        <v>101.11</v>
      </c>
    </row>
    <row r="26" spans="1:11" x14ac:dyDescent="0.15">
      <c r="A26" s="1">
        <v>42317</v>
      </c>
      <c r="B26" s="2" t="s">
        <v>2</v>
      </c>
      <c r="C26" s="2">
        <v>104.34</v>
      </c>
      <c r="D26" s="2">
        <v>100.8</v>
      </c>
      <c r="E26" s="2" t="s">
        <v>2</v>
      </c>
      <c r="F26" s="2" t="s">
        <v>2</v>
      </c>
      <c r="G26" s="2">
        <v>98.85</v>
      </c>
      <c r="H26" s="2">
        <v>102.24</v>
      </c>
      <c r="I26" s="2">
        <v>107.3</v>
      </c>
      <c r="J26" s="2">
        <v>102.3</v>
      </c>
      <c r="K26" s="2" t="s">
        <v>2</v>
      </c>
    </row>
    <row r="27" spans="1:11" x14ac:dyDescent="0.15">
      <c r="A27" s="1">
        <v>42318</v>
      </c>
      <c r="B27" s="2" t="s">
        <v>2</v>
      </c>
      <c r="C27" s="2">
        <v>104.19</v>
      </c>
      <c r="D27" s="2">
        <v>100.54</v>
      </c>
      <c r="E27" s="2">
        <v>102.31</v>
      </c>
      <c r="F27" s="2">
        <v>100.85</v>
      </c>
      <c r="G27" s="2">
        <v>98.5</v>
      </c>
      <c r="H27" s="2">
        <v>101.79</v>
      </c>
      <c r="I27" s="2" t="s">
        <v>2</v>
      </c>
      <c r="J27" s="2">
        <v>102.3</v>
      </c>
      <c r="K27" s="2" t="s">
        <v>2</v>
      </c>
    </row>
    <row r="28" spans="1:11" x14ac:dyDescent="0.15">
      <c r="A28" s="1">
        <v>42319</v>
      </c>
      <c r="B28" s="2" t="s">
        <v>2</v>
      </c>
      <c r="C28" s="2">
        <v>104.21</v>
      </c>
      <c r="D28" s="2">
        <v>100.65</v>
      </c>
      <c r="E28" s="2">
        <v>102.5</v>
      </c>
      <c r="F28" s="2" t="s">
        <v>2</v>
      </c>
      <c r="G28" s="2" t="s">
        <v>2</v>
      </c>
      <c r="H28" s="2">
        <v>101.4</v>
      </c>
      <c r="I28" s="2" t="s">
        <v>2</v>
      </c>
      <c r="J28" s="2">
        <v>102.35</v>
      </c>
      <c r="K28" s="2" t="s">
        <v>2</v>
      </c>
    </row>
    <row r="29" spans="1:11" x14ac:dyDescent="0.15">
      <c r="A29" s="1">
        <v>42320</v>
      </c>
      <c r="B29" s="2" t="s">
        <v>2</v>
      </c>
      <c r="C29" s="2">
        <v>104.01</v>
      </c>
      <c r="D29" s="2">
        <v>100.6</v>
      </c>
      <c r="E29" s="2" t="s">
        <v>2</v>
      </c>
      <c r="F29" s="2">
        <v>100.79</v>
      </c>
      <c r="G29" s="2" t="s">
        <v>2</v>
      </c>
      <c r="H29" s="2">
        <v>100.75</v>
      </c>
      <c r="I29" s="2" t="s">
        <v>2</v>
      </c>
      <c r="J29" s="2">
        <v>102.35</v>
      </c>
      <c r="K29" s="2" t="s">
        <v>2</v>
      </c>
    </row>
    <row r="30" spans="1:11" x14ac:dyDescent="0.15">
      <c r="A30" s="1">
        <v>42321</v>
      </c>
      <c r="B30" s="2" t="s">
        <v>2</v>
      </c>
      <c r="C30" s="2">
        <v>103.85</v>
      </c>
      <c r="D30" s="2">
        <v>100.5</v>
      </c>
      <c r="E30" s="2">
        <v>101.98</v>
      </c>
      <c r="F30" s="2">
        <v>100.84</v>
      </c>
      <c r="G30" s="2" t="s">
        <v>2</v>
      </c>
      <c r="H30" s="2">
        <v>100.99</v>
      </c>
      <c r="I30" s="2">
        <v>105.99</v>
      </c>
      <c r="J30" s="2">
        <v>102.35</v>
      </c>
      <c r="K30" s="2" t="s">
        <v>2</v>
      </c>
    </row>
    <row r="31" spans="1:11" x14ac:dyDescent="0.15">
      <c r="A31" s="1">
        <v>42324</v>
      </c>
      <c r="B31" s="2" t="s">
        <v>2</v>
      </c>
      <c r="C31" s="2">
        <v>103.09</v>
      </c>
      <c r="D31" s="2" t="s">
        <v>2</v>
      </c>
      <c r="E31" s="2">
        <v>101.5</v>
      </c>
      <c r="F31" s="2">
        <v>100.49</v>
      </c>
      <c r="G31" s="2">
        <v>98.5</v>
      </c>
      <c r="H31" s="2">
        <v>100.49</v>
      </c>
      <c r="I31" s="2">
        <v>105.99</v>
      </c>
      <c r="J31" s="2">
        <v>102.33</v>
      </c>
      <c r="K31" s="2" t="s">
        <v>2</v>
      </c>
    </row>
    <row r="32" spans="1:11" x14ac:dyDescent="0.15">
      <c r="A32" s="1">
        <v>42325</v>
      </c>
      <c r="B32" s="2" t="s">
        <v>2</v>
      </c>
      <c r="C32" s="2">
        <v>103.1</v>
      </c>
      <c r="D32" s="2">
        <v>100.3</v>
      </c>
      <c r="E32" s="2">
        <v>101</v>
      </c>
      <c r="F32" s="2">
        <v>100.25</v>
      </c>
      <c r="G32" s="2">
        <v>98.01</v>
      </c>
      <c r="H32" s="2">
        <v>100.46</v>
      </c>
      <c r="I32" s="2" t="s">
        <v>2</v>
      </c>
      <c r="J32" s="2">
        <v>102.32</v>
      </c>
      <c r="K32" s="2">
        <v>100.2</v>
      </c>
    </row>
    <row r="33" spans="1:11" x14ac:dyDescent="0.15">
      <c r="A33" s="1">
        <v>42326</v>
      </c>
      <c r="B33" s="2" t="s">
        <v>2</v>
      </c>
      <c r="C33" s="2">
        <v>103.03</v>
      </c>
      <c r="D33" s="2">
        <v>99.77</v>
      </c>
      <c r="E33" s="2" t="s">
        <v>2</v>
      </c>
      <c r="F33" s="2">
        <v>100.28</v>
      </c>
      <c r="G33" s="2">
        <v>98</v>
      </c>
      <c r="H33" s="2">
        <v>100.35</v>
      </c>
      <c r="I33" s="2" t="s">
        <v>2</v>
      </c>
      <c r="J33" s="2">
        <v>102.33</v>
      </c>
      <c r="K33" s="2">
        <v>100.98</v>
      </c>
    </row>
    <row r="34" spans="1:11" x14ac:dyDescent="0.15">
      <c r="A34" s="1">
        <v>42327</v>
      </c>
      <c r="B34" s="2" t="s">
        <v>2</v>
      </c>
      <c r="C34" s="2">
        <v>103.05</v>
      </c>
      <c r="D34" s="2">
        <v>99.8</v>
      </c>
      <c r="E34" s="2" t="s">
        <v>2</v>
      </c>
      <c r="F34" s="2">
        <v>100.15</v>
      </c>
      <c r="G34" s="2" t="s">
        <v>2</v>
      </c>
      <c r="H34" s="2">
        <v>100.35</v>
      </c>
      <c r="I34" s="2">
        <v>106</v>
      </c>
      <c r="J34" s="2">
        <v>102.3</v>
      </c>
      <c r="K34" s="2" t="s">
        <v>2</v>
      </c>
    </row>
    <row r="35" spans="1:11" x14ac:dyDescent="0.15">
      <c r="A35" s="1">
        <v>42328</v>
      </c>
      <c r="B35" s="2" t="s">
        <v>2</v>
      </c>
      <c r="C35" s="2">
        <v>103.21</v>
      </c>
      <c r="D35" s="2">
        <v>99.77</v>
      </c>
      <c r="E35" s="2">
        <v>101.09</v>
      </c>
      <c r="F35" s="2">
        <v>100.01</v>
      </c>
      <c r="G35" s="2" t="s">
        <v>2</v>
      </c>
      <c r="H35" s="2">
        <v>100.4</v>
      </c>
      <c r="I35" s="2">
        <v>106</v>
      </c>
      <c r="J35" s="2">
        <v>102.35</v>
      </c>
      <c r="K35" s="2" t="s">
        <v>2</v>
      </c>
    </row>
    <row r="36" spans="1:11" x14ac:dyDescent="0.15">
      <c r="A36" s="1">
        <v>42331</v>
      </c>
      <c r="B36" s="2" t="s">
        <v>2</v>
      </c>
      <c r="C36" s="2">
        <v>103.32</v>
      </c>
      <c r="D36" s="2">
        <v>99.7</v>
      </c>
      <c r="E36" s="2" t="s">
        <v>2</v>
      </c>
      <c r="F36" s="2">
        <v>100.02</v>
      </c>
      <c r="G36" s="2" t="s">
        <v>2</v>
      </c>
      <c r="H36" s="2">
        <v>100.1</v>
      </c>
      <c r="I36" s="2" t="s">
        <v>2</v>
      </c>
      <c r="J36" s="2">
        <v>102.48</v>
      </c>
      <c r="K36" s="2" t="s">
        <v>2</v>
      </c>
    </row>
    <row r="37" spans="1:11" x14ac:dyDescent="0.15">
      <c r="A37" s="1">
        <v>42332</v>
      </c>
      <c r="B37" s="2" t="s">
        <v>2</v>
      </c>
      <c r="C37" s="2">
        <v>103</v>
      </c>
      <c r="D37" s="2">
        <v>99.6</v>
      </c>
      <c r="E37" s="2">
        <v>101</v>
      </c>
      <c r="F37" s="2" t="s">
        <v>2</v>
      </c>
      <c r="G37" s="2" t="s">
        <v>2</v>
      </c>
      <c r="H37" s="2">
        <v>100.15</v>
      </c>
      <c r="I37" s="2" t="s">
        <v>2</v>
      </c>
      <c r="J37" s="2">
        <v>102.59</v>
      </c>
      <c r="K37" s="2">
        <v>100.98</v>
      </c>
    </row>
    <row r="38" spans="1:11" x14ac:dyDescent="0.15">
      <c r="A38" s="1">
        <v>42333</v>
      </c>
      <c r="B38" s="2" t="s">
        <v>2</v>
      </c>
      <c r="C38" s="2">
        <v>103.15</v>
      </c>
      <c r="D38" s="2">
        <v>99.58</v>
      </c>
      <c r="E38" s="2" t="s">
        <v>2</v>
      </c>
      <c r="F38" s="2">
        <v>100.43</v>
      </c>
      <c r="G38" s="2" t="s">
        <v>2</v>
      </c>
      <c r="H38" s="2">
        <v>99.9</v>
      </c>
      <c r="I38" s="2" t="s">
        <v>2</v>
      </c>
      <c r="J38" s="2">
        <v>102.75</v>
      </c>
      <c r="K38" s="2">
        <v>102</v>
      </c>
    </row>
    <row r="39" spans="1:11" x14ac:dyDescent="0.15">
      <c r="A39" s="1">
        <v>42334</v>
      </c>
      <c r="B39" s="2">
        <v>101.8</v>
      </c>
      <c r="C39" s="2">
        <v>103.04</v>
      </c>
      <c r="D39" s="2">
        <v>99.78</v>
      </c>
      <c r="E39" s="2" t="s">
        <v>2</v>
      </c>
      <c r="F39" s="2">
        <v>99.98</v>
      </c>
      <c r="G39" s="2" t="s">
        <v>2</v>
      </c>
      <c r="H39" s="2">
        <v>99.85</v>
      </c>
      <c r="I39" s="2" t="s">
        <v>2</v>
      </c>
      <c r="J39" s="2">
        <v>102.8</v>
      </c>
      <c r="K39" s="2">
        <v>101</v>
      </c>
    </row>
    <row r="40" spans="1:11" x14ac:dyDescent="0.15">
      <c r="A40" s="1">
        <v>42335</v>
      </c>
      <c r="B40" s="2" t="s">
        <v>2</v>
      </c>
      <c r="C40" s="2">
        <v>103.25</v>
      </c>
      <c r="D40" s="2">
        <v>99.68</v>
      </c>
      <c r="E40" s="2" t="s">
        <v>2</v>
      </c>
      <c r="F40" s="2">
        <v>99.94</v>
      </c>
      <c r="G40" s="2" t="s">
        <v>2</v>
      </c>
      <c r="H40" s="2">
        <v>99.8</v>
      </c>
      <c r="I40" s="2">
        <v>105</v>
      </c>
      <c r="J40" s="2">
        <v>102.98</v>
      </c>
      <c r="K40" s="2" t="s">
        <v>2</v>
      </c>
    </row>
    <row r="41" spans="1:11" x14ac:dyDescent="0.15">
      <c r="A41" s="1">
        <v>42338</v>
      </c>
      <c r="B41" s="2">
        <v>101.62</v>
      </c>
      <c r="C41" s="2">
        <v>103.27</v>
      </c>
      <c r="D41" s="2">
        <v>99.66</v>
      </c>
      <c r="E41" s="2">
        <v>100.77</v>
      </c>
      <c r="F41" s="2">
        <v>100.08</v>
      </c>
      <c r="G41" s="2">
        <v>97.59</v>
      </c>
      <c r="H41" s="2">
        <v>99.78</v>
      </c>
      <c r="I41" s="2">
        <v>104.5</v>
      </c>
      <c r="J41" s="2">
        <v>103</v>
      </c>
      <c r="K41" s="2" t="s">
        <v>2</v>
      </c>
    </row>
    <row r="42" spans="1:11" x14ac:dyDescent="0.15">
      <c r="A42" s="1">
        <v>42339</v>
      </c>
      <c r="B42" s="2" t="s">
        <v>2</v>
      </c>
      <c r="C42" s="2">
        <v>103.4</v>
      </c>
      <c r="D42" s="2">
        <v>99.65</v>
      </c>
      <c r="E42" s="2">
        <v>100.75</v>
      </c>
      <c r="F42" s="2" t="s">
        <v>2</v>
      </c>
      <c r="G42" s="2">
        <v>97.6</v>
      </c>
      <c r="H42" s="2">
        <v>99.76</v>
      </c>
      <c r="I42" s="2" t="s">
        <v>2</v>
      </c>
      <c r="J42" s="2" t="s">
        <v>2</v>
      </c>
      <c r="K42" s="2" t="s">
        <v>2</v>
      </c>
    </row>
    <row r="43" spans="1:11" x14ac:dyDescent="0.15">
      <c r="A43" s="1">
        <v>42340</v>
      </c>
      <c r="B43" s="2" t="s">
        <v>2</v>
      </c>
      <c r="C43" s="2">
        <v>103.45</v>
      </c>
      <c r="D43" s="2">
        <v>100</v>
      </c>
      <c r="E43" s="2">
        <v>100.5</v>
      </c>
      <c r="F43" s="2">
        <v>99.9</v>
      </c>
      <c r="G43" s="2" t="s">
        <v>2</v>
      </c>
      <c r="H43" s="2">
        <v>100.26</v>
      </c>
      <c r="I43" s="2">
        <v>102.54</v>
      </c>
      <c r="J43" s="2">
        <v>103.08</v>
      </c>
      <c r="K43" s="2">
        <v>101</v>
      </c>
    </row>
    <row r="44" spans="1:11" x14ac:dyDescent="0.15">
      <c r="A44" s="1">
        <v>42341</v>
      </c>
      <c r="B44" s="2" t="s">
        <v>2</v>
      </c>
      <c r="C44" s="2">
        <v>103.46</v>
      </c>
      <c r="D44" s="2">
        <v>99.97</v>
      </c>
      <c r="E44" s="2">
        <v>100.48</v>
      </c>
      <c r="F44" s="2">
        <v>100.05</v>
      </c>
      <c r="G44" s="2">
        <v>98.4</v>
      </c>
      <c r="H44" s="2">
        <v>100.53</v>
      </c>
      <c r="I44" s="2">
        <v>100.01</v>
      </c>
      <c r="J44" s="2">
        <v>103.08</v>
      </c>
      <c r="K44" s="2">
        <v>100.99</v>
      </c>
    </row>
    <row r="45" spans="1:11" x14ac:dyDescent="0.15">
      <c r="A45" s="1">
        <v>42342</v>
      </c>
      <c r="B45" s="2">
        <v>101.6</v>
      </c>
      <c r="C45" s="2">
        <v>103.54</v>
      </c>
      <c r="D45" s="2">
        <v>99.98</v>
      </c>
      <c r="E45" s="2" t="s">
        <v>2</v>
      </c>
      <c r="F45" s="2">
        <v>100</v>
      </c>
      <c r="G45" s="2" t="s">
        <v>2</v>
      </c>
      <c r="H45" s="2">
        <v>100.81</v>
      </c>
      <c r="I45" s="2">
        <v>100.71</v>
      </c>
      <c r="J45" s="2">
        <v>103.08</v>
      </c>
      <c r="K45" s="2" t="s">
        <v>2</v>
      </c>
    </row>
    <row r="46" spans="1:11" x14ac:dyDescent="0.15">
      <c r="A46" s="1">
        <v>42345</v>
      </c>
      <c r="B46" s="2" t="s">
        <v>2</v>
      </c>
      <c r="C46" s="2">
        <v>103.5</v>
      </c>
      <c r="D46" s="2">
        <v>99.95</v>
      </c>
      <c r="E46" s="2">
        <v>100.03</v>
      </c>
      <c r="F46" s="2">
        <v>100</v>
      </c>
      <c r="G46" s="2" t="s">
        <v>2</v>
      </c>
      <c r="H46" s="2">
        <v>100.34</v>
      </c>
      <c r="I46" s="2">
        <v>100.9</v>
      </c>
      <c r="J46" s="2">
        <v>103.08</v>
      </c>
      <c r="K46" s="2" t="s">
        <v>2</v>
      </c>
    </row>
    <row r="47" spans="1:11" x14ac:dyDescent="0.15">
      <c r="A47" s="1">
        <v>42346</v>
      </c>
      <c r="B47" s="2" t="s">
        <v>2</v>
      </c>
      <c r="C47" s="2">
        <v>103.5</v>
      </c>
      <c r="D47" s="2">
        <v>99.93</v>
      </c>
      <c r="E47" s="2">
        <v>100</v>
      </c>
      <c r="F47" s="2">
        <v>100.08</v>
      </c>
      <c r="G47" s="2">
        <v>98</v>
      </c>
      <c r="H47" s="2">
        <v>100.49</v>
      </c>
      <c r="I47" s="2">
        <v>100.8</v>
      </c>
      <c r="J47" s="2">
        <v>103.1</v>
      </c>
      <c r="K47" s="2" t="s">
        <v>2</v>
      </c>
    </row>
    <row r="48" spans="1:11" x14ac:dyDescent="0.15">
      <c r="A48" s="1">
        <v>42347</v>
      </c>
      <c r="B48" s="2" t="s">
        <v>2</v>
      </c>
      <c r="C48" s="2">
        <v>103.35</v>
      </c>
      <c r="D48" s="2">
        <v>99.85</v>
      </c>
      <c r="E48" s="2" t="s">
        <v>2</v>
      </c>
      <c r="F48" s="2">
        <v>100.09</v>
      </c>
      <c r="G48" s="2" t="s">
        <v>2</v>
      </c>
      <c r="H48" s="2">
        <v>100.4</v>
      </c>
      <c r="I48" s="2">
        <v>100.74</v>
      </c>
      <c r="J48" s="2">
        <v>103.12</v>
      </c>
      <c r="K48" s="2" t="s">
        <v>2</v>
      </c>
    </row>
    <row r="49" spans="1:11" x14ac:dyDescent="0.15">
      <c r="A49" s="1">
        <v>42348</v>
      </c>
      <c r="B49" s="2">
        <v>101.6</v>
      </c>
      <c r="C49" s="2">
        <v>103.5</v>
      </c>
      <c r="D49" s="2">
        <v>99.84</v>
      </c>
      <c r="E49" s="2" t="s">
        <v>2</v>
      </c>
      <c r="F49" s="2">
        <v>100.1</v>
      </c>
      <c r="G49" s="2">
        <v>97.94</v>
      </c>
      <c r="H49" s="2">
        <v>100.32</v>
      </c>
      <c r="I49" s="2">
        <v>99.1</v>
      </c>
      <c r="J49" s="2">
        <v>103.16</v>
      </c>
      <c r="K49" s="2" t="s">
        <v>2</v>
      </c>
    </row>
    <row r="50" spans="1:11" x14ac:dyDescent="0.15">
      <c r="A50" s="1">
        <v>42349</v>
      </c>
      <c r="B50" s="2">
        <v>101.5</v>
      </c>
      <c r="C50" s="2">
        <v>103.5</v>
      </c>
      <c r="D50" s="2">
        <v>99.86</v>
      </c>
      <c r="E50" s="2" t="s">
        <v>2</v>
      </c>
      <c r="F50" s="2">
        <v>100.09</v>
      </c>
      <c r="G50" s="2" t="s">
        <v>2</v>
      </c>
      <c r="H50" s="2">
        <v>100.2</v>
      </c>
      <c r="I50" s="2">
        <v>99.3</v>
      </c>
      <c r="J50" s="2">
        <v>103.2</v>
      </c>
      <c r="K50" s="2" t="s">
        <v>2</v>
      </c>
    </row>
    <row r="51" spans="1:11" x14ac:dyDescent="0.15">
      <c r="A51" s="1">
        <v>42352</v>
      </c>
      <c r="B51" s="2">
        <v>104.2</v>
      </c>
      <c r="C51" s="2">
        <v>103.4</v>
      </c>
      <c r="D51" s="2">
        <v>99.58</v>
      </c>
      <c r="E51" s="2" t="s">
        <v>2</v>
      </c>
      <c r="F51" s="2">
        <v>100</v>
      </c>
      <c r="G51" s="2" t="s">
        <v>2</v>
      </c>
      <c r="H51" s="2">
        <v>100.26</v>
      </c>
      <c r="I51" s="2">
        <v>99.3</v>
      </c>
      <c r="J51" s="2">
        <v>103.2</v>
      </c>
      <c r="K51" s="2">
        <v>100.49</v>
      </c>
    </row>
    <row r="52" spans="1:11" x14ac:dyDescent="0.15">
      <c r="A52" s="1">
        <v>42353</v>
      </c>
      <c r="B52" s="2">
        <v>101.5</v>
      </c>
      <c r="C52" s="2">
        <v>103.5</v>
      </c>
      <c r="D52" s="2">
        <v>99.14</v>
      </c>
      <c r="E52" s="2">
        <v>99.84</v>
      </c>
      <c r="F52" s="2">
        <v>99.99</v>
      </c>
      <c r="G52" s="2" t="s">
        <v>2</v>
      </c>
      <c r="H52" s="2">
        <v>100.25</v>
      </c>
      <c r="I52" s="2">
        <v>99.49</v>
      </c>
      <c r="J52" s="2">
        <v>103.19</v>
      </c>
      <c r="K52" s="2">
        <v>100.2</v>
      </c>
    </row>
    <row r="53" spans="1:11" x14ac:dyDescent="0.15">
      <c r="A53" s="1">
        <v>42354</v>
      </c>
      <c r="B53" s="2" t="s">
        <v>2</v>
      </c>
      <c r="C53" s="2">
        <v>103.57</v>
      </c>
      <c r="D53" s="2">
        <v>99.36</v>
      </c>
      <c r="E53" s="2">
        <v>99</v>
      </c>
      <c r="F53" s="2">
        <v>99.99</v>
      </c>
      <c r="G53" s="2" t="s">
        <v>2</v>
      </c>
      <c r="H53" s="2">
        <v>100.23</v>
      </c>
      <c r="I53" s="2">
        <v>99.3</v>
      </c>
      <c r="J53" s="2">
        <v>103.17</v>
      </c>
      <c r="K53" s="2">
        <v>100.2</v>
      </c>
    </row>
    <row r="54" spans="1:11" x14ac:dyDescent="0.15">
      <c r="A54" s="1">
        <v>42355</v>
      </c>
      <c r="B54" s="2" t="s">
        <v>2</v>
      </c>
      <c r="C54" s="2">
        <v>103.44</v>
      </c>
      <c r="D54" s="2">
        <v>99.3</v>
      </c>
      <c r="E54" s="2" t="s">
        <v>2</v>
      </c>
      <c r="F54" s="2">
        <v>99.99</v>
      </c>
      <c r="G54" s="2" t="s">
        <v>2</v>
      </c>
      <c r="H54" s="2">
        <v>100.24</v>
      </c>
      <c r="I54" s="2">
        <v>99.3</v>
      </c>
      <c r="J54" s="2">
        <v>103.28</v>
      </c>
      <c r="K54" s="2" t="s">
        <v>2</v>
      </c>
    </row>
    <row r="55" spans="1:11" x14ac:dyDescent="0.15">
      <c r="A55" s="1">
        <v>42356</v>
      </c>
      <c r="B55" s="2">
        <v>101.4</v>
      </c>
      <c r="C55" s="2">
        <v>103.48</v>
      </c>
      <c r="D55" s="2">
        <v>99.4</v>
      </c>
      <c r="E55" s="2">
        <v>98.12</v>
      </c>
      <c r="F55" s="2">
        <v>100.79</v>
      </c>
      <c r="G55" s="2" t="s">
        <v>2</v>
      </c>
      <c r="H55" s="2">
        <v>100.32</v>
      </c>
      <c r="I55" s="2">
        <v>99.4</v>
      </c>
      <c r="J55" s="2">
        <v>103.25</v>
      </c>
      <c r="K55" s="2" t="s">
        <v>2</v>
      </c>
    </row>
    <row r="56" spans="1:11" x14ac:dyDescent="0.15">
      <c r="A56" s="1">
        <v>42359</v>
      </c>
      <c r="B56" s="2" t="s">
        <v>2</v>
      </c>
      <c r="C56" s="2">
        <v>103.35</v>
      </c>
      <c r="D56" s="2">
        <v>99.4</v>
      </c>
      <c r="E56" s="2">
        <v>98.05</v>
      </c>
      <c r="F56" s="2" t="s">
        <v>2</v>
      </c>
      <c r="G56" s="2">
        <v>97.01</v>
      </c>
      <c r="H56" s="2">
        <v>100.2</v>
      </c>
      <c r="I56" s="2">
        <v>99.21</v>
      </c>
      <c r="J56" s="2">
        <v>103.25</v>
      </c>
      <c r="K56" s="2">
        <v>100.1</v>
      </c>
    </row>
    <row r="57" spans="1:11" x14ac:dyDescent="0.15">
      <c r="A57" s="1">
        <v>42360</v>
      </c>
      <c r="B57" s="2">
        <v>101.3</v>
      </c>
      <c r="C57" s="2">
        <v>103.22</v>
      </c>
      <c r="D57" s="2">
        <v>99.28</v>
      </c>
      <c r="E57" s="2">
        <v>99</v>
      </c>
      <c r="F57" s="2">
        <v>100.6</v>
      </c>
      <c r="G57" s="2">
        <v>97</v>
      </c>
      <c r="H57" s="2">
        <v>100.29</v>
      </c>
      <c r="I57" s="2">
        <v>99.48</v>
      </c>
      <c r="J57" s="2">
        <v>103.24</v>
      </c>
      <c r="K57" s="2">
        <v>100.09</v>
      </c>
    </row>
    <row r="58" spans="1:11" x14ac:dyDescent="0.15">
      <c r="A58" s="1">
        <v>42361</v>
      </c>
      <c r="B58" s="2">
        <v>101.3</v>
      </c>
      <c r="C58" s="2">
        <v>103.11</v>
      </c>
      <c r="D58" s="2">
        <v>99.24</v>
      </c>
      <c r="E58" s="2">
        <v>99</v>
      </c>
      <c r="F58" s="2" t="s">
        <v>2</v>
      </c>
      <c r="G58" s="2">
        <v>97</v>
      </c>
      <c r="H58" s="2">
        <v>100.29</v>
      </c>
      <c r="I58" s="2">
        <v>99.48</v>
      </c>
      <c r="J58" s="2">
        <v>103.19</v>
      </c>
      <c r="K58" s="2" t="s">
        <v>2</v>
      </c>
    </row>
    <row r="59" spans="1:11" x14ac:dyDescent="0.15">
      <c r="A59" s="1">
        <v>42362</v>
      </c>
      <c r="B59" s="2" t="s">
        <v>2</v>
      </c>
      <c r="C59" s="2">
        <v>103.11</v>
      </c>
      <c r="D59" s="2">
        <v>99.29</v>
      </c>
      <c r="E59" s="2">
        <v>98.9</v>
      </c>
      <c r="F59" s="2">
        <v>100.45</v>
      </c>
      <c r="G59" s="2" t="s">
        <v>2</v>
      </c>
      <c r="H59" s="2">
        <v>100.27</v>
      </c>
      <c r="I59" s="2">
        <v>99.45</v>
      </c>
      <c r="J59" s="2">
        <v>103.4</v>
      </c>
      <c r="K59" s="2" t="s">
        <v>2</v>
      </c>
    </row>
    <row r="60" spans="1:11" x14ac:dyDescent="0.15">
      <c r="A60" s="1">
        <v>42363</v>
      </c>
      <c r="B60" s="2">
        <v>101.4</v>
      </c>
      <c r="C60" s="2">
        <v>103.05</v>
      </c>
      <c r="D60" s="2">
        <v>99.39</v>
      </c>
      <c r="E60" s="2">
        <v>98.8</v>
      </c>
      <c r="F60" s="2">
        <v>100.4</v>
      </c>
      <c r="G60" s="2">
        <v>97</v>
      </c>
      <c r="H60" s="2">
        <v>100.29</v>
      </c>
      <c r="I60" s="2">
        <v>99.3</v>
      </c>
      <c r="J60" s="2">
        <v>103.5</v>
      </c>
      <c r="K60" s="2">
        <v>99.9</v>
      </c>
    </row>
    <row r="61" spans="1:11" x14ac:dyDescent="0.15">
      <c r="A61" s="1">
        <v>42366</v>
      </c>
      <c r="B61" s="2">
        <v>101.4</v>
      </c>
      <c r="C61" s="2">
        <v>103.2</v>
      </c>
      <c r="D61" s="2">
        <v>99.36</v>
      </c>
      <c r="E61" s="2">
        <v>99.1</v>
      </c>
      <c r="F61" s="2">
        <v>100.4</v>
      </c>
      <c r="G61" s="2">
        <v>97.09</v>
      </c>
      <c r="H61" s="2">
        <v>100.4</v>
      </c>
      <c r="I61" s="2">
        <v>99.5</v>
      </c>
      <c r="J61" s="2">
        <v>103.5</v>
      </c>
      <c r="K61" s="2">
        <v>98.71</v>
      </c>
    </row>
    <row r="62" spans="1:11" x14ac:dyDescent="0.15">
      <c r="A62" s="1">
        <v>42367</v>
      </c>
      <c r="B62" s="2" t="s">
        <v>2</v>
      </c>
      <c r="C62" s="2">
        <v>103.18</v>
      </c>
      <c r="D62" s="2">
        <v>99.35</v>
      </c>
      <c r="E62" s="2">
        <v>99.2</v>
      </c>
      <c r="F62" s="2">
        <v>100.5</v>
      </c>
      <c r="G62" s="2">
        <v>97.09</v>
      </c>
      <c r="H62" s="2">
        <v>100.46</v>
      </c>
      <c r="I62" s="2">
        <v>99.3</v>
      </c>
      <c r="J62" s="2">
        <v>103.6</v>
      </c>
      <c r="K62" s="2">
        <v>98.41</v>
      </c>
    </row>
    <row r="63" spans="1:11" x14ac:dyDescent="0.15">
      <c r="A63" s="1">
        <v>42368</v>
      </c>
      <c r="B63" s="2" t="s">
        <v>2</v>
      </c>
      <c r="C63" s="2">
        <v>103.2</v>
      </c>
      <c r="D63" s="2">
        <v>99.34</v>
      </c>
      <c r="E63" s="2">
        <v>99.2</v>
      </c>
      <c r="F63" s="2">
        <v>100.35</v>
      </c>
      <c r="G63" s="2">
        <v>97.09</v>
      </c>
      <c r="H63" s="2">
        <v>100.43</v>
      </c>
      <c r="I63" s="2">
        <v>99.3</v>
      </c>
      <c r="J63" s="2">
        <v>105.6</v>
      </c>
      <c r="K63" s="2">
        <v>99.5</v>
      </c>
    </row>
    <row r="64" spans="1:11" x14ac:dyDescent="0.15">
      <c r="A64" s="1">
        <v>42369</v>
      </c>
      <c r="B64" s="2">
        <v>101.39</v>
      </c>
      <c r="C64" s="2">
        <v>103.29</v>
      </c>
      <c r="D64" s="2">
        <v>99.35</v>
      </c>
      <c r="E64" s="2">
        <v>99.09</v>
      </c>
      <c r="F64" s="2">
        <v>100.35</v>
      </c>
      <c r="G64" s="2">
        <v>97.08</v>
      </c>
      <c r="H64" s="2">
        <v>100.43</v>
      </c>
      <c r="I64" s="2">
        <v>99.25</v>
      </c>
      <c r="J64" s="2">
        <v>105.5</v>
      </c>
      <c r="K64" s="2">
        <v>99.8</v>
      </c>
    </row>
    <row r="65" spans="1:11" x14ac:dyDescent="0.15">
      <c r="A65" s="1">
        <v>42373</v>
      </c>
      <c r="B65" s="2">
        <v>101.398</v>
      </c>
      <c r="C65" s="2">
        <v>103.2</v>
      </c>
      <c r="D65" s="2">
        <v>99.4</v>
      </c>
      <c r="E65" s="2" t="s">
        <v>2</v>
      </c>
      <c r="F65" s="2">
        <v>100.3</v>
      </c>
      <c r="G65" s="2" t="s">
        <v>2</v>
      </c>
      <c r="H65" s="2">
        <v>100.38</v>
      </c>
      <c r="I65" s="2">
        <v>99.3</v>
      </c>
      <c r="J65" s="2">
        <v>105.35</v>
      </c>
      <c r="K65" s="2">
        <v>99.7</v>
      </c>
    </row>
    <row r="66" spans="1:11" x14ac:dyDescent="0.15">
      <c r="A66" s="1">
        <v>42374</v>
      </c>
      <c r="B66" s="2" t="s">
        <v>2</v>
      </c>
      <c r="C66" s="2">
        <v>103.25</v>
      </c>
      <c r="D66" s="2">
        <v>99.3</v>
      </c>
      <c r="E66" s="2" t="s">
        <v>2</v>
      </c>
      <c r="F66" s="2">
        <v>100.28</v>
      </c>
      <c r="G66" s="2">
        <v>96</v>
      </c>
      <c r="H66" s="2">
        <v>100.39</v>
      </c>
      <c r="I66" s="2">
        <v>99.3</v>
      </c>
      <c r="J66" s="2" t="s">
        <v>2</v>
      </c>
      <c r="K66" s="2">
        <v>99.5</v>
      </c>
    </row>
    <row r="67" spans="1:11" x14ac:dyDescent="0.15">
      <c r="A67" s="1">
        <v>42375</v>
      </c>
      <c r="B67" s="2" t="s">
        <v>2</v>
      </c>
      <c r="C67" s="2">
        <v>103.25</v>
      </c>
      <c r="D67" s="2">
        <v>99.54</v>
      </c>
      <c r="E67" s="2">
        <v>98.98</v>
      </c>
      <c r="F67" s="2">
        <v>100.29</v>
      </c>
      <c r="G67" s="2" t="s">
        <v>2</v>
      </c>
      <c r="H67" s="2">
        <v>100.48</v>
      </c>
      <c r="I67" s="2">
        <v>99.3</v>
      </c>
      <c r="J67" s="2">
        <v>105.33</v>
      </c>
      <c r="K67" s="2">
        <v>99.21</v>
      </c>
    </row>
    <row r="68" spans="1:11" x14ac:dyDescent="0.15">
      <c r="A68" s="1">
        <v>42376</v>
      </c>
      <c r="B68" s="2" t="s">
        <v>2</v>
      </c>
      <c r="C68" s="2">
        <v>103.28</v>
      </c>
      <c r="D68" s="2">
        <v>99.67</v>
      </c>
      <c r="E68" s="2">
        <v>99</v>
      </c>
      <c r="F68" s="2">
        <v>100.35</v>
      </c>
      <c r="G68" s="2" t="s">
        <v>2</v>
      </c>
      <c r="H68" s="2">
        <v>100.54</v>
      </c>
      <c r="I68" s="2">
        <v>99.47</v>
      </c>
      <c r="J68" s="2">
        <v>103.61</v>
      </c>
      <c r="K68" s="2">
        <v>99.3</v>
      </c>
    </row>
    <row r="69" spans="1:11" x14ac:dyDescent="0.15">
      <c r="A69" s="1">
        <v>42377</v>
      </c>
      <c r="B69" s="2">
        <v>101.399</v>
      </c>
      <c r="C69" s="2">
        <v>103.3</v>
      </c>
      <c r="D69" s="2">
        <v>99.92</v>
      </c>
      <c r="E69" s="2">
        <v>99</v>
      </c>
      <c r="F69" s="2">
        <v>100.45</v>
      </c>
      <c r="G69" s="2">
        <v>96</v>
      </c>
      <c r="H69" s="2">
        <v>100.76</v>
      </c>
      <c r="I69" s="2">
        <v>99.67</v>
      </c>
      <c r="J69" s="2">
        <v>103.59</v>
      </c>
      <c r="K69" s="2">
        <v>99.49</v>
      </c>
    </row>
    <row r="70" spans="1:11" x14ac:dyDescent="0.15">
      <c r="A70" s="1">
        <v>42380</v>
      </c>
      <c r="B70" s="2" t="s">
        <v>2</v>
      </c>
      <c r="C70" s="2">
        <v>103.5</v>
      </c>
      <c r="D70" s="2">
        <v>99.74</v>
      </c>
      <c r="E70" s="2" t="s">
        <v>2</v>
      </c>
      <c r="F70" s="2">
        <v>100.45</v>
      </c>
      <c r="G70" s="2" t="s">
        <v>2</v>
      </c>
      <c r="H70" s="2">
        <v>100.85</v>
      </c>
      <c r="I70" s="2">
        <v>99.76</v>
      </c>
      <c r="J70" s="2">
        <v>102.9</v>
      </c>
      <c r="K70" s="2">
        <v>99.49</v>
      </c>
    </row>
    <row r="71" spans="1:11" x14ac:dyDescent="0.15">
      <c r="A71" s="1">
        <v>42381</v>
      </c>
      <c r="B71" s="2" t="s">
        <v>2</v>
      </c>
      <c r="C71" s="2">
        <v>103.57</v>
      </c>
      <c r="D71" s="2">
        <v>99.7</v>
      </c>
      <c r="E71" s="2">
        <v>98.8</v>
      </c>
      <c r="F71" s="2">
        <v>100.44</v>
      </c>
      <c r="G71" s="2">
        <v>96</v>
      </c>
      <c r="H71" s="2">
        <v>100.83</v>
      </c>
      <c r="I71" s="2">
        <v>99.36</v>
      </c>
      <c r="J71" s="2">
        <v>103.5</v>
      </c>
      <c r="K71" s="2" t="s">
        <v>2</v>
      </c>
    </row>
    <row r="72" spans="1:11" x14ac:dyDescent="0.15">
      <c r="A72" s="1">
        <v>42382</v>
      </c>
      <c r="B72" s="2" t="s">
        <v>2</v>
      </c>
      <c r="C72" s="2">
        <v>103.54</v>
      </c>
      <c r="D72" s="2">
        <v>99.77</v>
      </c>
      <c r="E72" s="2">
        <v>98.69</v>
      </c>
      <c r="F72" s="2">
        <v>100.6</v>
      </c>
      <c r="G72" s="2" t="s">
        <v>2</v>
      </c>
      <c r="H72" s="2">
        <v>100.83</v>
      </c>
      <c r="I72" s="2">
        <v>99.49</v>
      </c>
      <c r="J72" s="2">
        <v>103.6</v>
      </c>
      <c r="K72" s="2">
        <v>99.49</v>
      </c>
    </row>
    <row r="73" spans="1:11" x14ac:dyDescent="0.15">
      <c r="A73" s="1">
        <v>42383</v>
      </c>
      <c r="B73" s="2">
        <v>101.459</v>
      </c>
      <c r="C73" s="2">
        <v>103.44</v>
      </c>
      <c r="D73" s="2">
        <v>100.02</v>
      </c>
      <c r="E73" s="2">
        <v>98.79</v>
      </c>
      <c r="F73" s="2">
        <v>100.77</v>
      </c>
      <c r="G73" s="2" t="s">
        <v>2</v>
      </c>
      <c r="H73" s="2">
        <v>100.92</v>
      </c>
      <c r="I73" s="2">
        <v>99.49</v>
      </c>
      <c r="J73" s="2">
        <v>104.18</v>
      </c>
      <c r="K73" s="2">
        <v>99.8</v>
      </c>
    </row>
    <row r="74" spans="1:11" x14ac:dyDescent="0.15">
      <c r="A74" s="1">
        <v>42384</v>
      </c>
      <c r="B74" s="2" t="s">
        <v>2</v>
      </c>
      <c r="C74" s="2">
        <v>103.41</v>
      </c>
      <c r="D74" s="2">
        <v>99.99</v>
      </c>
      <c r="E74" s="2">
        <v>98.81</v>
      </c>
      <c r="F74" s="2">
        <v>100.8</v>
      </c>
      <c r="G74" s="2">
        <v>95.01</v>
      </c>
      <c r="H74" s="2">
        <v>100.95</v>
      </c>
      <c r="I74" s="2">
        <v>99.92</v>
      </c>
      <c r="J74" s="2">
        <v>103.8</v>
      </c>
      <c r="K74" s="2">
        <v>99.89</v>
      </c>
    </row>
    <row r="75" spans="1:11" x14ac:dyDescent="0.15">
      <c r="A75" s="1">
        <v>42387</v>
      </c>
      <c r="B75" s="2" t="s">
        <v>2</v>
      </c>
      <c r="C75" s="2">
        <v>103.45</v>
      </c>
      <c r="D75" s="2">
        <v>100.05</v>
      </c>
      <c r="E75" s="2">
        <v>98.79</v>
      </c>
      <c r="F75" s="2">
        <v>100.95</v>
      </c>
      <c r="G75" s="2" t="s">
        <v>2</v>
      </c>
      <c r="H75" s="2">
        <v>100.82</v>
      </c>
      <c r="I75" s="2">
        <v>99.6</v>
      </c>
      <c r="J75" s="2">
        <v>103.91</v>
      </c>
      <c r="K75" s="2" t="s">
        <v>2</v>
      </c>
    </row>
    <row r="76" spans="1:11" x14ac:dyDescent="0.15">
      <c r="A76" s="1">
        <v>42388</v>
      </c>
      <c r="B76" s="2" t="s">
        <v>2</v>
      </c>
      <c r="C76" s="2">
        <v>103.42</v>
      </c>
      <c r="D76" s="2">
        <v>100.22</v>
      </c>
      <c r="E76" s="2">
        <v>98.79</v>
      </c>
      <c r="F76" s="2">
        <v>100.9</v>
      </c>
      <c r="G76" s="2">
        <v>96</v>
      </c>
      <c r="H76" s="2">
        <v>100.79</v>
      </c>
      <c r="I76" s="2">
        <v>99.49</v>
      </c>
      <c r="J76" s="2">
        <v>103.55</v>
      </c>
      <c r="K76" s="2" t="s">
        <v>2</v>
      </c>
    </row>
    <row r="77" spans="1:11" x14ac:dyDescent="0.15">
      <c r="A77" s="1">
        <v>42389</v>
      </c>
      <c r="B77" s="2">
        <v>101.65</v>
      </c>
      <c r="C77" s="2">
        <v>103.39</v>
      </c>
      <c r="D77" s="2">
        <v>100.35</v>
      </c>
      <c r="E77" s="2">
        <v>98.8</v>
      </c>
      <c r="F77" s="2">
        <v>100.9</v>
      </c>
      <c r="G77" s="2" t="s">
        <v>2</v>
      </c>
      <c r="H77" s="2">
        <v>100.67</v>
      </c>
      <c r="I77" s="2">
        <v>99.59</v>
      </c>
      <c r="J77" s="2">
        <v>103.4</v>
      </c>
      <c r="K77" s="2">
        <v>101</v>
      </c>
    </row>
    <row r="78" spans="1:11" x14ac:dyDescent="0.15">
      <c r="A78" s="1">
        <v>42390</v>
      </c>
      <c r="B78" s="2">
        <v>101.65</v>
      </c>
      <c r="C78" s="2">
        <v>103.29</v>
      </c>
      <c r="D78" s="2">
        <v>100.07</v>
      </c>
      <c r="E78" s="2">
        <v>98.8</v>
      </c>
      <c r="F78" s="2">
        <v>100.9</v>
      </c>
      <c r="G78" s="2" t="s">
        <v>2</v>
      </c>
      <c r="H78" s="2">
        <v>100.66</v>
      </c>
      <c r="I78" s="2">
        <v>99.58</v>
      </c>
      <c r="J78" s="2">
        <v>103.4</v>
      </c>
      <c r="K78" s="2">
        <v>99.55</v>
      </c>
    </row>
    <row r="79" spans="1:11" x14ac:dyDescent="0.15">
      <c r="A79" s="1">
        <v>42391</v>
      </c>
      <c r="B79" s="2" t="s">
        <v>2</v>
      </c>
      <c r="C79" s="2">
        <v>103.25</v>
      </c>
      <c r="D79" s="2">
        <v>100.11</v>
      </c>
      <c r="E79" s="2">
        <v>99</v>
      </c>
      <c r="F79" s="2">
        <v>100.95</v>
      </c>
      <c r="G79" s="2" t="s">
        <v>2</v>
      </c>
      <c r="H79" s="2">
        <v>100.68</v>
      </c>
      <c r="I79" s="2">
        <v>99.59</v>
      </c>
      <c r="J79" s="2">
        <v>103.4</v>
      </c>
      <c r="K79" s="2">
        <v>99.55</v>
      </c>
    </row>
    <row r="80" spans="1:11" x14ac:dyDescent="0.15">
      <c r="A80" s="1">
        <v>42394</v>
      </c>
      <c r="B80" s="2">
        <v>101.65</v>
      </c>
      <c r="C80" s="2">
        <v>103.25</v>
      </c>
      <c r="D80" s="2">
        <v>100.14</v>
      </c>
      <c r="E80" s="2">
        <v>99</v>
      </c>
      <c r="F80" s="2">
        <v>100.9</v>
      </c>
      <c r="G80" s="2">
        <v>95.95</v>
      </c>
      <c r="H80" s="2">
        <v>100.57</v>
      </c>
      <c r="I80" s="2">
        <v>99.4</v>
      </c>
      <c r="J80" s="2">
        <v>103.29</v>
      </c>
      <c r="K80" s="2">
        <v>99.5</v>
      </c>
    </row>
    <row r="81" spans="1:11" x14ac:dyDescent="0.15">
      <c r="A81" s="1">
        <v>42395</v>
      </c>
      <c r="B81" s="2" t="s">
        <v>2</v>
      </c>
      <c r="C81" s="2">
        <v>103.23</v>
      </c>
      <c r="D81" s="2">
        <v>99.61</v>
      </c>
      <c r="E81" s="2">
        <v>99</v>
      </c>
      <c r="F81" s="2">
        <v>100.88</v>
      </c>
      <c r="G81" s="2">
        <v>95.98</v>
      </c>
      <c r="H81" s="2">
        <v>100.56</v>
      </c>
      <c r="I81" s="2">
        <v>99.4</v>
      </c>
      <c r="J81" s="2">
        <v>103.19</v>
      </c>
      <c r="K81" s="2" t="s">
        <v>2</v>
      </c>
    </row>
    <row r="82" spans="1:11" x14ac:dyDescent="0.15">
      <c r="A82" s="1">
        <v>42396</v>
      </c>
      <c r="B82" s="2">
        <v>102.5</v>
      </c>
      <c r="C82" s="2">
        <v>103</v>
      </c>
      <c r="D82" s="2">
        <v>99.76</v>
      </c>
      <c r="E82" s="2" t="s">
        <v>2</v>
      </c>
      <c r="F82" s="2">
        <v>100.85</v>
      </c>
      <c r="G82" s="2" t="s">
        <v>2</v>
      </c>
      <c r="H82" s="2">
        <v>100.5</v>
      </c>
      <c r="I82" s="2">
        <v>99.4</v>
      </c>
      <c r="J82" s="2">
        <v>103.09</v>
      </c>
      <c r="K82" s="2" t="s">
        <v>2</v>
      </c>
    </row>
    <row r="83" spans="1:11" x14ac:dyDescent="0.15">
      <c r="A83" s="1">
        <v>42397</v>
      </c>
      <c r="B83" s="2">
        <v>102.49</v>
      </c>
      <c r="C83" s="2">
        <v>103</v>
      </c>
      <c r="D83" s="2">
        <v>99.76</v>
      </c>
      <c r="E83" s="2">
        <v>99.04</v>
      </c>
      <c r="F83" s="2">
        <v>100.8</v>
      </c>
      <c r="G83" s="2" t="s">
        <v>2</v>
      </c>
      <c r="H83" s="2">
        <v>100.55</v>
      </c>
      <c r="I83" s="2" t="s">
        <v>2</v>
      </c>
      <c r="J83" s="2">
        <v>103.2</v>
      </c>
      <c r="K83" s="2" t="s">
        <v>2</v>
      </c>
    </row>
    <row r="84" spans="1:11" x14ac:dyDescent="0.15">
      <c r="A84" s="1">
        <v>42398</v>
      </c>
      <c r="B84" s="2" t="s">
        <v>2</v>
      </c>
      <c r="C84" s="2">
        <v>103.28</v>
      </c>
      <c r="D84" s="2">
        <v>99.98</v>
      </c>
      <c r="E84" s="2">
        <v>99.04</v>
      </c>
      <c r="F84" s="2">
        <v>100.8</v>
      </c>
      <c r="G84" s="2">
        <v>95.96</v>
      </c>
      <c r="H84" s="2">
        <v>100.68</v>
      </c>
      <c r="I84" s="2">
        <v>99.42</v>
      </c>
      <c r="J84" s="2">
        <v>103.6</v>
      </c>
      <c r="K84" s="2" t="s">
        <v>2</v>
      </c>
    </row>
    <row r="85" spans="1:11" x14ac:dyDescent="0.15">
      <c r="A85" s="1">
        <v>42401</v>
      </c>
      <c r="B85" s="2">
        <v>101.65</v>
      </c>
      <c r="C85" s="2" t="s">
        <v>2</v>
      </c>
      <c r="D85" s="2">
        <v>99.99</v>
      </c>
      <c r="E85" s="2">
        <v>99.06</v>
      </c>
      <c r="F85" s="2">
        <v>100.64</v>
      </c>
      <c r="G85" s="2">
        <v>95</v>
      </c>
      <c r="H85" s="2">
        <v>100.51</v>
      </c>
      <c r="I85" s="2">
        <v>99.38</v>
      </c>
      <c r="J85" s="2">
        <v>103.6</v>
      </c>
      <c r="K85" s="2">
        <v>99.29</v>
      </c>
    </row>
    <row r="86" spans="1:11" x14ac:dyDescent="0.15">
      <c r="A86" s="1">
        <v>42402</v>
      </c>
      <c r="B86" s="2" t="s">
        <v>2</v>
      </c>
      <c r="C86" s="2">
        <v>103</v>
      </c>
      <c r="D86" s="2">
        <v>100.13</v>
      </c>
      <c r="E86" s="2">
        <v>99.06</v>
      </c>
      <c r="F86" s="2">
        <v>100.64</v>
      </c>
      <c r="G86" s="2">
        <v>94.5</v>
      </c>
      <c r="H86" s="2">
        <v>100.68</v>
      </c>
      <c r="I86" s="2">
        <v>99.38</v>
      </c>
      <c r="J86" s="2">
        <v>103.54</v>
      </c>
      <c r="K86" s="2" t="s">
        <v>2</v>
      </c>
    </row>
    <row r="87" spans="1:11" x14ac:dyDescent="0.15">
      <c r="A87" s="1">
        <v>42403</v>
      </c>
      <c r="B87" s="2" t="s">
        <v>2</v>
      </c>
      <c r="C87" s="2">
        <v>103</v>
      </c>
      <c r="D87" s="2">
        <v>100.11</v>
      </c>
      <c r="E87" s="2">
        <v>99.06</v>
      </c>
      <c r="F87" s="2">
        <v>100.62</v>
      </c>
      <c r="G87" s="2" t="s">
        <v>2</v>
      </c>
      <c r="H87" s="2">
        <v>100.68</v>
      </c>
      <c r="I87" s="2">
        <v>99.3</v>
      </c>
      <c r="J87" s="2">
        <v>103.6</v>
      </c>
      <c r="K87" s="2">
        <v>99.19</v>
      </c>
    </row>
    <row r="88" spans="1:11" x14ac:dyDescent="0.15">
      <c r="A88" s="1">
        <v>42404</v>
      </c>
      <c r="B88" s="2">
        <v>100.405</v>
      </c>
      <c r="C88" s="2">
        <v>102.9</v>
      </c>
      <c r="D88" s="2">
        <v>100.19</v>
      </c>
      <c r="E88" s="2">
        <v>99.04</v>
      </c>
      <c r="F88" s="2">
        <v>100.69</v>
      </c>
      <c r="G88" s="2" t="s">
        <v>2</v>
      </c>
      <c r="H88" s="2">
        <v>100.67</v>
      </c>
      <c r="I88" s="2">
        <v>99.35</v>
      </c>
      <c r="J88" s="2">
        <v>103.6</v>
      </c>
      <c r="K88" s="2" t="s">
        <v>2</v>
      </c>
    </row>
    <row r="89" spans="1:11" x14ac:dyDescent="0.15">
      <c r="A89" s="1">
        <v>42405</v>
      </c>
      <c r="B89" s="2">
        <v>102.1</v>
      </c>
      <c r="C89" s="2">
        <v>103</v>
      </c>
      <c r="D89" s="2">
        <v>100.12</v>
      </c>
      <c r="E89" s="2">
        <v>99.04</v>
      </c>
      <c r="F89" s="2">
        <v>100.89</v>
      </c>
      <c r="G89" s="2">
        <v>95.99</v>
      </c>
      <c r="H89" s="2">
        <v>100.78</v>
      </c>
      <c r="I89" s="2">
        <v>99.49</v>
      </c>
      <c r="J89" s="2">
        <v>103.6</v>
      </c>
      <c r="K89" s="2" t="s">
        <v>2</v>
      </c>
    </row>
    <row r="90" spans="1:11" x14ac:dyDescent="0.15">
      <c r="A90" s="1">
        <v>42415</v>
      </c>
      <c r="B90" s="2" t="s">
        <v>2</v>
      </c>
      <c r="C90" s="2">
        <v>102.9</v>
      </c>
      <c r="D90" s="2">
        <v>100.1</v>
      </c>
      <c r="E90" s="2">
        <v>99</v>
      </c>
      <c r="F90" s="2">
        <v>100.87</v>
      </c>
      <c r="G90" s="2">
        <v>95</v>
      </c>
      <c r="H90" s="2">
        <v>100.67</v>
      </c>
      <c r="I90" s="2">
        <v>99.3</v>
      </c>
      <c r="J90" s="2">
        <v>103.58</v>
      </c>
      <c r="K90" s="2">
        <v>99.19</v>
      </c>
    </row>
    <row r="91" spans="1:11" x14ac:dyDescent="0.15">
      <c r="A91" s="1">
        <v>42416</v>
      </c>
      <c r="B91" s="2" t="s">
        <v>2</v>
      </c>
      <c r="C91" s="2">
        <v>102.9</v>
      </c>
      <c r="D91" s="2">
        <v>100.01</v>
      </c>
      <c r="E91" s="2">
        <v>98.99</v>
      </c>
      <c r="F91" s="2">
        <v>100.87</v>
      </c>
      <c r="G91" s="2" t="s">
        <v>2</v>
      </c>
      <c r="H91" s="2">
        <v>100.66</v>
      </c>
      <c r="I91" s="2">
        <v>99.22</v>
      </c>
      <c r="J91" s="2">
        <v>103.59</v>
      </c>
      <c r="K91" s="2">
        <v>99.19</v>
      </c>
    </row>
    <row r="92" spans="1:11" x14ac:dyDescent="0.15">
      <c r="A92" s="1">
        <v>42417</v>
      </c>
      <c r="B92" s="2">
        <v>98.403000000000006</v>
      </c>
      <c r="C92" s="2">
        <v>102.9</v>
      </c>
      <c r="D92" s="2">
        <v>100.13</v>
      </c>
      <c r="E92" s="2">
        <v>98.99</v>
      </c>
      <c r="F92" s="2" t="s">
        <v>2</v>
      </c>
      <c r="G92" s="2" t="s">
        <v>2</v>
      </c>
      <c r="H92" s="2">
        <v>100.6</v>
      </c>
      <c r="I92" s="2">
        <v>99.2</v>
      </c>
      <c r="J92" s="2">
        <v>103.6</v>
      </c>
      <c r="K92" s="2" t="s">
        <v>2</v>
      </c>
    </row>
    <row r="93" spans="1:11" x14ac:dyDescent="0.15">
      <c r="A93" s="1">
        <v>42418</v>
      </c>
      <c r="B93" s="2">
        <v>98.2</v>
      </c>
      <c r="C93" s="2">
        <v>102.78</v>
      </c>
      <c r="D93" s="2">
        <v>100.1</v>
      </c>
      <c r="E93" s="2" t="s">
        <v>2</v>
      </c>
      <c r="F93" s="2">
        <v>100.87</v>
      </c>
      <c r="G93" s="2" t="s">
        <v>2</v>
      </c>
      <c r="H93" s="2">
        <v>100.6</v>
      </c>
      <c r="I93" s="2">
        <v>99.15</v>
      </c>
      <c r="J93" s="2">
        <v>103.69</v>
      </c>
      <c r="K93" s="2" t="s">
        <v>2</v>
      </c>
    </row>
    <row r="94" spans="1:11" x14ac:dyDescent="0.15">
      <c r="A94" s="1">
        <v>42419</v>
      </c>
      <c r="B94" s="2">
        <v>98.977000000000004</v>
      </c>
      <c r="C94" s="2">
        <v>102.75</v>
      </c>
      <c r="D94" s="2">
        <v>100.11</v>
      </c>
      <c r="E94" s="2">
        <v>98.98</v>
      </c>
      <c r="F94" s="2">
        <v>100.87</v>
      </c>
      <c r="G94" s="2">
        <v>94</v>
      </c>
      <c r="H94" s="2">
        <v>100.6</v>
      </c>
      <c r="I94" s="2">
        <v>99.28</v>
      </c>
      <c r="J94" s="2">
        <v>103.99</v>
      </c>
      <c r="K94" s="2">
        <v>99.85</v>
      </c>
    </row>
    <row r="95" spans="1:11" x14ac:dyDescent="0.15">
      <c r="A95" s="1">
        <v>42422</v>
      </c>
      <c r="B95" s="2">
        <v>98.98</v>
      </c>
      <c r="C95" s="2">
        <v>102.73</v>
      </c>
      <c r="D95" s="2">
        <v>100.15</v>
      </c>
      <c r="E95" s="2">
        <v>99.02</v>
      </c>
      <c r="F95" s="2">
        <v>100.87</v>
      </c>
      <c r="G95" s="2" t="s">
        <v>2</v>
      </c>
      <c r="H95" s="2">
        <v>100.6</v>
      </c>
      <c r="I95" s="2">
        <v>99.29</v>
      </c>
      <c r="J95" s="2">
        <v>103.94</v>
      </c>
      <c r="K95" s="2" t="s">
        <v>2</v>
      </c>
    </row>
    <row r="96" spans="1:11" x14ac:dyDescent="0.15">
      <c r="A96" s="1">
        <v>42423</v>
      </c>
      <c r="B96" s="2">
        <v>99.23</v>
      </c>
      <c r="C96" s="2">
        <v>102.77</v>
      </c>
      <c r="D96" s="2">
        <v>100.15</v>
      </c>
      <c r="E96" s="2">
        <v>99.01</v>
      </c>
      <c r="F96" s="2">
        <v>100.87</v>
      </c>
      <c r="G96" s="2">
        <v>94.5</v>
      </c>
      <c r="H96" s="2">
        <v>100.62</v>
      </c>
      <c r="I96" s="2">
        <v>99.28</v>
      </c>
      <c r="J96" s="2">
        <v>103.93</v>
      </c>
      <c r="K96" s="2" t="s">
        <v>2</v>
      </c>
    </row>
    <row r="97" spans="1:11" x14ac:dyDescent="0.15">
      <c r="A97" s="1">
        <v>42424</v>
      </c>
      <c r="B97" s="2">
        <v>99.120999999999995</v>
      </c>
      <c r="C97" s="2">
        <v>102.76</v>
      </c>
      <c r="D97" s="2">
        <v>100.19</v>
      </c>
      <c r="E97" s="2">
        <v>98.98</v>
      </c>
      <c r="F97" s="2">
        <v>100.86</v>
      </c>
      <c r="G97" s="2">
        <v>94.7</v>
      </c>
      <c r="H97" s="2">
        <v>100.61</v>
      </c>
      <c r="I97" s="2">
        <v>99.26</v>
      </c>
      <c r="J97" s="2">
        <v>103.91</v>
      </c>
      <c r="K97" s="2">
        <v>99.67</v>
      </c>
    </row>
    <row r="98" spans="1:11" x14ac:dyDescent="0.15">
      <c r="A98" s="1">
        <v>42425</v>
      </c>
      <c r="B98" s="2">
        <v>99.15</v>
      </c>
      <c r="C98" s="2">
        <v>102.74</v>
      </c>
      <c r="D98" s="2">
        <v>100.24</v>
      </c>
      <c r="E98" s="2" t="s">
        <v>2</v>
      </c>
      <c r="F98" s="2">
        <v>100.84</v>
      </c>
      <c r="G98" s="2">
        <v>94.1</v>
      </c>
      <c r="H98" s="2">
        <v>100.51</v>
      </c>
      <c r="I98" s="2">
        <v>99.1</v>
      </c>
      <c r="J98" s="2">
        <v>103.59</v>
      </c>
      <c r="K98" s="2">
        <v>99.66</v>
      </c>
    </row>
    <row r="99" spans="1:11" x14ac:dyDescent="0.15">
      <c r="A99" s="1">
        <v>42426</v>
      </c>
      <c r="B99" s="2">
        <v>99.19</v>
      </c>
      <c r="C99" s="2">
        <v>103.15</v>
      </c>
      <c r="D99" s="2">
        <v>100.15</v>
      </c>
      <c r="E99" s="2">
        <v>98.85</v>
      </c>
      <c r="F99" s="2">
        <v>100.84</v>
      </c>
      <c r="G99" s="2">
        <v>94.3</v>
      </c>
      <c r="H99" s="2">
        <v>100.58</v>
      </c>
      <c r="I99" s="2">
        <v>99.2</v>
      </c>
      <c r="J99" s="2">
        <v>103.78</v>
      </c>
      <c r="K99" s="2">
        <v>100.08</v>
      </c>
    </row>
    <row r="100" spans="1:11" x14ac:dyDescent="0.15">
      <c r="A100" s="1">
        <v>42429</v>
      </c>
      <c r="B100" s="2">
        <v>99</v>
      </c>
      <c r="C100" s="2">
        <v>103.24</v>
      </c>
      <c r="D100" s="2">
        <v>100.09</v>
      </c>
      <c r="E100" s="2">
        <v>98.9</v>
      </c>
      <c r="F100" s="2">
        <v>100.8</v>
      </c>
      <c r="G100" s="2">
        <v>94</v>
      </c>
      <c r="H100" s="2">
        <v>100.43</v>
      </c>
      <c r="I100" s="2">
        <v>99.25</v>
      </c>
      <c r="J100" s="2" t="s">
        <v>2</v>
      </c>
      <c r="K100" s="2" t="s">
        <v>2</v>
      </c>
    </row>
    <row r="101" spans="1:11" x14ac:dyDescent="0.15">
      <c r="A101" s="1">
        <v>42430</v>
      </c>
      <c r="B101" s="2" t="s">
        <v>2</v>
      </c>
      <c r="C101" s="2">
        <v>103.19</v>
      </c>
      <c r="D101" s="2">
        <v>100.14</v>
      </c>
      <c r="E101" s="2">
        <v>98.9</v>
      </c>
      <c r="F101" s="2">
        <v>100.85</v>
      </c>
      <c r="G101" s="2" t="s">
        <v>2</v>
      </c>
      <c r="H101" s="2">
        <v>100.56</v>
      </c>
      <c r="I101" s="2">
        <v>99.35</v>
      </c>
      <c r="J101" s="2">
        <v>103.69</v>
      </c>
      <c r="K101" s="2">
        <v>99.99</v>
      </c>
    </row>
    <row r="102" spans="1:11" x14ac:dyDescent="0.15">
      <c r="A102" s="1">
        <v>42431</v>
      </c>
      <c r="B102" s="2">
        <v>99.2</v>
      </c>
      <c r="C102" s="2">
        <v>103.18</v>
      </c>
      <c r="D102" s="2">
        <v>100.2</v>
      </c>
      <c r="E102" s="2">
        <v>99.12</v>
      </c>
      <c r="F102" s="2">
        <v>100.85</v>
      </c>
      <c r="G102" s="2" t="s">
        <v>2</v>
      </c>
      <c r="H102" s="2">
        <v>100.59</v>
      </c>
      <c r="I102" s="2">
        <v>99.47</v>
      </c>
      <c r="J102" s="2">
        <v>103.88</v>
      </c>
      <c r="K102" s="2" t="s">
        <v>2</v>
      </c>
    </row>
    <row r="103" spans="1:11" x14ac:dyDescent="0.15">
      <c r="A103" s="1">
        <v>42432</v>
      </c>
      <c r="B103" s="2" t="s">
        <v>2</v>
      </c>
      <c r="C103" s="2">
        <v>103.17</v>
      </c>
      <c r="D103" s="2">
        <v>100.13</v>
      </c>
      <c r="E103" s="2">
        <v>99.17</v>
      </c>
      <c r="F103" s="2">
        <v>100.85</v>
      </c>
      <c r="G103" s="2" t="s">
        <v>2</v>
      </c>
      <c r="H103" s="2">
        <v>100.62</v>
      </c>
      <c r="I103" s="2">
        <v>99.43</v>
      </c>
      <c r="J103" s="2" t="s">
        <v>2</v>
      </c>
      <c r="K103" s="2" t="s">
        <v>2</v>
      </c>
    </row>
    <row r="104" spans="1:11" x14ac:dyDescent="0.15">
      <c r="A104" s="1">
        <v>42433</v>
      </c>
      <c r="B104" s="2">
        <v>99.328000000000003</v>
      </c>
      <c r="C104" s="2">
        <v>103.15</v>
      </c>
      <c r="D104" s="2">
        <v>100.29</v>
      </c>
      <c r="E104" s="2">
        <v>99.45</v>
      </c>
      <c r="F104" s="2">
        <v>100.85</v>
      </c>
      <c r="G104" s="2" t="s">
        <v>2</v>
      </c>
      <c r="H104" s="2">
        <v>100.79</v>
      </c>
      <c r="I104" s="2">
        <v>99.58</v>
      </c>
      <c r="J104" s="2">
        <v>103.75</v>
      </c>
      <c r="K104" s="2">
        <v>99.7</v>
      </c>
    </row>
    <row r="105" spans="1:11" x14ac:dyDescent="0.15">
      <c r="A105" s="1">
        <v>42436</v>
      </c>
      <c r="B105" s="2" t="s">
        <v>2</v>
      </c>
      <c r="C105" s="2">
        <v>103.1</v>
      </c>
      <c r="D105" s="2">
        <v>100.41</v>
      </c>
      <c r="E105" s="2">
        <v>99.45</v>
      </c>
      <c r="F105" s="2">
        <v>100.9</v>
      </c>
      <c r="G105" s="2">
        <v>94.7</v>
      </c>
      <c r="H105" s="2">
        <v>100.72</v>
      </c>
      <c r="I105" s="2">
        <v>99.57</v>
      </c>
      <c r="J105" s="2">
        <v>103.97</v>
      </c>
      <c r="K105" s="2" t="s">
        <v>2</v>
      </c>
    </row>
    <row r="106" spans="1:11" x14ac:dyDescent="0.15">
      <c r="A106" s="1">
        <v>42437</v>
      </c>
      <c r="B106" s="2" t="s">
        <v>2</v>
      </c>
      <c r="C106" s="2">
        <v>103.15</v>
      </c>
      <c r="D106" s="2">
        <v>100.38</v>
      </c>
      <c r="E106" s="2">
        <v>99.47</v>
      </c>
      <c r="F106" s="2">
        <v>101</v>
      </c>
      <c r="G106" s="2">
        <v>94.5</v>
      </c>
      <c r="H106" s="2">
        <v>100.72</v>
      </c>
      <c r="I106" s="2">
        <v>99.78</v>
      </c>
      <c r="J106" s="2">
        <v>103.99</v>
      </c>
      <c r="K106" s="2" t="s">
        <v>2</v>
      </c>
    </row>
    <row r="107" spans="1:11" x14ac:dyDescent="0.15">
      <c r="A107" s="1">
        <v>42438</v>
      </c>
      <c r="B107" s="2">
        <v>99.986000000000004</v>
      </c>
      <c r="C107" s="2">
        <v>103.2</v>
      </c>
      <c r="D107" s="2">
        <v>100.5</v>
      </c>
      <c r="E107" s="2">
        <v>99.45</v>
      </c>
      <c r="F107" s="2">
        <v>101</v>
      </c>
      <c r="G107" s="2">
        <v>93.5</v>
      </c>
      <c r="H107" s="2">
        <v>100.68</v>
      </c>
      <c r="I107" s="2">
        <v>99.65</v>
      </c>
      <c r="J107" s="2">
        <v>103.98</v>
      </c>
      <c r="K107" s="2">
        <v>99.78</v>
      </c>
    </row>
    <row r="108" spans="1:11" x14ac:dyDescent="0.15">
      <c r="A108" s="1">
        <v>42439</v>
      </c>
      <c r="B108" s="2">
        <v>100.5</v>
      </c>
      <c r="C108" s="2">
        <v>103.14</v>
      </c>
      <c r="D108" s="2">
        <v>100.57</v>
      </c>
      <c r="E108" s="2">
        <v>99.3</v>
      </c>
      <c r="F108" s="2" t="s">
        <v>2</v>
      </c>
      <c r="G108" s="2">
        <v>94</v>
      </c>
      <c r="H108" s="2">
        <v>100.6</v>
      </c>
      <c r="I108" s="2">
        <v>99.62</v>
      </c>
      <c r="J108" s="2">
        <v>104.19</v>
      </c>
      <c r="K108" s="2">
        <v>99.74</v>
      </c>
    </row>
    <row r="109" spans="1:11" x14ac:dyDescent="0.15">
      <c r="A109" s="1">
        <v>42440</v>
      </c>
      <c r="B109" s="2" t="s">
        <v>2</v>
      </c>
      <c r="C109" s="2">
        <v>103.18</v>
      </c>
      <c r="D109" s="2">
        <v>100.64</v>
      </c>
      <c r="E109" s="2">
        <v>99.35</v>
      </c>
      <c r="F109" s="2" t="s">
        <v>2</v>
      </c>
      <c r="G109" s="2">
        <v>93.2</v>
      </c>
      <c r="H109" s="2">
        <v>100.64</v>
      </c>
      <c r="I109" s="2">
        <v>99.64</v>
      </c>
      <c r="J109" s="2">
        <v>104.19</v>
      </c>
      <c r="K109" s="2" t="s">
        <v>2</v>
      </c>
    </row>
    <row r="110" spans="1:11" x14ac:dyDescent="0.15">
      <c r="A110" s="1">
        <v>42443</v>
      </c>
      <c r="B110" s="2" t="s">
        <v>2</v>
      </c>
      <c r="C110" s="2">
        <v>103.2</v>
      </c>
      <c r="D110" s="2">
        <v>100.48</v>
      </c>
      <c r="E110" s="2">
        <v>99.4</v>
      </c>
      <c r="F110" s="2">
        <v>101.78</v>
      </c>
      <c r="G110" s="2">
        <v>94</v>
      </c>
      <c r="H110" s="2">
        <v>100.79</v>
      </c>
      <c r="I110" s="2">
        <v>99.65</v>
      </c>
      <c r="J110" s="2">
        <v>104.2</v>
      </c>
      <c r="K110" s="2" t="s">
        <v>2</v>
      </c>
    </row>
    <row r="111" spans="1:11" x14ac:dyDescent="0.15">
      <c r="A111" s="1">
        <v>42444</v>
      </c>
      <c r="B111" s="2">
        <v>99.93</v>
      </c>
      <c r="C111" s="2">
        <v>103.3</v>
      </c>
      <c r="D111" s="2">
        <v>100.71</v>
      </c>
      <c r="E111" s="2">
        <v>99.31</v>
      </c>
      <c r="F111" s="2" t="s">
        <v>2</v>
      </c>
      <c r="G111" s="2">
        <v>94.2</v>
      </c>
      <c r="H111" s="2">
        <v>100.85</v>
      </c>
      <c r="I111" s="2">
        <v>99.66</v>
      </c>
      <c r="J111" s="2">
        <v>104.24</v>
      </c>
      <c r="K111" s="2">
        <v>99.5</v>
      </c>
    </row>
    <row r="112" spans="1:11" x14ac:dyDescent="0.15">
      <c r="A112" s="1">
        <v>42445</v>
      </c>
      <c r="B112" s="2">
        <v>99.95</v>
      </c>
      <c r="C112" s="2">
        <v>103.39</v>
      </c>
      <c r="D112" s="2">
        <v>100.73</v>
      </c>
      <c r="E112" s="2">
        <v>99.5</v>
      </c>
      <c r="F112" s="2" t="s">
        <v>2</v>
      </c>
      <c r="G112" s="2">
        <v>93.5</v>
      </c>
      <c r="H112" s="2">
        <v>100.88</v>
      </c>
      <c r="I112" s="2">
        <v>99.8</v>
      </c>
      <c r="J112" s="2">
        <v>104.5</v>
      </c>
      <c r="K112" s="2" t="s">
        <v>2</v>
      </c>
    </row>
    <row r="113" spans="1:11" x14ac:dyDescent="0.15">
      <c r="A113" s="1">
        <v>42446</v>
      </c>
      <c r="B113" s="2" t="s">
        <v>2</v>
      </c>
      <c r="C113" s="2">
        <v>103.39</v>
      </c>
      <c r="D113" s="2">
        <v>100.74</v>
      </c>
      <c r="E113" s="2">
        <v>99.7</v>
      </c>
      <c r="F113" s="2">
        <v>101.94</v>
      </c>
      <c r="G113" s="2">
        <v>93.25</v>
      </c>
      <c r="H113" s="2">
        <v>100.91</v>
      </c>
      <c r="I113" s="2">
        <v>99.8</v>
      </c>
      <c r="J113" s="2">
        <v>105</v>
      </c>
      <c r="K113" s="2">
        <v>99.5</v>
      </c>
    </row>
    <row r="114" spans="1:11" x14ac:dyDescent="0.15">
      <c r="A114" s="1">
        <v>42447</v>
      </c>
      <c r="B114" s="2" t="s">
        <v>2</v>
      </c>
      <c r="C114" s="2">
        <v>103.35</v>
      </c>
      <c r="D114" s="2">
        <v>100.75</v>
      </c>
      <c r="E114" s="2">
        <v>99.7</v>
      </c>
      <c r="F114" s="2" t="s">
        <v>2</v>
      </c>
      <c r="G114" s="2">
        <v>93.25</v>
      </c>
      <c r="H114" s="2">
        <v>100.88</v>
      </c>
      <c r="I114" s="2">
        <v>99.81</v>
      </c>
      <c r="J114" s="2">
        <v>104.68</v>
      </c>
      <c r="K114" s="2">
        <v>99.5</v>
      </c>
    </row>
    <row r="115" spans="1:11" x14ac:dyDescent="0.15">
      <c r="A115" s="1">
        <v>42450</v>
      </c>
      <c r="B115" s="2">
        <v>100.63500000000001</v>
      </c>
      <c r="C115" s="2">
        <v>103.19</v>
      </c>
      <c r="D115" s="2">
        <v>100.79</v>
      </c>
      <c r="E115" s="2">
        <v>99.65</v>
      </c>
      <c r="F115" s="2" t="s">
        <v>2</v>
      </c>
      <c r="G115" s="2">
        <v>93.32</v>
      </c>
      <c r="H115" s="2">
        <v>100.89</v>
      </c>
      <c r="I115" s="2">
        <v>99.81</v>
      </c>
      <c r="J115" s="2">
        <v>104.25</v>
      </c>
      <c r="K115" s="2" t="s">
        <v>2</v>
      </c>
    </row>
    <row r="116" spans="1:11" x14ac:dyDescent="0.15">
      <c r="A116" s="1">
        <v>42451</v>
      </c>
      <c r="B116" s="2" t="s">
        <v>2</v>
      </c>
      <c r="C116" s="2">
        <v>103.15</v>
      </c>
      <c r="D116" s="2" t="s">
        <v>2</v>
      </c>
      <c r="E116" s="2">
        <v>99.65</v>
      </c>
      <c r="F116" s="2" t="s">
        <v>2</v>
      </c>
      <c r="G116" s="2">
        <v>93.8</v>
      </c>
      <c r="H116" s="2">
        <v>100.83</v>
      </c>
      <c r="I116" s="2">
        <v>99.88</v>
      </c>
      <c r="J116" s="2">
        <v>105</v>
      </c>
      <c r="K116" s="2">
        <v>99.5</v>
      </c>
    </row>
    <row r="117" spans="1:11" x14ac:dyDescent="0.15">
      <c r="A117" s="1">
        <v>42452</v>
      </c>
      <c r="B117" s="2">
        <v>100.45</v>
      </c>
      <c r="C117" s="2">
        <v>103.15</v>
      </c>
      <c r="D117" s="2">
        <v>100.76</v>
      </c>
      <c r="E117" s="2">
        <v>99.63</v>
      </c>
      <c r="F117" s="2" t="s">
        <v>2</v>
      </c>
      <c r="G117" s="2">
        <v>94.49</v>
      </c>
      <c r="H117" s="2">
        <v>100.89</v>
      </c>
      <c r="I117" s="2">
        <v>99.87</v>
      </c>
      <c r="J117" s="2">
        <v>105.1</v>
      </c>
      <c r="K117" s="2">
        <v>99.48</v>
      </c>
    </row>
    <row r="118" spans="1:11" x14ac:dyDescent="0.15">
      <c r="A118" s="1">
        <v>42453</v>
      </c>
      <c r="B118" s="2">
        <v>100.7</v>
      </c>
      <c r="C118" s="2">
        <v>103.15</v>
      </c>
      <c r="D118" s="2">
        <v>100.75</v>
      </c>
      <c r="E118" s="2">
        <v>99.7</v>
      </c>
      <c r="F118" s="2">
        <v>101.66</v>
      </c>
      <c r="G118" s="2">
        <v>94</v>
      </c>
      <c r="H118" s="2">
        <v>100.89</v>
      </c>
      <c r="I118" s="2">
        <v>99.94</v>
      </c>
      <c r="J118" s="2">
        <v>105.3</v>
      </c>
      <c r="K118" s="2">
        <v>99.5</v>
      </c>
    </row>
    <row r="119" spans="1:11" x14ac:dyDescent="0.15">
      <c r="A119" s="1">
        <v>42454</v>
      </c>
      <c r="B119" s="2">
        <v>100.7</v>
      </c>
      <c r="C119" s="2">
        <v>103.24</v>
      </c>
      <c r="D119" s="2">
        <v>100.8</v>
      </c>
      <c r="E119" s="2">
        <v>99.8</v>
      </c>
      <c r="F119" s="2" t="s">
        <v>2</v>
      </c>
      <c r="G119" s="2">
        <v>94.51</v>
      </c>
      <c r="H119" s="2">
        <v>100.93</v>
      </c>
      <c r="I119" s="2">
        <v>100.02</v>
      </c>
      <c r="J119" s="2">
        <v>105.55</v>
      </c>
      <c r="K119" s="2">
        <v>99.5</v>
      </c>
    </row>
    <row r="120" spans="1:11" x14ac:dyDescent="0.15">
      <c r="A120" s="1">
        <v>42457</v>
      </c>
      <c r="B120" s="2" t="s">
        <v>2</v>
      </c>
      <c r="C120" s="2">
        <v>103.22</v>
      </c>
      <c r="D120" s="2">
        <v>100.89</v>
      </c>
      <c r="E120" s="2">
        <v>99.99</v>
      </c>
      <c r="F120" s="2">
        <v>101.62</v>
      </c>
      <c r="G120" s="2">
        <v>93.48</v>
      </c>
      <c r="H120" s="2">
        <v>100.9</v>
      </c>
      <c r="I120" s="2">
        <v>100.09</v>
      </c>
      <c r="J120" s="2">
        <v>105.18</v>
      </c>
      <c r="K120" s="2">
        <v>99.5</v>
      </c>
    </row>
    <row r="121" spans="1:11" x14ac:dyDescent="0.15">
      <c r="A121" s="1">
        <v>42458</v>
      </c>
      <c r="B121" s="2">
        <v>100</v>
      </c>
      <c r="C121" s="2">
        <v>103.16</v>
      </c>
      <c r="D121" s="2">
        <v>100.99</v>
      </c>
      <c r="E121" s="2">
        <v>99.6</v>
      </c>
      <c r="F121" s="2">
        <v>101.3</v>
      </c>
      <c r="G121" s="2">
        <v>94.41</v>
      </c>
      <c r="H121" s="2">
        <v>100.77</v>
      </c>
      <c r="I121" s="2">
        <v>100.07</v>
      </c>
      <c r="J121" s="2">
        <v>104.98</v>
      </c>
      <c r="K121" s="2">
        <v>99</v>
      </c>
    </row>
    <row r="122" spans="1:11" x14ac:dyDescent="0.15">
      <c r="A122" s="1">
        <v>42459</v>
      </c>
      <c r="B122" s="2">
        <v>99.997</v>
      </c>
      <c r="C122" s="2">
        <v>103.15</v>
      </c>
      <c r="D122" s="2">
        <v>100.7</v>
      </c>
      <c r="E122" s="2">
        <v>99.6</v>
      </c>
      <c r="F122" s="2" t="s">
        <v>2</v>
      </c>
      <c r="G122" s="2">
        <v>94.69</v>
      </c>
      <c r="H122" s="2">
        <v>100.73</v>
      </c>
      <c r="I122" s="2">
        <v>100.07</v>
      </c>
      <c r="J122" s="2">
        <v>105.03</v>
      </c>
      <c r="K122" s="2" t="s">
        <v>2</v>
      </c>
    </row>
    <row r="123" spans="1:11" x14ac:dyDescent="0.15">
      <c r="A123" s="1">
        <v>42460</v>
      </c>
      <c r="B123" s="2" t="s">
        <v>2</v>
      </c>
      <c r="C123" s="2">
        <v>103.15</v>
      </c>
      <c r="D123" s="2">
        <v>100.68</v>
      </c>
      <c r="E123" s="2" t="s">
        <v>2</v>
      </c>
      <c r="F123" s="2" t="s">
        <v>2</v>
      </c>
      <c r="G123" s="2">
        <v>94.52</v>
      </c>
      <c r="H123" s="2">
        <v>100.73</v>
      </c>
      <c r="I123" s="2" t="s">
        <v>2</v>
      </c>
      <c r="J123" s="2">
        <v>105.3</v>
      </c>
      <c r="K123" s="2">
        <v>99.4</v>
      </c>
    </row>
    <row r="124" spans="1:11" x14ac:dyDescent="0.15">
      <c r="A124" s="1">
        <v>42461</v>
      </c>
      <c r="B124" s="2">
        <v>99.799000000000007</v>
      </c>
      <c r="C124" s="2">
        <v>103.19</v>
      </c>
      <c r="D124" s="2">
        <v>100.68</v>
      </c>
      <c r="E124" s="2">
        <v>99.69</v>
      </c>
      <c r="F124" s="2">
        <v>101.4</v>
      </c>
      <c r="G124" s="2" t="s">
        <v>2</v>
      </c>
      <c r="H124" s="2">
        <v>100.74</v>
      </c>
      <c r="I124" s="2">
        <v>100.06</v>
      </c>
      <c r="J124" s="2">
        <v>105.4</v>
      </c>
      <c r="K124" s="2">
        <v>99.1</v>
      </c>
    </row>
    <row r="125" spans="1:11" x14ac:dyDescent="0.15">
      <c r="A125" s="1">
        <v>42465</v>
      </c>
      <c r="B125" s="2">
        <v>99.7</v>
      </c>
      <c r="C125" s="2">
        <v>103.05</v>
      </c>
      <c r="D125" s="2">
        <v>100.61</v>
      </c>
      <c r="E125" s="2">
        <v>99.65</v>
      </c>
      <c r="F125" s="2">
        <v>101.35</v>
      </c>
      <c r="G125" s="2">
        <v>94.32</v>
      </c>
      <c r="H125" s="2">
        <v>100.6</v>
      </c>
      <c r="I125" s="2">
        <v>99.9</v>
      </c>
      <c r="J125" s="2">
        <v>105.2</v>
      </c>
      <c r="K125" s="2" t="s">
        <v>2</v>
      </c>
    </row>
    <row r="126" spans="1:11" x14ac:dyDescent="0.15">
      <c r="A126" s="1">
        <v>42466</v>
      </c>
      <c r="B126" s="2">
        <v>100.17</v>
      </c>
      <c r="C126" s="2">
        <v>103.03</v>
      </c>
      <c r="D126" s="2">
        <v>100.58</v>
      </c>
      <c r="E126" s="2">
        <v>99.5</v>
      </c>
      <c r="F126" s="2">
        <v>100.8</v>
      </c>
      <c r="G126" s="2">
        <v>94.32</v>
      </c>
      <c r="H126" s="2">
        <v>100.57</v>
      </c>
      <c r="I126" s="2">
        <v>99.69</v>
      </c>
      <c r="J126" s="2">
        <v>105.33</v>
      </c>
      <c r="K126" s="2">
        <v>100</v>
      </c>
    </row>
    <row r="127" spans="1:11" x14ac:dyDescent="0.15">
      <c r="A127" s="1">
        <v>42467</v>
      </c>
      <c r="B127" s="2" t="s">
        <v>2</v>
      </c>
      <c r="C127" s="2">
        <v>102.95</v>
      </c>
      <c r="D127" s="2">
        <v>100.57</v>
      </c>
      <c r="E127" s="2">
        <v>99.46</v>
      </c>
      <c r="F127" s="2">
        <v>101.04</v>
      </c>
      <c r="G127" s="2">
        <v>94</v>
      </c>
      <c r="H127" s="2">
        <v>100.45</v>
      </c>
      <c r="I127" s="2">
        <v>99.53</v>
      </c>
      <c r="J127" s="2">
        <v>105</v>
      </c>
      <c r="K127" s="2">
        <v>99</v>
      </c>
    </row>
    <row r="128" spans="1:11" x14ac:dyDescent="0.15">
      <c r="A128" s="1">
        <v>42468</v>
      </c>
      <c r="B128" s="2">
        <v>100</v>
      </c>
      <c r="C128" s="2">
        <v>103</v>
      </c>
      <c r="D128" s="2">
        <v>100.6</v>
      </c>
      <c r="E128" s="2">
        <v>99.4</v>
      </c>
      <c r="F128" s="2">
        <v>101.29</v>
      </c>
      <c r="G128" s="2">
        <v>94.3</v>
      </c>
      <c r="H128" s="2">
        <v>100.5</v>
      </c>
      <c r="I128" s="2">
        <v>99.33</v>
      </c>
      <c r="J128" s="2">
        <v>104.98</v>
      </c>
      <c r="K128" s="2">
        <v>99</v>
      </c>
    </row>
    <row r="129" spans="1:11" x14ac:dyDescent="0.15">
      <c r="A129" s="1">
        <v>42471</v>
      </c>
      <c r="B129" s="2">
        <v>100</v>
      </c>
      <c r="C129" s="2">
        <v>102.94</v>
      </c>
      <c r="D129" s="2">
        <v>100.46</v>
      </c>
      <c r="E129" s="2">
        <v>98.36</v>
      </c>
      <c r="F129" s="2">
        <v>101.18</v>
      </c>
      <c r="G129" s="2">
        <v>94.49</v>
      </c>
      <c r="H129" s="2">
        <v>100.33</v>
      </c>
      <c r="I129" s="2">
        <v>98.21</v>
      </c>
      <c r="J129" s="2">
        <v>105.17</v>
      </c>
      <c r="K129" s="2" t="s">
        <v>2</v>
      </c>
    </row>
    <row r="130" spans="1:11" x14ac:dyDescent="0.15">
      <c r="A130" s="1">
        <v>42472</v>
      </c>
      <c r="B130" s="2">
        <v>100</v>
      </c>
      <c r="C130" s="2">
        <v>102.82</v>
      </c>
      <c r="D130" s="2">
        <v>100.4</v>
      </c>
      <c r="E130" s="2">
        <v>97.93</v>
      </c>
      <c r="F130" s="2">
        <v>100.38</v>
      </c>
      <c r="G130" s="2">
        <v>94.3</v>
      </c>
      <c r="H130" s="2">
        <v>100.11</v>
      </c>
      <c r="I130" s="2">
        <v>97.33</v>
      </c>
      <c r="J130" s="2">
        <v>103.8</v>
      </c>
      <c r="K130" s="2">
        <v>99</v>
      </c>
    </row>
    <row r="131" spans="1:11" x14ac:dyDescent="0.15">
      <c r="A131" s="1">
        <v>42473</v>
      </c>
      <c r="B131" s="2" t="s">
        <v>2</v>
      </c>
      <c r="C131" s="2">
        <v>102.73</v>
      </c>
      <c r="D131" s="2">
        <v>100.49</v>
      </c>
      <c r="E131" s="2">
        <v>98</v>
      </c>
      <c r="F131" s="2">
        <v>100.56</v>
      </c>
      <c r="G131" s="2">
        <v>94</v>
      </c>
      <c r="H131" s="2">
        <v>100.08</v>
      </c>
      <c r="I131" s="2">
        <v>97.17</v>
      </c>
      <c r="J131" s="2">
        <v>103.4</v>
      </c>
      <c r="K131" s="2" t="s">
        <v>2</v>
      </c>
    </row>
    <row r="132" spans="1:11" x14ac:dyDescent="0.15">
      <c r="A132" s="1">
        <v>42474</v>
      </c>
      <c r="B132" s="2" t="s">
        <v>2</v>
      </c>
      <c r="C132" s="2">
        <v>102.69</v>
      </c>
      <c r="D132" s="2">
        <v>100.3</v>
      </c>
      <c r="E132" s="2">
        <v>98.76</v>
      </c>
      <c r="F132" s="2">
        <v>100.74</v>
      </c>
      <c r="G132" s="2">
        <v>93.23</v>
      </c>
      <c r="H132" s="2">
        <v>100.08</v>
      </c>
      <c r="I132" s="2">
        <v>97.22</v>
      </c>
      <c r="J132" s="2">
        <v>103.24</v>
      </c>
      <c r="K132" s="2" t="s">
        <v>2</v>
      </c>
    </row>
    <row r="133" spans="1:11" x14ac:dyDescent="0.15">
      <c r="A133" s="1">
        <v>42475</v>
      </c>
      <c r="B133" s="2" t="s">
        <v>2</v>
      </c>
      <c r="C133" s="2">
        <v>102.5</v>
      </c>
      <c r="D133" s="2">
        <v>100.35</v>
      </c>
      <c r="E133" s="2">
        <v>98.85</v>
      </c>
      <c r="F133" s="2">
        <v>100.75</v>
      </c>
      <c r="G133" s="2">
        <v>93.89</v>
      </c>
      <c r="H133" s="2">
        <v>100.12</v>
      </c>
      <c r="I133" s="2">
        <v>97.19</v>
      </c>
      <c r="J133" s="2">
        <v>103.53</v>
      </c>
      <c r="K133" s="2" t="s">
        <v>2</v>
      </c>
    </row>
    <row r="134" spans="1:11" x14ac:dyDescent="0.15">
      <c r="A134" s="1">
        <v>42478</v>
      </c>
      <c r="B134" s="2">
        <v>100</v>
      </c>
      <c r="C134" s="2">
        <v>102.45</v>
      </c>
      <c r="D134" s="2">
        <v>100.35</v>
      </c>
      <c r="E134" s="2">
        <v>98.25</v>
      </c>
      <c r="F134" s="2" t="s">
        <v>2</v>
      </c>
      <c r="G134" s="2">
        <v>93.92</v>
      </c>
      <c r="H134" s="2">
        <v>100.13</v>
      </c>
      <c r="I134" s="2">
        <v>97.3</v>
      </c>
      <c r="J134" s="2">
        <v>103.53</v>
      </c>
      <c r="K134" s="2" t="s">
        <v>2</v>
      </c>
    </row>
    <row r="135" spans="1:11" x14ac:dyDescent="0.15">
      <c r="A135" s="1">
        <v>42479</v>
      </c>
      <c r="B135" s="2">
        <v>99.5</v>
      </c>
      <c r="C135" s="2">
        <v>102.56</v>
      </c>
      <c r="D135" s="2">
        <v>100.4</v>
      </c>
      <c r="E135" s="2">
        <v>98.3</v>
      </c>
      <c r="F135" s="2">
        <v>100.75</v>
      </c>
      <c r="G135" s="2">
        <v>92.61</v>
      </c>
      <c r="H135" s="2">
        <v>100.18</v>
      </c>
      <c r="I135" s="2">
        <v>97.27</v>
      </c>
      <c r="J135" s="2">
        <v>103.56</v>
      </c>
      <c r="K135" s="2" t="s">
        <v>2</v>
      </c>
    </row>
    <row r="136" spans="1:11" x14ac:dyDescent="0.15">
      <c r="A136" s="1">
        <v>42480</v>
      </c>
      <c r="B136" s="2">
        <v>99.5</v>
      </c>
      <c r="C136" s="2">
        <v>102.41</v>
      </c>
      <c r="D136" s="2">
        <v>100.25</v>
      </c>
      <c r="E136" s="2">
        <v>97.78</v>
      </c>
      <c r="F136" s="2" t="s">
        <v>2</v>
      </c>
      <c r="G136" s="2">
        <v>93.83</v>
      </c>
      <c r="H136" s="2">
        <v>100.1</v>
      </c>
      <c r="I136" s="2">
        <v>97.19</v>
      </c>
      <c r="J136" s="2" t="s">
        <v>2</v>
      </c>
      <c r="K136" s="2" t="s">
        <v>2</v>
      </c>
    </row>
    <row r="137" spans="1:11" x14ac:dyDescent="0.15">
      <c r="A137" s="1">
        <v>42481</v>
      </c>
      <c r="B137" s="2">
        <v>100</v>
      </c>
      <c r="C137" s="2">
        <v>102.47</v>
      </c>
      <c r="D137" s="2">
        <v>100.32</v>
      </c>
      <c r="E137" s="2">
        <v>97.32</v>
      </c>
      <c r="F137" s="2" t="s">
        <v>2</v>
      </c>
      <c r="G137" s="2">
        <v>92.66</v>
      </c>
      <c r="H137" s="2">
        <v>100.14</v>
      </c>
      <c r="I137" s="2">
        <v>96.99</v>
      </c>
      <c r="J137" s="2">
        <v>103.65</v>
      </c>
      <c r="K137" s="2" t="s">
        <v>2</v>
      </c>
    </row>
    <row r="138" spans="1:11" x14ac:dyDescent="0.15">
      <c r="A138" s="1">
        <v>42482</v>
      </c>
      <c r="B138" s="2" t="s">
        <v>2</v>
      </c>
      <c r="C138" s="2">
        <v>102.48</v>
      </c>
      <c r="D138" s="2">
        <v>100.34</v>
      </c>
      <c r="E138" s="2">
        <v>97.29</v>
      </c>
      <c r="F138" s="2">
        <v>100.58</v>
      </c>
      <c r="G138" s="2">
        <v>92.01</v>
      </c>
      <c r="H138" s="2">
        <v>100.2</v>
      </c>
      <c r="I138" s="2">
        <v>97.01</v>
      </c>
      <c r="J138" s="2">
        <v>103.1</v>
      </c>
      <c r="K138" s="2" t="s">
        <v>2</v>
      </c>
    </row>
    <row r="139" spans="1:11" x14ac:dyDescent="0.15">
      <c r="A139" s="1">
        <v>42485</v>
      </c>
      <c r="B139" s="2">
        <v>99.5</v>
      </c>
      <c r="C139" s="2">
        <v>102.3</v>
      </c>
      <c r="D139" s="2">
        <v>100.25</v>
      </c>
      <c r="E139" s="2">
        <v>98.39</v>
      </c>
      <c r="F139" s="2">
        <v>100</v>
      </c>
      <c r="G139" s="2">
        <v>92.29</v>
      </c>
      <c r="H139" s="2">
        <v>100.11</v>
      </c>
      <c r="I139" s="2">
        <v>96.79</v>
      </c>
      <c r="J139" s="2">
        <v>102.44</v>
      </c>
      <c r="K139" s="2" t="s">
        <v>2</v>
      </c>
    </row>
    <row r="140" spans="1:11" x14ac:dyDescent="0.15">
      <c r="A140" s="1">
        <v>42486</v>
      </c>
      <c r="B140" s="2">
        <v>99.55</v>
      </c>
      <c r="C140" s="2">
        <v>102.28</v>
      </c>
      <c r="D140" s="2">
        <v>100.19</v>
      </c>
      <c r="E140" s="2">
        <v>98.12</v>
      </c>
      <c r="F140" s="2">
        <v>100.29</v>
      </c>
      <c r="G140" s="2">
        <v>93</v>
      </c>
      <c r="H140" s="2">
        <v>100.11</v>
      </c>
      <c r="I140" s="2">
        <v>96.6</v>
      </c>
      <c r="J140" s="2">
        <v>103.1</v>
      </c>
      <c r="K140" s="2" t="s">
        <v>2</v>
      </c>
    </row>
    <row r="141" spans="1:11" x14ac:dyDescent="0.15">
      <c r="A141" s="1">
        <v>42487</v>
      </c>
      <c r="B141" s="2">
        <v>99.7</v>
      </c>
      <c r="C141" s="2">
        <v>102.18</v>
      </c>
      <c r="D141" s="2">
        <v>100</v>
      </c>
      <c r="E141" s="2">
        <v>98.19</v>
      </c>
      <c r="F141" s="2">
        <v>100.3</v>
      </c>
      <c r="G141" s="2">
        <v>93.1</v>
      </c>
      <c r="H141" s="2">
        <v>100.1</v>
      </c>
      <c r="I141" s="2">
        <v>96.28</v>
      </c>
      <c r="J141" s="2">
        <v>103.34</v>
      </c>
      <c r="K141" s="2">
        <v>98.78</v>
      </c>
    </row>
    <row r="142" spans="1:11" x14ac:dyDescent="0.15">
      <c r="A142" s="1">
        <v>42488</v>
      </c>
      <c r="B142" s="2">
        <v>99.6</v>
      </c>
      <c r="C142" s="2">
        <v>102.33</v>
      </c>
      <c r="D142" s="2">
        <v>99.51</v>
      </c>
      <c r="E142" s="2">
        <v>97.05</v>
      </c>
      <c r="F142" s="2" t="s">
        <v>2</v>
      </c>
      <c r="G142" s="2">
        <v>93.1</v>
      </c>
      <c r="H142" s="2">
        <v>100.08</v>
      </c>
      <c r="I142" s="2">
        <v>96.24</v>
      </c>
      <c r="J142" s="2">
        <v>103.4</v>
      </c>
      <c r="K142" s="2">
        <v>98.77</v>
      </c>
    </row>
    <row r="143" spans="1:11" x14ac:dyDescent="0.15">
      <c r="A143" s="1">
        <v>42489</v>
      </c>
      <c r="B143" s="2" t="s">
        <v>2</v>
      </c>
      <c r="C143" s="2">
        <v>102.34</v>
      </c>
      <c r="D143" s="2">
        <v>100.12</v>
      </c>
      <c r="E143" s="2">
        <v>97.39</v>
      </c>
      <c r="F143" s="2">
        <v>100.17</v>
      </c>
      <c r="G143" s="2">
        <v>93</v>
      </c>
      <c r="H143" s="2">
        <v>100.15</v>
      </c>
      <c r="I143" s="2">
        <v>96.24</v>
      </c>
      <c r="J143" s="2">
        <v>104</v>
      </c>
      <c r="K143" s="2">
        <v>98.76</v>
      </c>
    </row>
    <row r="144" spans="1:11" x14ac:dyDescent="0.15">
      <c r="A144" s="1">
        <v>42493</v>
      </c>
      <c r="B144" s="2" t="s">
        <v>2</v>
      </c>
      <c r="C144" s="2">
        <v>102.34</v>
      </c>
      <c r="D144" s="2">
        <v>100.12</v>
      </c>
      <c r="E144" s="2">
        <v>97.1</v>
      </c>
      <c r="F144" s="2" t="s">
        <v>2</v>
      </c>
      <c r="G144" s="2">
        <v>93.2</v>
      </c>
      <c r="H144" s="2">
        <v>100.04</v>
      </c>
      <c r="I144" s="2">
        <v>96</v>
      </c>
      <c r="J144" s="2">
        <v>103.81</v>
      </c>
      <c r="K144" s="2" t="s">
        <v>2</v>
      </c>
    </row>
    <row r="145" spans="1:11" x14ac:dyDescent="0.15">
      <c r="A145" s="1">
        <v>42494</v>
      </c>
      <c r="B145" s="2">
        <v>99.5</v>
      </c>
      <c r="C145" s="2">
        <v>102.3</v>
      </c>
      <c r="D145" s="2">
        <v>100.14</v>
      </c>
      <c r="E145" s="2">
        <v>97.1</v>
      </c>
      <c r="F145" s="2">
        <v>99.99</v>
      </c>
      <c r="G145" s="2">
        <v>93</v>
      </c>
      <c r="H145" s="2">
        <v>99.99</v>
      </c>
      <c r="I145" s="2">
        <v>96.09</v>
      </c>
      <c r="J145" s="2">
        <v>103.78</v>
      </c>
      <c r="K145" s="2">
        <v>98.97</v>
      </c>
    </row>
    <row r="146" spans="1:11" x14ac:dyDescent="0.15">
      <c r="A146" s="1">
        <v>42495</v>
      </c>
      <c r="B146" s="2" t="s">
        <v>2</v>
      </c>
      <c r="C146" s="2">
        <v>102.28</v>
      </c>
      <c r="D146" s="2">
        <v>100.38</v>
      </c>
      <c r="E146" s="2">
        <v>97.15</v>
      </c>
      <c r="F146" s="2" t="s">
        <v>2</v>
      </c>
      <c r="G146" s="2">
        <v>93</v>
      </c>
      <c r="H146" s="2">
        <v>99.96</v>
      </c>
      <c r="I146" s="2">
        <v>96.08</v>
      </c>
      <c r="J146" s="2">
        <v>103.98</v>
      </c>
      <c r="K146" s="2" t="s">
        <v>2</v>
      </c>
    </row>
    <row r="147" spans="1:11" x14ac:dyDescent="0.15">
      <c r="A147" s="1">
        <v>42496</v>
      </c>
      <c r="B147" s="2" t="s">
        <v>2</v>
      </c>
      <c r="C147" s="2">
        <v>102.49</v>
      </c>
      <c r="D147" s="2">
        <v>100.37</v>
      </c>
      <c r="E147" s="2">
        <v>97.25</v>
      </c>
      <c r="F147" s="2">
        <v>100.29</v>
      </c>
      <c r="G147" s="2">
        <v>93</v>
      </c>
      <c r="H147" s="2">
        <v>100.28</v>
      </c>
      <c r="I147" s="2">
        <v>96.08</v>
      </c>
      <c r="J147" s="2">
        <v>103.95</v>
      </c>
      <c r="K147" s="2" t="s">
        <v>2</v>
      </c>
    </row>
    <row r="148" spans="1:11" x14ac:dyDescent="0.15">
      <c r="A148" s="1">
        <v>42499</v>
      </c>
      <c r="B148" s="2">
        <v>99</v>
      </c>
      <c r="C148" s="2">
        <v>102.31</v>
      </c>
      <c r="D148" s="2">
        <v>100.41</v>
      </c>
      <c r="E148" s="2">
        <v>97.42</v>
      </c>
      <c r="F148" s="2">
        <v>100.26</v>
      </c>
      <c r="G148" s="2">
        <v>93</v>
      </c>
      <c r="H148" s="2">
        <v>99.83</v>
      </c>
      <c r="I148" s="2">
        <v>96.07</v>
      </c>
      <c r="J148" s="2">
        <v>103.8</v>
      </c>
      <c r="K148" s="2" t="s">
        <v>2</v>
      </c>
    </row>
    <row r="149" spans="1:11" x14ac:dyDescent="0.15">
      <c r="A149" s="1">
        <v>42500</v>
      </c>
      <c r="B149" s="2" t="s">
        <v>2</v>
      </c>
      <c r="C149" s="2">
        <v>102.38</v>
      </c>
      <c r="D149" s="2">
        <v>100.35</v>
      </c>
      <c r="E149" s="2">
        <v>97.42</v>
      </c>
      <c r="F149" s="2" t="s">
        <v>2</v>
      </c>
      <c r="G149" s="2">
        <v>92.99</v>
      </c>
      <c r="H149" s="2">
        <v>99.92</v>
      </c>
      <c r="I149" s="2">
        <v>96.07</v>
      </c>
      <c r="J149" s="2">
        <v>104</v>
      </c>
      <c r="K149" s="2">
        <v>98.96</v>
      </c>
    </row>
    <row r="150" spans="1:11" x14ac:dyDescent="0.15">
      <c r="A150" s="1">
        <v>42501</v>
      </c>
      <c r="B150" s="2" t="s">
        <v>2</v>
      </c>
      <c r="C150" s="2">
        <v>102.36</v>
      </c>
      <c r="D150" s="2">
        <v>100.46</v>
      </c>
      <c r="E150" s="2">
        <v>97.66</v>
      </c>
      <c r="F150" s="2" t="s">
        <v>2</v>
      </c>
      <c r="G150" s="2">
        <v>93</v>
      </c>
      <c r="H150" s="2">
        <v>99.96</v>
      </c>
      <c r="I150" s="2">
        <v>96</v>
      </c>
      <c r="J150" s="2">
        <v>104.01</v>
      </c>
      <c r="K150" s="2" t="s">
        <v>2</v>
      </c>
    </row>
    <row r="151" spans="1:11" x14ac:dyDescent="0.15">
      <c r="A151" s="1">
        <v>42502</v>
      </c>
      <c r="B151" s="2" t="s">
        <v>2</v>
      </c>
      <c r="C151" s="2">
        <v>102.34</v>
      </c>
      <c r="D151" s="2">
        <v>100.14</v>
      </c>
      <c r="E151" s="2">
        <v>97.5</v>
      </c>
      <c r="F151" s="2">
        <v>100</v>
      </c>
      <c r="G151" s="2" t="s">
        <v>2</v>
      </c>
      <c r="H151" s="2">
        <v>99.94</v>
      </c>
      <c r="I151" s="2">
        <v>96</v>
      </c>
      <c r="J151" s="2">
        <v>103.99</v>
      </c>
      <c r="K151" s="2" t="s">
        <v>2</v>
      </c>
    </row>
    <row r="152" spans="1:11" x14ac:dyDescent="0.15">
      <c r="A152" s="1">
        <v>42503</v>
      </c>
      <c r="B152" s="2" t="s">
        <v>2</v>
      </c>
      <c r="C152" s="2">
        <v>102.23</v>
      </c>
      <c r="D152" s="2">
        <v>100.31</v>
      </c>
      <c r="E152" s="2">
        <v>97.4</v>
      </c>
      <c r="F152" s="2">
        <v>100.2</v>
      </c>
      <c r="G152" s="2" t="s">
        <v>2</v>
      </c>
      <c r="H152" s="2">
        <v>99.95</v>
      </c>
      <c r="I152" s="2">
        <v>96.09</v>
      </c>
      <c r="J152" s="2">
        <v>103.96</v>
      </c>
      <c r="K152" s="2" t="s">
        <v>2</v>
      </c>
    </row>
    <row r="153" spans="1:11" x14ac:dyDescent="0.15">
      <c r="A153" s="1">
        <v>42506</v>
      </c>
      <c r="B153" s="2" t="s">
        <v>2</v>
      </c>
      <c r="C153" s="2">
        <v>102.24</v>
      </c>
      <c r="D153" s="2">
        <v>100.18</v>
      </c>
      <c r="E153" s="2">
        <v>97.3</v>
      </c>
      <c r="F153" s="2" t="s">
        <v>2</v>
      </c>
      <c r="G153" s="2">
        <v>92.9</v>
      </c>
      <c r="H153" s="2">
        <v>99.99</v>
      </c>
      <c r="I153" s="2">
        <v>96.2</v>
      </c>
      <c r="J153" s="2">
        <v>103.99</v>
      </c>
      <c r="K153" s="2" t="s">
        <v>2</v>
      </c>
    </row>
    <row r="154" spans="1:11" x14ac:dyDescent="0.15">
      <c r="A154" s="1">
        <v>42507</v>
      </c>
      <c r="B154" s="2" t="s">
        <v>2</v>
      </c>
      <c r="C154" s="2">
        <v>102.22</v>
      </c>
      <c r="D154" s="2">
        <v>100.2</v>
      </c>
      <c r="E154" s="2">
        <v>97.24</v>
      </c>
      <c r="F154" s="2">
        <v>100.06</v>
      </c>
      <c r="G154" s="2" t="s">
        <v>2</v>
      </c>
      <c r="H154" s="2">
        <v>100.01</v>
      </c>
      <c r="I154" s="2">
        <v>96.04</v>
      </c>
      <c r="J154" s="2">
        <v>103.93</v>
      </c>
      <c r="K154" s="2">
        <v>98.94</v>
      </c>
    </row>
    <row r="155" spans="1:11" x14ac:dyDescent="0.15">
      <c r="A155" s="1">
        <v>42508</v>
      </c>
      <c r="B155" s="2" t="s">
        <v>2</v>
      </c>
      <c r="C155" s="2">
        <v>102.21</v>
      </c>
      <c r="D155" s="2">
        <v>100.11</v>
      </c>
      <c r="E155" s="2">
        <v>96.96</v>
      </c>
      <c r="F155" s="2" t="s">
        <v>2</v>
      </c>
      <c r="G155" s="2">
        <v>92.89</v>
      </c>
      <c r="H155" s="2">
        <v>100.06</v>
      </c>
      <c r="I155" s="2">
        <v>95.93</v>
      </c>
      <c r="J155" s="2">
        <v>103</v>
      </c>
      <c r="K155" s="2" t="s">
        <v>2</v>
      </c>
    </row>
    <row r="156" spans="1:11" x14ac:dyDescent="0.15">
      <c r="A156" s="1">
        <v>42509</v>
      </c>
      <c r="B156" s="2" t="s">
        <v>2</v>
      </c>
      <c r="C156" s="2">
        <v>102.2</v>
      </c>
      <c r="D156" s="2">
        <v>100.1</v>
      </c>
      <c r="E156" s="2">
        <v>96.97</v>
      </c>
      <c r="F156" s="2">
        <v>100.18</v>
      </c>
      <c r="G156" s="2" t="s">
        <v>2</v>
      </c>
      <c r="H156" s="2">
        <v>100.08</v>
      </c>
      <c r="I156" s="2">
        <v>95.82</v>
      </c>
      <c r="J156" s="2">
        <v>103.46</v>
      </c>
      <c r="K156" s="2">
        <v>98.87</v>
      </c>
    </row>
    <row r="157" spans="1:11" x14ac:dyDescent="0.15">
      <c r="A157" s="1">
        <v>42510</v>
      </c>
      <c r="B157" s="2" t="s">
        <v>2</v>
      </c>
      <c r="C157" s="2">
        <v>102.24</v>
      </c>
      <c r="D157" s="2">
        <v>99.96</v>
      </c>
      <c r="E157" s="2">
        <v>95.78</v>
      </c>
      <c r="F157" s="2">
        <v>100.17</v>
      </c>
      <c r="G157" s="2">
        <v>91</v>
      </c>
      <c r="H157" s="2">
        <v>100.06</v>
      </c>
      <c r="I157" s="2">
        <v>95.1</v>
      </c>
      <c r="J157" s="2">
        <v>103.75</v>
      </c>
      <c r="K157" s="2" t="s">
        <v>2</v>
      </c>
    </row>
    <row r="158" spans="1:11" x14ac:dyDescent="0.15">
      <c r="A158" s="1">
        <v>42513</v>
      </c>
      <c r="B158" s="2" t="s">
        <v>2</v>
      </c>
      <c r="C158" s="2">
        <v>102.12</v>
      </c>
      <c r="D158" s="2">
        <v>99.85</v>
      </c>
      <c r="E158" s="2">
        <v>96.68</v>
      </c>
      <c r="F158" s="2">
        <v>100.06</v>
      </c>
      <c r="G158" s="2">
        <v>91</v>
      </c>
      <c r="H158" s="2">
        <v>100.05</v>
      </c>
      <c r="I158" s="2">
        <v>95</v>
      </c>
      <c r="J158" s="2">
        <v>103.58</v>
      </c>
      <c r="K158" s="2" t="s">
        <v>2</v>
      </c>
    </row>
    <row r="159" spans="1:11" x14ac:dyDescent="0.15">
      <c r="A159" s="1">
        <v>42514</v>
      </c>
      <c r="B159" s="2" t="s">
        <v>2</v>
      </c>
      <c r="C159" s="2">
        <v>102.09</v>
      </c>
      <c r="D159" s="2">
        <v>99.83</v>
      </c>
      <c r="E159" s="2">
        <v>96.89</v>
      </c>
      <c r="F159" s="2">
        <v>100</v>
      </c>
      <c r="G159" s="2">
        <v>90</v>
      </c>
      <c r="H159" s="2">
        <v>100.04</v>
      </c>
      <c r="I159" s="2">
        <v>95</v>
      </c>
      <c r="J159" s="2">
        <v>103.7</v>
      </c>
      <c r="K159" s="2" t="s">
        <v>2</v>
      </c>
    </row>
    <row r="160" spans="1:11" x14ac:dyDescent="0.15">
      <c r="A160" s="1">
        <v>42515</v>
      </c>
      <c r="B160" s="2">
        <v>98.78</v>
      </c>
      <c r="C160" s="2">
        <v>101.99</v>
      </c>
      <c r="D160" s="2">
        <v>99.86</v>
      </c>
      <c r="E160" s="2">
        <v>96.8</v>
      </c>
      <c r="F160" s="2">
        <v>100</v>
      </c>
      <c r="G160" s="2">
        <v>91.87</v>
      </c>
      <c r="H160" s="2">
        <v>100.05</v>
      </c>
      <c r="I160" s="2">
        <v>95</v>
      </c>
      <c r="J160" s="2">
        <v>103.55</v>
      </c>
      <c r="K160" s="2" t="s">
        <v>2</v>
      </c>
    </row>
    <row r="161" spans="1:11" x14ac:dyDescent="0.15">
      <c r="A161" s="1">
        <v>42516</v>
      </c>
      <c r="B161" s="2">
        <v>98.76</v>
      </c>
      <c r="C161" s="2">
        <v>101.85</v>
      </c>
      <c r="D161" s="2">
        <v>99.87</v>
      </c>
      <c r="E161" s="2">
        <v>96.9</v>
      </c>
      <c r="F161" s="2" t="s">
        <v>2</v>
      </c>
      <c r="G161" s="2">
        <v>90.97</v>
      </c>
      <c r="H161" s="2">
        <v>100.07</v>
      </c>
      <c r="I161" s="2">
        <v>96.26</v>
      </c>
      <c r="J161" s="2">
        <v>103.52</v>
      </c>
      <c r="K161" s="2" t="s">
        <v>2</v>
      </c>
    </row>
    <row r="162" spans="1:11" x14ac:dyDescent="0.15">
      <c r="A162" s="1">
        <v>42517</v>
      </c>
      <c r="B162" s="2" t="s">
        <v>2</v>
      </c>
      <c r="C162" s="2">
        <v>101.9</v>
      </c>
      <c r="D162" s="2">
        <v>99.88</v>
      </c>
      <c r="E162" s="2">
        <v>99.3</v>
      </c>
      <c r="F162" s="2">
        <v>100</v>
      </c>
      <c r="G162" s="2">
        <v>90</v>
      </c>
      <c r="H162" s="2">
        <v>100.09</v>
      </c>
      <c r="I162" s="2">
        <v>98.79</v>
      </c>
      <c r="J162" s="2">
        <v>103.6</v>
      </c>
      <c r="K162" s="2" t="s">
        <v>2</v>
      </c>
    </row>
    <row r="163" spans="1:11" x14ac:dyDescent="0.15">
      <c r="A163" s="1">
        <v>42520</v>
      </c>
      <c r="B163" s="2" t="s">
        <v>2</v>
      </c>
      <c r="C163" s="2">
        <v>101.82</v>
      </c>
      <c r="D163" s="2">
        <v>99.88</v>
      </c>
      <c r="E163" s="2">
        <v>99.19</v>
      </c>
      <c r="F163" s="2">
        <v>99.97</v>
      </c>
      <c r="G163" s="2">
        <v>86.44</v>
      </c>
      <c r="H163" s="2">
        <v>100.12</v>
      </c>
      <c r="I163" s="2">
        <v>98.15</v>
      </c>
      <c r="J163" s="2">
        <v>103.88</v>
      </c>
      <c r="K163" s="2" t="s">
        <v>2</v>
      </c>
    </row>
    <row r="164" spans="1:11" x14ac:dyDescent="0.15">
      <c r="A164" s="1">
        <v>42521</v>
      </c>
      <c r="B164" s="2" t="s">
        <v>2</v>
      </c>
      <c r="C164" s="2">
        <v>101.82</v>
      </c>
      <c r="D164" s="2">
        <v>99.88</v>
      </c>
      <c r="E164" s="2">
        <v>99.1</v>
      </c>
      <c r="F164" s="2">
        <v>100.34</v>
      </c>
      <c r="G164" s="2">
        <v>88.93</v>
      </c>
      <c r="H164" s="2">
        <v>100.13</v>
      </c>
      <c r="I164" s="2">
        <v>98.02</v>
      </c>
      <c r="J164" s="2">
        <v>104.03</v>
      </c>
      <c r="K164" s="2" t="s">
        <v>2</v>
      </c>
    </row>
    <row r="165" spans="1:11" x14ac:dyDescent="0.15">
      <c r="A165" s="1">
        <v>42522</v>
      </c>
      <c r="B165" s="2" t="s">
        <v>2</v>
      </c>
      <c r="C165" s="2">
        <v>101.82</v>
      </c>
      <c r="D165" s="2">
        <v>99.88</v>
      </c>
      <c r="E165" s="2">
        <v>99.46</v>
      </c>
      <c r="F165" s="2">
        <v>100.33</v>
      </c>
      <c r="G165" s="2">
        <v>88.99</v>
      </c>
      <c r="H165" s="2">
        <v>100.22</v>
      </c>
      <c r="I165" s="2">
        <v>98.5</v>
      </c>
      <c r="J165" s="2">
        <v>103.89</v>
      </c>
      <c r="K165" s="2" t="s">
        <v>2</v>
      </c>
    </row>
    <row r="166" spans="1:11" x14ac:dyDescent="0.15">
      <c r="A166" s="1">
        <v>42523</v>
      </c>
      <c r="B166" s="2" t="s">
        <v>2</v>
      </c>
      <c r="C166" s="2">
        <v>101.82</v>
      </c>
      <c r="D166" s="2">
        <v>99.85</v>
      </c>
      <c r="E166" s="2">
        <v>99.48</v>
      </c>
      <c r="F166" s="2">
        <v>99.9</v>
      </c>
      <c r="G166" s="2" t="s">
        <v>2</v>
      </c>
      <c r="H166" s="2">
        <v>100.22</v>
      </c>
      <c r="I166" s="2">
        <v>98.8</v>
      </c>
      <c r="J166" s="2">
        <v>103.97</v>
      </c>
      <c r="K166" s="2" t="s">
        <v>2</v>
      </c>
    </row>
    <row r="167" spans="1:11" x14ac:dyDescent="0.15">
      <c r="A167" s="1">
        <v>42524</v>
      </c>
      <c r="B167" s="2" t="s">
        <v>2</v>
      </c>
      <c r="C167" s="2">
        <v>101.84</v>
      </c>
      <c r="D167" s="2">
        <v>99.99</v>
      </c>
      <c r="E167" s="2">
        <v>99.54</v>
      </c>
      <c r="F167" s="2">
        <v>99.9</v>
      </c>
      <c r="G167" s="2" t="s">
        <v>2</v>
      </c>
      <c r="H167" s="2">
        <v>100.25</v>
      </c>
      <c r="I167" s="2">
        <v>98.88</v>
      </c>
      <c r="J167" s="2" t="s">
        <v>2</v>
      </c>
      <c r="K167" s="2">
        <v>97.84</v>
      </c>
    </row>
    <row r="168" spans="1:11" x14ac:dyDescent="0.15">
      <c r="A168" s="1">
        <v>42527</v>
      </c>
      <c r="B168" s="2" t="s">
        <v>2</v>
      </c>
      <c r="C168" s="2">
        <v>101.84</v>
      </c>
      <c r="D168" s="2">
        <v>100</v>
      </c>
      <c r="E168" s="2">
        <v>99.66</v>
      </c>
      <c r="F168" s="2">
        <v>99.79</v>
      </c>
      <c r="G168" s="2" t="s">
        <v>2</v>
      </c>
      <c r="H168" s="2">
        <v>100.26</v>
      </c>
      <c r="I168" s="2">
        <v>98.88</v>
      </c>
      <c r="J168" s="2">
        <v>103.8</v>
      </c>
      <c r="K168" s="2" t="s">
        <v>2</v>
      </c>
    </row>
    <row r="169" spans="1:11" x14ac:dyDescent="0.15">
      <c r="A169" s="1">
        <v>42528</v>
      </c>
      <c r="B169" s="2">
        <v>98.12</v>
      </c>
      <c r="C169" s="2">
        <v>101.8</v>
      </c>
      <c r="D169" s="2">
        <v>100</v>
      </c>
      <c r="E169" s="2">
        <v>99.8</v>
      </c>
      <c r="F169" s="2">
        <v>99.79</v>
      </c>
      <c r="G169" s="2">
        <v>89</v>
      </c>
      <c r="H169" s="2">
        <v>100.22</v>
      </c>
      <c r="I169" s="2">
        <v>98.8</v>
      </c>
      <c r="J169" s="2">
        <v>103.7</v>
      </c>
      <c r="K169" s="2" t="s">
        <v>2</v>
      </c>
    </row>
    <row r="170" spans="1:11" x14ac:dyDescent="0.15">
      <c r="A170" s="1">
        <v>42529</v>
      </c>
      <c r="B170" s="2">
        <v>100.1</v>
      </c>
      <c r="C170" s="2">
        <v>101.84</v>
      </c>
      <c r="D170" s="2">
        <v>100.41</v>
      </c>
      <c r="E170" s="2">
        <v>99.67</v>
      </c>
      <c r="F170" s="2">
        <v>99.79</v>
      </c>
      <c r="G170" s="2">
        <v>87.68</v>
      </c>
      <c r="H170" s="2">
        <v>100.25</v>
      </c>
      <c r="I170" s="2">
        <v>98.85</v>
      </c>
      <c r="J170" s="2" t="s">
        <v>2</v>
      </c>
      <c r="K170" s="2" t="s">
        <v>2</v>
      </c>
    </row>
    <row r="171" spans="1:11" x14ac:dyDescent="0.15">
      <c r="A171" s="1">
        <v>42534</v>
      </c>
      <c r="B171" s="2" t="s">
        <v>2</v>
      </c>
      <c r="C171" s="2">
        <v>101.8</v>
      </c>
      <c r="D171" s="2">
        <v>100.32</v>
      </c>
      <c r="E171" s="2">
        <v>99.59</v>
      </c>
      <c r="F171" s="2">
        <v>99.79</v>
      </c>
      <c r="G171" s="2" t="s">
        <v>2</v>
      </c>
      <c r="H171" s="2">
        <v>100.25</v>
      </c>
      <c r="I171" s="2">
        <v>98.9</v>
      </c>
      <c r="J171" s="2" t="s">
        <v>2</v>
      </c>
      <c r="K171" s="2">
        <v>98.45</v>
      </c>
    </row>
    <row r="172" spans="1:11" x14ac:dyDescent="0.15">
      <c r="A172" s="1">
        <v>42535</v>
      </c>
      <c r="B172" s="2">
        <v>96.802000000000007</v>
      </c>
      <c r="C172" s="2">
        <v>101.85</v>
      </c>
      <c r="D172" s="2">
        <v>100.51</v>
      </c>
      <c r="E172" s="2">
        <v>99.59</v>
      </c>
      <c r="F172" s="2">
        <v>99.8</v>
      </c>
      <c r="G172" s="2" t="s">
        <v>2</v>
      </c>
      <c r="H172" s="2">
        <v>100.27</v>
      </c>
      <c r="I172" s="2">
        <v>98.99</v>
      </c>
      <c r="J172" s="2">
        <v>103.65</v>
      </c>
      <c r="K172" s="2">
        <v>98.5</v>
      </c>
    </row>
    <row r="173" spans="1:11" x14ac:dyDescent="0.15">
      <c r="A173" s="1">
        <v>42536</v>
      </c>
      <c r="B173" s="2">
        <v>98.1</v>
      </c>
      <c r="C173" s="2">
        <v>101.88</v>
      </c>
      <c r="D173" s="2">
        <v>100.38</v>
      </c>
      <c r="E173" s="2">
        <v>99.6</v>
      </c>
      <c r="F173" s="2">
        <v>99.85</v>
      </c>
      <c r="G173" s="2" t="s">
        <v>2</v>
      </c>
      <c r="H173" s="2">
        <v>100.28</v>
      </c>
      <c r="I173" s="2">
        <v>98.9</v>
      </c>
      <c r="J173" s="2">
        <v>103.65</v>
      </c>
      <c r="K173" s="2" t="s">
        <v>2</v>
      </c>
    </row>
    <row r="174" spans="1:11" x14ac:dyDescent="0.15">
      <c r="A174" s="1">
        <v>42537</v>
      </c>
      <c r="B174" s="2" t="s">
        <v>2</v>
      </c>
      <c r="C174" s="2">
        <v>101.91</v>
      </c>
      <c r="D174" s="2">
        <v>100.38</v>
      </c>
      <c r="E174" s="2">
        <v>99.76</v>
      </c>
      <c r="F174" s="2">
        <v>99.85</v>
      </c>
      <c r="G174" s="2">
        <v>88.01</v>
      </c>
      <c r="H174" s="2">
        <v>100.25</v>
      </c>
      <c r="I174" s="2">
        <v>98.95</v>
      </c>
      <c r="J174" s="2">
        <v>103.74</v>
      </c>
      <c r="K174" s="2">
        <v>98.5</v>
      </c>
    </row>
    <row r="175" spans="1:11" x14ac:dyDescent="0.15">
      <c r="A175" s="1">
        <v>42538</v>
      </c>
      <c r="B175" s="2" t="s">
        <v>2</v>
      </c>
      <c r="C175" s="2">
        <v>101.99</v>
      </c>
      <c r="D175" s="2">
        <v>100.39</v>
      </c>
      <c r="E175" s="2">
        <v>99.8</v>
      </c>
      <c r="F175" s="2">
        <v>99.85</v>
      </c>
      <c r="G175" s="2">
        <v>88.99</v>
      </c>
      <c r="H175" s="2">
        <v>100.26</v>
      </c>
      <c r="I175" s="2">
        <v>99.49</v>
      </c>
      <c r="J175" s="2">
        <v>103.8</v>
      </c>
      <c r="K175" s="2">
        <v>98.55</v>
      </c>
    </row>
    <row r="176" spans="1:11" x14ac:dyDescent="0.15">
      <c r="A176" s="1">
        <v>42541</v>
      </c>
      <c r="B176" s="2" t="s">
        <v>2</v>
      </c>
      <c r="C176" s="2">
        <v>101.94</v>
      </c>
      <c r="D176" s="2">
        <v>100.59</v>
      </c>
      <c r="E176" s="2">
        <v>99.69</v>
      </c>
      <c r="F176" s="2">
        <v>99.85</v>
      </c>
      <c r="G176" s="2" t="s">
        <v>2</v>
      </c>
      <c r="H176" s="2">
        <v>100.21</v>
      </c>
      <c r="I176" s="2">
        <v>99.49</v>
      </c>
      <c r="J176" s="2">
        <v>103.75</v>
      </c>
      <c r="K176" s="2">
        <v>98.7</v>
      </c>
    </row>
    <row r="177" spans="1:11" x14ac:dyDescent="0.15">
      <c r="A177" s="1">
        <v>42542</v>
      </c>
      <c r="B177" s="2" t="s">
        <v>2</v>
      </c>
      <c r="C177" s="2">
        <v>101.91</v>
      </c>
      <c r="D177" s="2">
        <v>100.5</v>
      </c>
      <c r="E177" s="2">
        <v>99.65</v>
      </c>
      <c r="F177" s="2">
        <v>99.95</v>
      </c>
      <c r="G177" s="2">
        <v>88.89</v>
      </c>
      <c r="H177" s="2">
        <v>100.22</v>
      </c>
      <c r="I177" s="2">
        <v>99.5</v>
      </c>
      <c r="J177" s="2">
        <v>103.71</v>
      </c>
      <c r="K177" s="2">
        <v>98.85</v>
      </c>
    </row>
    <row r="178" spans="1:11" x14ac:dyDescent="0.15">
      <c r="A178" s="1">
        <v>42543</v>
      </c>
      <c r="B178" s="2" t="s">
        <v>2</v>
      </c>
      <c r="C178" s="2">
        <v>101.94</v>
      </c>
      <c r="D178" s="2">
        <v>100.32</v>
      </c>
      <c r="E178" s="2">
        <v>99.65</v>
      </c>
      <c r="F178" s="2">
        <v>99.9</v>
      </c>
      <c r="G178" s="2">
        <v>87.69</v>
      </c>
      <c r="H178" s="2">
        <v>100.2</v>
      </c>
      <c r="I178" s="2">
        <v>99.49</v>
      </c>
      <c r="J178" s="2">
        <v>103.75</v>
      </c>
      <c r="K178" s="2">
        <v>98.88</v>
      </c>
    </row>
    <row r="179" spans="1:11" x14ac:dyDescent="0.15">
      <c r="A179" s="1">
        <v>42544</v>
      </c>
      <c r="B179" s="2" t="s">
        <v>2</v>
      </c>
      <c r="C179" s="2">
        <v>101.96</v>
      </c>
      <c r="D179" s="2">
        <v>100.42</v>
      </c>
      <c r="E179" s="2">
        <v>99.6</v>
      </c>
      <c r="F179" s="2">
        <v>100</v>
      </c>
      <c r="G179" s="2">
        <v>86.8</v>
      </c>
      <c r="H179" s="2">
        <v>100.29</v>
      </c>
      <c r="I179" s="2">
        <v>99.32</v>
      </c>
      <c r="J179" s="2">
        <v>103.79</v>
      </c>
      <c r="K179" s="2">
        <v>98.88</v>
      </c>
    </row>
    <row r="180" spans="1:11" x14ac:dyDescent="0.15">
      <c r="A180" s="1">
        <v>42545</v>
      </c>
      <c r="B180" s="2">
        <v>97.8</v>
      </c>
      <c r="C180" s="2">
        <v>101.96</v>
      </c>
      <c r="D180" s="2">
        <v>100.56</v>
      </c>
      <c r="E180" s="2">
        <v>99.69</v>
      </c>
      <c r="F180" s="2">
        <v>100</v>
      </c>
      <c r="G180" s="2">
        <v>87.94</v>
      </c>
      <c r="H180" s="2">
        <v>100.38</v>
      </c>
      <c r="I180" s="2">
        <v>99.4</v>
      </c>
      <c r="J180" s="2">
        <v>103.81</v>
      </c>
      <c r="K180" s="2">
        <v>98.86</v>
      </c>
    </row>
    <row r="181" spans="1:11" x14ac:dyDescent="0.15">
      <c r="A181" s="1">
        <v>42548</v>
      </c>
      <c r="B181" s="2">
        <v>97.9</v>
      </c>
      <c r="C181" s="2">
        <v>101.99</v>
      </c>
      <c r="D181" s="2">
        <v>100.5</v>
      </c>
      <c r="E181" s="2">
        <v>99.65</v>
      </c>
      <c r="F181" s="2">
        <v>100</v>
      </c>
      <c r="G181" s="2">
        <v>87.94</v>
      </c>
      <c r="H181" s="2">
        <v>100.5</v>
      </c>
      <c r="I181" s="2">
        <v>99.4</v>
      </c>
      <c r="J181" s="2">
        <v>103.85</v>
      </c>
      <c r="K181" s="2">
        <v>98.85</v>
      </c>
    </row>
    <row r="182" spans="1:11" x14ac:dyDescent="0.15">
      <c r="A182" s="1">
        <v>42549</v>
      </c>
      <c r="B182" s="2">
        <v>98</v>
      </c>
      <c r="C182" s="2">
        <v>102.02</v>
      </c>
      <c r="D182" s="2">
        <v>100.49</v>
      </c>
      <c r="E182" s="2">
        <v>99.65</v>
      </c>
      <c r="F182" s="2">
        <v>99.95</v>
      </c>
      <c r="G182" s="2">
        <v>87.9</v>
      </c>
      <c r="H182" s="2">
        <v>100.48</v>
      </c>
      <c r="I182" s="2">
        <v>99.29</v>
      </c>
      <c r="J182" s="2">
        <v>103.85</v>
      </c>
      <c r="K182" s="2">
        <v>98.84</v>
      </c>
    </row>
    <row r="183" spans="1:11" x14ac:dyDescent="0.15">
      <c r="A183" s="1">
        <v>42550</v>
      </c>
      <c r="B183" s="2">
        <v>97.994</v>
      </c>
      <c r="C183" s="2">
        <v>102.01</v>
      </c>
      <c r="D183" s="2">
        <v>100.47</v>
      </c>
      <c r="E183" s="2">
        <v>99.6</v>
      </c>
      <c r="F183" s="2">
        <v>99.94</v>
      </c>
      <c r="G183" s="2">
        <v>87</v>
      </c>
      <c r="H183" s="2">
        <v>100.2</v>
      </c>
      <c r="I183" s="2">
        <v>99.1</v>
      </c>
      <c r="J183" s="2">
        <v>103.85</v>
      </c>
      <c r="K183" s="2">
        <v>98.8</v>
      </c>
    </row>
    <row r="184" spans="1:11" x14ac:dyDescent="0.15">
      <c r="A184" s="1">
        <v>42551</v>
      </c>
      <c r="B184" s="2">
        <v>98</v>
      </c>
      <c r="C184" s="2">
        <v>101.97</v>
      </c>
      <c r="D184" s="2">
        <v>100.47</v>
      </c>
      <c r="E184" s="2">
        <v>99.7</v>
      </c>
      <c r="F184" s="2">
        <v>99.94</v>
      </c>
      <c r="G184" s="2">
        <v>86</v>
      </c>
      <c r="H184" s="2">
        <v>100.41</v>
      </c>
      <c r="I184" s="2">
        <v>99.39</v>
      </c>
      <c r="J184" s="2">
        <v>104.26</v>
      </c>
      <c r="K184" s="2">
        <v>98.78</v>
      </c>
    </row>
    <row r="185" spans="1:11" x14ac:dyDescent="0.15">
      <c r="A185" s="1">
        <v>42552</v>
      </c>
      <c r="B185" s="2" t="s">
        <v>2</v>
      </c>
      <c r="C185" s="2">
        <v>101.97</v>
      </c>
      <c r="D185" s="2">
        <v>100.7</v>
      </c>
      <c r="E185" s="2">
        <v>99.6</v>
      </c>
      <c r="F185" s="2">
        <v>99.98</v>
      </c>
      <c r="G185" s="2">
        <v>86</v>
      </c>
      <c r="H185" s="2">
        <v>100.41</v>
      </c>
      <c r="I185" s="2">
        <v>99.2</v>
      </c>
      <c r="J185" s="2">
        <v>103.97</v>
      </c>
      <c r="K185" s="2">
        <v>98.73</v>
      </c>
    </row>
    <row r="186" spans="1:11" x14ac:dyDescent="0.15">
      <c r="A186" s="1">
        <v>42555</v>
      </c>
      <c r="B186" s="2" t="s">
        <v>2</v>
      </c>
      <c r="C186" s="2">
        <v>101.94</v>
      </c>
      <c r="D186" s="2">
        <v>100.6</v>
      </c>
      <c r="E186" s="2">
        <v>99.57</v>
      </c>
      <c r="F186" s="2">
        <v>99.99</v>
      </c>
      <c r="G186" s="2">
        <v>85.75</v>
      </c>
      <c r="H186" s="2">
        <v>100.4</v>
      </c>
      <c r="I186" s="2">
        <v>99.05</v>
      </c>
      <c r="J186" s="2">
        <v>103.99</v>
      </c>
      <c r="K186" s="2" t="s">
        <v>2</v>
      </c>
    </row>
    <row r="187" spans="1:11" x14ac:dyDescent="0.15">
      <c r="A187" s="1">
        <v>42556</v>
      </c>
      <c r="B187" s="2" t="s">
        <v>2</v>
      </c>
      <c r="C187" s="2">
        <v>101.93</v>
      </c>
      <c r="D187" s="2">
        <v>100.69</v>
      </c>
      <c r="E187" s="2">
        <v>99.32</v>
      </c>
      <c r="F187" s="2">
        <v>100</v>
      </c>
      <c r="G187" s="2">
        <v>85.77</v>
      </c>
      <c r="H187" s="2">
        <v>100.4</v>
      </c>
      <c r="I187" s="2">
        <v>99</v>
      </c>
      <c r="J187" s="2">
        <v>103.94</v>
      </c>
      <c r="K187" s="2">
        <v>98.78</v>
      </c>
    </row>
    <row r="188" spans="1:11" x14ac:dyDescent="0.15">
      <c r="A188" s="1">
        <v>42557</v>
      </c>
      <c r="B188" s="2">
        <v>98</v>
      </c>
      <c r="C188" s="2">
        <v>101.98</v>
      </c>
      <c r="D188" s="2">
        <v>100.7</v>
      </c>
      <c r="E188" s="2">
        <v>99.29</v>
      </c>
      <c r="F188" s="2">
        <v>100.15</v>
      </c>
      <c r="G188" s="2">
        <v>85</v>
      </c>
      <c r="H188" s="2">
        <v>100.42</v>
      </c>
      <c r="I188" s="2">
        <v>98.98</v>
      </c>
      <c r="J188" s="2">
        <v>103.99</v>
      </c>
      <c r="K188" s="2">
        <v>98.78</v>
      </c>
    </row>
    <row r="189" spans="1:11" x14ac:dyDescent="0.15">
      <c r="A189" s="1">
        <v>42558</v>
      </c>
      <c r="B189" s="2" t="s">
        <v>2</v>
      </c>
      <c r="C189" s="2">
        <v>102</v>
      </c>
      <c r="D189" s="2">
        <v>100.71</v>
      </c>
      <c r="E189" s="2">
        <v>99.29</v>
      </c>
      <c r="F189" s="2">
        <v>100.2</v>
      </c>
      <c r="G189" s="2">
        <v>85.75</v>
      </c>
      <c r="H189" s="2">
        <v>100.43</v>
      </c>
      <c r="I189" s="2">
        <v>99.05</v>
      </c>
      <c r="J189" s="2">
        <v>104.08</v>
      </c>
      <c r="K189" s="2">
        <v>98.8</v>
      </c>
    </row>
    <row r="190" spans="1:11" x14ac:dyDescent="0.15">
      <c r="A190" s="1">
        <v>42559</v>
      </c>
      <c r="B190" s="2">
        <v>98</v>
      </c>
      <c r="C190" s="2">
        <v>102.07</v>
      </c>
      <c r="D190" s="2">
        <v>101</v>
      </c>
      <c r="E190" s="2">
        <v>99.48</v>
      </c>
      <c r="F190" s="2">
        <v>100.2</v>
      </c>
      <c r="G190" s="2">
        <v>85.5</v>
      </c>
      <c r="H190" s="2">
        <v>100.41</v>
      </c>
      <c r="I190" s="2">
        <v>99.25</v>
      </c>
      <c r="J190" s="2">
        <v>104.2</v>
      </c>
      <c r="K190" s="2">
        <v>98.9</v>
      </c>
    </row>
    <row r="191" spans="1:11" x14ac:dyDescent="0.15">
      <c r="A191" s="1">
        <v>42562</v>
      </c>
      <c r="B191" s="2" t="s">
        <v>2</v>
      </c>
      <c r="C191" s="2">
        <v>102</v>
      </c>
      <c r="D191" s="2">
        <v>100.9</v>
      </c>
      <c r="E191" s="2">
        <v>99.38</v>
      </c>
      <c r="F191" s="2">
        <v>100.22</v>
      </c>
      <c r="G191" s="2">
        <v>85.99</v>
      </c>
      <c r="H191" s="2">
        <v>100.4</v>
      </c>
      <c r="I191" s="2" t="s">
        <v>2</v>
      </c>
      <c r="J191" s="2">
        <v>104.13</v>
      </c>
      <c r="K191" s="2">
        <v>99.07</v>
      </c>
    </row>
    <row r="192" spans="1:11" x14ac:dyDescent="0.15">
      <c r="A192" s="1">
        <v>42563</v>
      </c>
      <c r="B192" s="2" t="s">
        <v>2</v>
      </c>
      <c r="C192" s="2">
        <v>101.97</v>
      </c>
      <c r="D192" s="2">
        <v>100.9</v>
      </c>
      <c r="E192" s="2">
        <v>99.39</v>
      </c>
      <c r="F192" s="2">
        <v>100.23</v>
      </c>
      <c r="G192" s="2">
        <v>85.95</v>
      </c>
      <c r="H192" s="2">
        <v>100.45</v>
      </c>
      <c r="I192" s="2">
        <v>99.29</v>
      </c>
      <c r="J192" s="2">
        <v>104.13</v>
      </c>
      <c r="K192" s="2">
        <v>99.1</v>
      </c>
    </row>
    <row r="193" spans="1:11" x14ac:dyDescent="0.15">
      <c r="A193" s="1">
        <v>42564</v>
      </c>
      <c r="B193" s="2">
        <v>97.6</v>
      </c>
      <c r="C193" s="2">
        <v>102.01</v>
      </c>
      <c r="D193" s="2">
        <v>100.89</v>
      </c>
      <c r="E193" s="2">
        <v>99.4</v>
      </c>
      <c r="F193" s="2">
        <v>100.25</v>
      </c>
      <c r="G193" s="2">
        <v>86</v>
      </c>
      <c r="H193" s="2">
        <v>100.51</v>
      </c>
      <c r="I193" s="2">
        <v>99.25</v>
      </c>
      <c r="J193" s="2">
        <v>103.58</v>
      </c>
      <c r="K193" s="2">
        <v>99</v>
      </c>
    </row>
    <row r="194" spans="1:11" x14ac:dyDescent="0.15">
      <c r="A194" s="1">
        <v>42565</v>
      </c>
      <c r="B194" s="2">
        <v>97</v>
      </c>
      <c r="C194" s="2">
        <v>102.3</v>
      </c>
      <c r="D194" s="2">
        <v>100.88</v>
      </c>
      <c r="E194" s="2">
        <v>99.5</v>
      </c>
      <c r="F194" s="2">
        <v>100.37</v>
      </c>
      <c r="G194" s="2">
        <v>86</v>
      </c>
      <c r="H194" s="2">
        <v>100.67</v>
      </c>
      <c r="I194" s="2">
        <v>99.34</v>
      </c>
      <c r="J194" s="2">
        <v>104.2</v>
      </c>
      <c r="K194" s="2">
        <v>99</v>
      </c>
    </row>
    <row r="195" spans="1:11" x14ac:dyDescent="0.15">
      <c r="A195" s="1">
        <v>42566</v>
      </c>
      <c r="B195" s="2">
        <v>97.2</v>
      </c>
      <c r="C195" s="2">
        <v>102.3</v>
      </c>
      <c r="D195" s="2">
        <v>100.95</v>
      </c>
      <c r="E195" s="2">
        <v>99.4</v>
      </c>
      <c r="F195" s="2">
        <v>100.4</v>
      </c>
      <c r="G195" s="2">
        <v>86</v>
      </c>
      <c r="H195" s="2">
        <v>100.81</v>
      </c>
      <c r="I195" s="2">
        <v>99.34</v>
      </c>
      <c r="J195" s="2">
        <v>104.2</v>
      </c>
      <c r="K195" s="2">
        <v>99.01</v>
      </c>
    </row>
    <row r="196" spans="1:11" x14ac:dyDescent="0.15">
      <c r="A196" s="1">
        <v>42569</v>
      </c>
      <c r="B196" s="2" t="s">
        <v>2</v>
      </c>
      <c r="C196" s="2">
        <v>102.28</v>
      </c>
      <c r="D196" s="2">
        <v>100.94</v>
      </c>
      <c r="E196" s="2">
        <v>99.65</v>
      </c>
      <c r="F196" s="2">
        <v>100.41</v>
      </c>
      <c r="G196" s="2">
        <v>86</v>
      </c>
      <c r="H196" s="2">
        <v>100.77</v>
      </c>
      <c r="I196" s="2">
        <v>99.55</v>
      </c>
      <c r="J196" s="2">
        <v>104.2</v>
      </c>
      <c r="K196" s="2">
        <v>99.05</v>
      </c>
    </row>
    <row r="197" spans="1:11" x14ac:dyDescent="0.15">
      <c r="A197" s="1">
        <v>42570</v>
      </c>
      <c r="B197" s="2">
        <v>97.3</v>
      </c>
      <c r="C197" s="2">
        <v>102.28</v>
      </c>
      <c r="D197" s="2">
        <v>100.94</v>
      </c>
      <c r="E197" s="2">
        <v>99.79</v>
      </c>
      <c r="F197" s="2">
        <v>100.49</v>
      </c>
      <c r="G197" s="2">
        <v>86.01</v>
      </c>
      <c r="H197" s="2">
        <v>100.9</v>
      </c>
      <c r="I197" s="2">
        <v>99.73</v>
      </c>
      <c r="J197" s="2">
        <v>104.2</v>
      </c>
      <c r="K197" s="2">
        <v>99.3</v>
      </c>
    </row>
    <row r="198" spans="1:11" x14ac:dyDescent="0.15">
      <c r="A198" s="1">
        <v>42571</v>
      </c>
      <c r="B198" s="2">
        <v>97.3</v>
      </c>
      <c r="C198" s="2">
        <v>102.17</v>
      </c>
      <c r="D198" s="2">
        <v>100.95</v>
      </c>
      <c r="E198" s="2">
        <v>100.26</v>
      </c>
      <c r="F198" s="2">
        <v>100.5</v>
      </c>
      <c r="G198" s="2">
        <v>87.35</v>
      </c>
      <c r="H198" s="2">
        <v>100.9</v>
      </c>
      <c r="I198" s="2">
        <v>100.05</v>
      </c>
      <c r="J198" s="2">
        <v>104.2</v>
      </c>
      <c r="K198" s="2">
        <v>99.42</v>
      </c>
    </row>
    <row r="199" spans="1:11" x14ac:dyDescent="0.15">
      <c r="A199" s="1">
        <v>42572</v>
      </c>
      <c r="B199" s="2" t="s">
        <v>2</v>
      </c>
      <c r="C199" s="2">
        <v>102.18</v>
      </c>
      <c r="D199" s="2">
        <v>100.96</v>
      </c>
      <c r="E199" s="2">
        <v>100</v>
      </c>
      <c r="F199" s="2">
        <v>100.6</v>
      </c>
      <c r="G199" s="2">
        <v>87.86</v>
      </c>
      <c r="H199" s="2">
        <v>100.91</v>
      </c>
      <c r="I199" s="2">
        <v>100.89</v>
      </c>
      <c r="J199" s="2">
        <v>104.3</v>
      </c>
      <c r="K199" s="2">
        <v>99.47</v>
      </c>
    </row>
    <row r="200" spans="1:11" x14ac:dyDescent="0.15">
      <c r="A200" s="1">
        <v>42573</v>
      </c>
      <c r="B200" s="2">
        <v>97.28</v>
      </c>
      <c r="C200" s="2">
        <v>102.12</v>
      </c>
      <c r="D200" s="2">
        <v>101.09</v>
      </c>
      <c r="E200" s="2">
        <v>100.02</v>
      </c>
      <c r="F200" s="2">
        <v>100.66</v>
      </c>
      <c r="G200" s="2">
        <v>87.88</v>
      </c>
      <c r="H200" s="2">
        <v>100.91</v>
      </c>
      <c r="I200" s="2">
        <v>100.18</v>
      </c>
      <c r="J200" s="2">
        <v>104.48</v>
      </c>
      <c r="K200" s="2">
        <v>99.09</v>
      </c>
    </row>
    <row r="201" spans="1:11" x14ac:dyDescent="0.15">
      <c r="A201" s="1">
        <v>42576</v>
      </c>
      <c r="B201" s="2" t="s">
        <v>2</v>
      </c>
      <c r="C201" s="2">
        <v>102.08</v>
      </c>
      <c r="D201" s="2">
        <v>101.06</v>
      </c>
      <c r="E201" s="2">
        <v>99.95</v>
      </c>
      <c r="F201" s="2">
        <v>100.68</v>
      </c>
      <c r="G201" s="2">
        <v>87.02</v>
      </c>
      <c r="H201" s="2">
        <v>100.91</v>
      </c>
      <c r="I201" s="2">
        <v>100.07</v>
      </c>
      <c r="J201" s="2">
        <v>104.35</v>
      </c>
      <c r="K201" s="2">
        <v>99.41</v>
      </c>
    </row>
    <row r="202" spans="1:11" x14ac:dyDescent="0.15">
      <c r="A202" s="1">
        <v>42577</v>
      </c>
      <c r="B202" s="2">
        <v>97.3</v>
      </c>
      <c r="C202" s="2">
        <v>102.07</v>
      </c>
      <c r="D202" s="2">
        <v>101.06</v>
      </c>
      <c r="E202" s="2">
        <v>100</v>
      </c>
      <c r="F202" s="2">
        <v>100.83</v>
      </c>
      <c r="G202" s="2">
        <v>87.42</v>
      </c>
      <c r="H202" s="2">
        <v>100.92</v>
      </c>
      <c r="I202" s="2">
        <v>100.15</v>
      </c>
      <c r="J202" s="2">
        <v>104.5</v>
      </c>
      <c r="K202" s="2">
        <v>99.6</v>
      </c>
    </row>
    <row r="203" spans="1:11" x14ac:dyDescent="0.15">
      <c r="A203" s="1">
        <v>42578</v>
      </c>
      <c r="B203" s="2">
        <v>97.299000000000007</v>
      </c>
      <c r="C203" s="2">
        <v>102.04</v>
      </c>
      <c r="D203" s="2">
        <v>101.04</v>
      </c>
      <c r="E203" s="2">
        <v>100</v>
      </c>
      <c r="F203" s="2">
        <v>100.84</v>
      </c>
      <c r="G203" s="2">
        <v>87.19</v>
      </c>
      <c r="H203" s="2">
        <v>100.97</v>
      </c>
      <c r="I203" s="2">
        <v>100.2</v>
      </c>
      <c r="J203" s="2">
        <v>104.47</v>
      </c>
      <c r="K203" s="2">
        <v>99.7</v>
      </c>
    </row>
    <row r="204" spans="1:11" x14ac:dyDescent="0.15">
      <c r="A204" s="1">
        <v>42579</v>
      </c>
      <c r="B204" s="2">
        <v>97.299000000000007</v>
      </c>
      <c r="C204" s="2">
        <v>102</v>
      </c>
      <c r="D204" s="2">
        <v>101.06</v>
      </c>
      <c r="E204" s="2">
        <v>100.25</v>
      </c>
      <c r="F204" s="2">
        <v>100.84</v>
      </c>
      <c r="G204" s="2">
        <v>87.88</v>
      </c>
      <c r="H204" s="2">
        <v>101.1</v>
      </c>
      <c r="I204" s="2">
        <v>100.99</v>
      </c>
      <c r="J204" s="2">
        <v>104.47</v>
      </c>
      <c r="K204" s="2">
        <v>99.9</v>
      </c>
    </row>
    <row r="205" spans="1:11" x14ac:dyDescent="0.15">
      <c r="A205" s="1">
        <v>42580</v>
      </c>
      <c r="B205" s="2">
        <v>97.3</v>
      </c>
      <c r="C205" s="2">
        <v>102</v>
      </c>
      <c r="D205" s="2">
        <v>101.04</v>
      </c>
      <c r="E205" s="2">
        <v>100.13</v>
      </c>
      <c r="F205" s="2">
        <v>100.87</v>
      </c>
      <c r="G205" s="2">
        <v>88.1</v>
      </c>
      <c r="H205" s="2">
        <v>101.21</v>
      </c>
      <c r="I205" s="2">
        <v>100.99</v>
      </c>
      <c r="J205" s="2">
        <v>104.47</v>
      </c>
      <c r="K205" s="2">
        <v>100.1</v>
      </c>
    </row>
    <row r="206" spans="1:11" x14ac:dyDescent="0.15">
      <c r="A206" s="1">
        <v>42583</v>
      </c>
      <c r="B206" s="2">
        <v>97.31</v>
      </c>
      <c r="C206" s="2">
        <v>101.9</v>
      </c>
      <c r="D206" s="2">
        <v>100.94</v>
      </c>
      <c r="E206" s="2">
        <v>100.2</v>
      </c>
      <c r="F206" s="2">
        <v>100.87</v>
      </c>
      <c r="G206" s="2">
        <v>88.86</v>
      </c>
      <c r="H206" s="2">
        <v>101.34</v>
      </c>
      <c r="I206" s="2">
        <v>101.81</v>
      </c>
      <c r="J206" s="2">
        <v>104.38</v>
      </c>
      <c r="K206" s="2">
        <v>100.04</v>
      </c>
    </row>
    <row r="207" spans="1:11" x14ac:dyDescent="0.15">
      <c r="A207" s="1">
        <v>42584</v>
      </c>
      <c r="B207" s="2">
        <v>97.35</v>
      </c>
      <c r="C207" s="2">
        <v>101.9</v>
      </c>
      <c r="D207" s="2">
        <v>100.97</v>
      </c>
      <c r="E207" s="2">
        <v>100.77</v>
      </c>
      <c r="F207" s="2">
        <v>100.85</v>
      </c>
      <c r="G207" s="2">
        <v>90.5</v>
      </c>
      <c r="H207" s="2">
        <v>101.57</v>
      </c>
      <c r="I207" s="2">
        <v>101.69</v>
      </c>
      <c r="J207" s="2">
        <v>104.45</v>
      </c>
      <c r="K207" s="2">
        <v>100</v>
      </c>
    </row>
    <row r="208" spans="1:11" x14ac:dyDescent="0.15">
      <c r="A208" s="1">
        <v>42585</v>
      </c>
      <c r="B208" s="2">
        <v>97.5</v>
      </c>
      <c r="C208" s="2">
        <v>101.84</v>
      </c>
      <c r="D208" s="2">
        <v>100.95</v>
      </c>
      <c r="E208" s="2">
        <v>100.6</v>
      </c>
      <c r="F208" s="2">
        <v>100.95</v>
      </c>
      <c r="G208" s="2">
        <v>90.85</v>
      </c>
      <c r="H208" s="2">
        <v>101.9</v>
      </c>
      <c r="I208" s="2">
        <v>101.5</v>
      </c>
      <c r="J208" s="2">
        <v>104.49</v>
      </c>
      <c r="K208" s="2">
        <v>100.1</v>
      </c>
    </row>
    <row r="209" spans="1:11" x14ac:dyDescent="0.15">
      <c r="A209" s="1">
        <v>42586</v>
      </c>
      <c r="B209" s="2" t="s">
        <v>2</v>
      </c>
      <c r="C209" s="2">
        <v>101.81</v>
      </c>
      <c r="D209" s="2">
        <v>100.95</v>
      </c>
      <c r="E209" s="2">
        <v>100.66</v>
      </c>
      <c r="F209" s="2">
        <v>100.95</v>
      </c>
      <c r="G209" s="2">
        <v>90.74</v>
      </c>
      <c r="H209" s="2">
        <v>101.81</v>
      </c>
      <c r="I209" s="2">
        <v>101.7</v>
      </c>
      <c r="J209" s="2">
        <v>104.53</v>
      </c>
      <c r="K209" s="2">
        <v>100.19</v>
      </c>
    </row>
    <row r="210" spans="1:11" x14ac:dyDescent="0.15">
      <c r="A210" s="1">
        <v>42587</v>
      </c>
      <c r="B210" s="2" t="s">
        <v>2</v>
      </c>
      <c r="C210" s="2">
        <v>101.75</v>
      </c>
      <c r="D210" s="2">
        <v>100.98</v>
      </c>
      <c r="E210" s="2">
        <v>100.6</v>
      </c>
      <c r="F210" s="2">
        <v>100.99</v>
      </c>
      <c r="G210" s="2">
        <v>91.69</v>
      </c>
      <c r="H210" s="2">
        <v>102.01</v>
      </c>
      <c r="I210" s="2">
        <v>101.85</v>
      </c>
      <c r="J210" s="2">
        <v>104.6</v>
      </c>
      <c r="K210" s="2">
        <v>100.19</v>
      </c>
    </row>
    <row r="211" spans="1:11" x14ac:dyDescent="0.15">
      <c r="A211" s="1">
        <v>42590</v>
      </c>
      <c r="B211" s="2">
        <v>97.4</v>
      </c>
      <c r="C211" s="2">
        <v>101.74</v>
      </c>
      <c r="D211" s="2">
        <v>101</v>
      </c>
      <c r="E211" s="2">
        <v>100.5</v>
      </c>
      <c r="F211" s="2">
        <v>100.99</v>
      </c>
      <c r="G211" s="2">
        <v>92.42</v>
      </c>
      <c r="H211" s="2">
        <v>101.91</v>
      </c>
      <c r="I211" s="2">
        <v>101.94</v>
      </c>
      <c r="J211" s="2">
        <v>104.65</v>
      </c>
      <c r="K211" s="2">
        <v>100.19</v>
      </c>
    </row>
    <row r="212" spans="1:11" x14ac:dyDescent="0.15">
      <c r="A212" s="1">
        <v>42591</v>
      </c>
      <c r="B212" s="2">
        <v>97.8</v>
      </c>
      <c r="C212" s="2">
        <v>101.73</v>
      </c>
      <c r="D212" s="2">
        <v>101</v>
      </c>
      <c r="E212" s="2">
        <v>100.6</v>
      </c>
      <c r="F212" s="2">
        <v>100.95</v>
      </c>
      <c r="G212" s="2">
        <v>92.54</v>
      </c>
      <c r="H212" s="2">
        <v>102.03</v>
      </c>
      <c r="I212" s="2">
        <v>102.05</v>
      </c>
      <c r="J212" s="2">
        <v>104.7</v>
      </c>
      <c r="K212" s="2">
        <v>100.26</v>
      </c>
    </row>
    <row r="213" spans="1:11" x14ac:dyDescent="0.15">
      <c r="A213" s="1">
        <v>42592</v>
      </c>
      <c r="B213" s="2">
        <v>98.48</v>
      </c>
      <c r="C213" s="2">
        <v>101.63</v>
      </c>
      <c r="D213" s="2">
        <v>101</v>
      </c>
      <c r="E213" s="2">
        <v>100.69</v>
      </c>
      <c r="F213" s="2">
        <v>100.99</v>
      </c>
      <c r="G213" s="2">
        <v>92.6</v>
      </c>
      <c r="H213" s="2">
        <v>102.05</v>
      </c>
      <c r="I213" s="2">
        <v>102</v>
      </c>
      <c r="J213" s="2">
        <v>104.77</v>
      </c>
      <c r="K213" s="2">
        <v>100.4</v>
      </c>
    </row>
    <row r="214" spans="1:11" x14ac:dyDescent="0.15">
      <c r="A214" s="1">
        <v>42593</v>
      </c>
      <c r="B214" s="2">
        <v>98.2</v>
      </c>
      <c r="C214" s="2">
        <v>101.67</v>
      </c>
      <c r="D214" s="2">
        <v>101</v>
      </c>
      <c r="E214" s="2">
        <v>100.95</v>
      </c>
      <c r="F214" s="2">
        <v>101</v>
      </c>
      <c r="G214" s="2">
        <v>92.85</v>
      </c>
      <c r="H214" s="2">
        <v>102.1</v>
      </c>
      <c r="I214" s="2">
        <v>102.02</v>
      </c>
      <c r="J214" s="2">
        <v>104.75</v>
      </c>
      <c r="K214" s="2">
        <v>100.41</v>
      </c>
    </row>
    <row r="215" spans="1:11" x14ac:dyDescent="0.15">
      <c r="A215" s="1">
        <v>42594</v>
      </c>
      <c r="B215" s="2">
        <v>97.611000000000004</v>
      </c>
      <c r="C215" s="2">
        <v>101.65</v>
      </c>
      <c r="D215" s="2">
        <v>101.05</v>
      </c>
      <c r="E215" s="2">
        <v>100.99</v>
      </c>
      <c r="F215" s="2">
        <v>101.59</v>
      </c>
      <c r="G215" s="2">
        <v>92.98</v>
      </c>
      <c r="H215" s="2">
        <v>102.12</v>
      </c>
      <c r="I215" s="2">
        <v>102.05</v>
      </c>
      <c r="J215" s="2">
        <v>104.75</v>
      </c>
      <c r="K215" s="2">
        <v>100.35</v>
      </c>
    </row>
    <row r="216" spans="1:11" x14ac:dyDescent="0.15">
      <c r="A216" s="1">
        <v>42597</v>
      </c>
      <c r="B216" s="2">
        <v>97.8</v>
      </c>
      <c r="C216" s="2">
        <v>101.57</v>
      </c>
      <c r="D216" s="2">
        <v>101.03</v>
      </c>
      <c r="E216" s="2">
        <v>100.52</v>
      </c>
      <c r="F216" s="2">
        <v>101.58</v>
      </c>
      <c r="G216" s="2">
        <v>92.1</v>
      </c>
      <c r="H216" s="2">
        <v>102.06</v>
      </c>
      <c r="I216" s="2">
        <v>101.85</v>
      </c>
      <c r="J216" s="2">
        <v>104.74</v>
      </c>
      <c r="K216" s="2">
        <v>100.3</v>
      </c>
    </row>
    <row r="217" spans="1:11" x14ac:dyDescent="0.15">
      <c r="A217" s="1">
        <v>42598</v>
      </c>
      <c r="B217" s="2">
        <v>98.17</v>
      </c>
      <c r="C217" s="2">
        <v>101.57</v>
      </c>
      <c r="D217" s="2">
        <v>101.03</v>
      </c>
      <c r="E217" s="2">
        <v>100.87</v>
      </c>
      <c r="F217" s="2">
        <v>101.44</v>
      </c>
      <c r="G217" s="2">
        <v>92.1</v>
      </c>
      <c r="H217" s="2">
        <v>102.07</v>
      </c>
      <c r="I217" s="2">
        <v>102</v>
      </c>
      <c r="J217" s="2">
        <v>104.74</v>
      </c>
      <c r="K217" s="2">
        <v>100.4</v>
      </c>
    </row>
    <row r="218" spans="1:11" x14ac:dyDescent="0.15">
      <c r="A218" s="1">
        <v>42599</v>
      </c>
      <c r="B218" s="2">
        <v>98.445999999999998</v>
      </c>
      <c r="C218" s="2">
        <v>101.62</v>
      </c>
      <c r="D218" s="2">
        <v>101.01</v>
      </c>
      <c r="E218" s="2">
        <v>100.84</v>
      </c>
      <c r="F218" s="2">
        <v>101.35</v>
      </c>
      <c r="G218" s="2">
        <v>92</v>
      </c>
      <c r="H218" s="2">
        <v>102.07</v>
      </c>
      <c r="I218" s="2">
        <v>102</v>
      </c>
      <c r="J218" s="2">
        <v>104.7</v>
      </c>
      <c r="K218" s="2">
        <v>100.5</v>
      </c>
    </row>
    <row r="219" spans="1:11" x14ac:dyDescent="0.15">
      <c r="A219" s="1">
        <v>42600</v>
      </c>
      <c r="B219" s="2" t="s">
        <v>2</v>
      </c>
      <c r="C219" s="2">
        <v>101.6</v>
      </c>
      <c r="D219" s="2">
        <v>101</v>
      </c>
      <c r="E219" s="2">
        <v>100.82</v>
      </c>
      <c r="F219" s="2">
        <v>101.29</v>
      </c>
      <c r="G219" s="2">
        <v>92.36</v>
      </c>
      <c r="H219" s="2">
        <v>102.06</v>
      </c>
      <c r="I219" s="2">
        <v>101.87</v>
      </c>
      <c r="J219" s="2">
        <v>104.65</v>
      </c>
      <c r="K219" s="2">
        <v>100.45</v>
      </c>
    </row>
    <row r="220" spans="1:11" x14ac:dyDescent="0.15">
      <c r="A220" s="1">
        <v>42601</v>
      </c>
      <c r="B220" s="2">
        <v>98.15</v>
      </c>
      <c r="C220" s="2">
        <v>101.65</v>
      </c>
      <c r="D220" s="2">
        <v>101</v>
      </c>
      <c r="E220" s="2">
        <v>100.8</v>
      </c>
      <c r="F220" s="2">
        <v>101.21</v>
      </c>
      <c r="G220" s="2">
        <v>93.13</v>
      </c>
      <c r="H220" s="2">
        <v>102.07</v>
      </c>
      <c r="I220" s="2">
        <v>101.85</v>
      </c>
      <c r="J220" s="2" t="s">
        <v>2</v>
      </c>
      <c r="K220" s="2">
        <v>100.45</v>
      </c>
    </row>
    <row r="221" spans="1:11" x14ac:dyDescent="0.15">
      <c r="A221" s="1">
        <v>42604</v>
      </c>
      <c r="B221" s="2">
        <v>98.15</v>
      </c>
      <c r="C221" s="2">
        <v>101.62</v>
      </c>
      <c r="D221" s="2">
        <v>100.98</v>
      </c>
      <c r="E221" s="2">
        <v>100.69</v>
      </c>
      <c r="F221" s="2">
        <v>101.26</v>
      </c>
      <c r="G221" s="2">
        <v>92.56</v>
      </c>
      <c r="H221" s="2">
        <v>102.08</v>
      </c>
      <c r="I221" s="2">
        <v>101.8</v>
      </c>
      <c r="J221" s="2">
        <v>104.59</v>
      </c>
      <c r="K221" s="2">
        <v>100.55</v>
      </c>
    </row>
    <row r="222" spans="1:11" x14ac:dyDescent="0.15">
      <c r="A222" s="1">
        <v>42605</v>
      </c>
      <c r="B222" s="2">
        <v>98.5</v>
      </c>
      <c r="C222" s="2">
        <v>101.66</v>
      </c>
      <c r="D222" s="2">
        <v>100.94</v>
      </c>
      <c r="E222" s="2">
        <v>100.69</v>
      </c>
      <c r="F222" s="2" t="s">
        <v>2</v>
      </c>
      <c r="G222" s="2">
        <v>92.7</v>
      </c>
      <c r="H222" s="2">
        <v>102.11</v>
      </c>
      <c r="I222" s="2">
        <v>101.63</v>
      </c>
      <c r="J222" s="2">
        <v>104.54</v>
      </c>
      <c r="K222" s="2">
        <v>100.55</v>
      </c>
    </row>
    <row r="223" spans="1:11" x14ac:dyDescent="0.15">
      <c r="A223" s="1">
        <v>42606</v>
      </c>
      <c r="B223" s="2" t="s">
        <v>2</v>
      </c>
      <c r="C223" s="2">
        <v>101.6</v>
      </c>
      <c r="D223" s="2">
        <v>100.92</v>
      </c>
      <c r="E223" s="2">
        <v>100.5</v>
      </c>
      <c r="F223" s="2">
        <v>101.11</v>
      </c>
      <c r="G223" s="2">
        <v>92.79</v>
      </c>
      <c r="H223" s="2">
        <v>102.15</v>
      </c>
      <c r="I223" s="2">
        <v>101.5</v>
      </c>
      <c r="J223" s="2">
        <v>104.29</v>
      </c>
      <c r="K223" s="2">
        <v>100.55</v>
      </c>
    </row>
    <row r="224" spans="1:11" x14ac:dyDescent="0.15">
      <c r="A224" s="1">
        <v>42607</v>
      </c>
      <c r="B224" s="2">
        <v>98.5</v>
      </c>
      <c r="C224" s="2">
        <v>101.53</v>
      </c>
      <c r="D224" s="2">
        <v>100.92</v>
      </c>
      <c r="E224" s="2">
        <v>100.4</v>
      </c>
      <c r="F224" s="2">
        <v>101.11</v>
      </c>
      <c r="G224" s="2">
        <v>92.66</v>
      </c>
      <c r="H224" s="2">
        <v>102.15</v>
      </c>
      <c r="I224" s="2">
        <v>101.5</v>
      </c>
      <c r="J224" s="2">
        <v>104.35</v>
      </c>
      <c r="K224" s="2">
        <v>100.55</v>
      </c>
    </row>
    <row r="225" spans="1:11" x14ac:dyDescent="0.15">
      <c r="A225" s="1">
        <v>42608</v>
      </c>
      <c r="B225" s="2">
        <v>98.6</v>
      </c>
      <c r="C225" s="2">
        <v>101.53</v>
      </c>
      <c r="D225" s="2">
        <v>101.03</v>
      </c>
      <c r="E225" s="2">
        <v>100.69</v>
      </c>
      <c r="F225" s="2">
        <v>101.15</v>
      </c>
      <c r="G225" s="2">
        <v>93.18</v>
      </c>
      <c r="H225" s="2">
        <v>102.29</v>
      </c>
      <c r="I225" s="2">
        <v>101.99</v>
      </c>
      <c r="J225" s="2">
        <v>104.4</v>
      </c>
      <c r="K225" s="2">
        <v>100.56</v>
      </c>
    </row>
    <row r="226" spans="1:11" x14ac:dyDescent="0.15">
      <c r="A226" s="1">
        <v>42611</v>
      </c>
      <c r="B226" s="2">
        <v>98.6</v>
      </c>
      <c r="C226" s="2">
        <v>101.49</v>
      </c>
      <c r="D226" s="2">
        <v>101.3</v>
      </c>
      <c r="E226" s="2">
        <v>100.75</v>
      </c>
      <c r="F226" s="2">
        <v>101.22</v>
      </c>
      <c r="G226" s="2">
        <v>93.59</v>
      </c>
      <c r="H226" s="2">
        <v>102.31</v>
      </c>
      <c r="I226" s="2">
        <v>101.99</v>
      </c>
      <c r="J226" s="2">
        <v>104.45</v>
      </c>
      <c r="K226" s="2">
        <v>101</v>
      </c>
    </row>
    <row r="227" spans="1:11" x14ac:dyDescent="0.15">
      <c r="A227" s="1">
        <v>42612</v>
      </c>
      <c r="B227" s="2">
        <v>98.611000000000004</v>
      </c>
      <c r="C227" s="2">
        <v>101.48</v>
      </c>
      <c r="D227" s="2">
        <v>101.07</v>
      </c>
      <c r="E227" s="2">
        <v>100.78</v>
      </c>
      <c r="F227" s="2">
        <v>101.17</v>
      </c>
      <c r="G227" s="2">
        <v>93.21</v>
      </c>
      <c r="H227" s="2">
        <v>102.27</v>
      </c>
      <c r="I227" s="2">
        <v>101.98</v>
      </c>
      <c r="J227" s="2">
        <v>104.2</v>
      </c>
      <c r="K227" s="2">
        <v>101</v>
      </c>
    </row>
    <row r="228" spans="1:11" x14ac:dyDescent="0.15">
      <c r="A228" s="1">
        <v>42613</v>
      </c>
      <c r="B228" s="2">
        <v>98.6</v>
      </c>
      <c r="C228" s="2">
        <v>101.46</v>
      </c>
      <c r="D228" s="2">
        <v>100.89</v>
      </c>
      <c r="E228" s="2">
        <v>100.76</v>
      </c>
      <c r="F228" s="2">
        <v>101.07</v>
      </c>
      <c r="G228" s="2">
        <v>93.14</v>
      </c>
      <c r="H228" s="2">
        <v>102.3</v>
      </c>
      <c r="I228" s="2">
        <v>101.8</v>
      </c>
      <c r="J228" s="2">
        <v>103.91</v>
      </c>
      <c r="K228" s="2" t="s">
        <v>2</v>
      </c>
    </row>
    <row r="229" spans="1:11" x14ac:dyDescent="0.15">
      <c r="A229" s="1">
        <v>42614</v>
      </c>
      <c r="B229" s="2">
        <v>98.6</v>
      </c>
      <c r="C229" s="2">
        <v>101.45</v>
      </c>
      <c r="D229" s="2">
        <v>100.89</v>
      </c>
      <c r="E229" s="2">
        <v>100.75</v>
      </c>
      <c r="F229" s="2">
        <v>101.12</v>
      </c>
      <c r="G229" s="2">
        <v>93.26</v>
      </c>
      <c r="H229" s="2">
        <v>102.35</v>
      </c>
      <c r="I229" s="2">
        <v>101.95</v>
      </c>
      <c r="J229" s="2">
        <v>103.68</v>
      </c>
      <c r="K229" s="2">
        <v>101</v>
      </c>
    </row>
    <row r="230" spans="1:11" x14ac:dyDescent="0.15">
      <c r="A230" s="1">
        <v>42615</v>
      </c>
      <c r="B230" s="2">
        <v>98.7</v>
      </c>
      <c r="C230" s="2">
        <v>101.44</v>
      </c>
      <c r="D230" s="2">
        <v>100.95</v>
      </c>
      <c r="E230" s="2">
        <v>100.7</v>
      </c>
      <c r="F230" s="2">
        <v>101.11</v>
      </c>
      <c r="G230" s="2">
        <v>93.2</v>
      </c>
      <c r="H230" s="2">
        <v>102.38</v>
      </c>
      <c r="I230" s="2">
        <v>101.98</v>
      </c>
      <c r="J230" s="2">
        <v>103.64</v>
      </c>
      <c r="K230" s="2">
        <v>101.1</v>
      </c>
    </row>
    <row r="231" spans="1:11" x14ac:dyDescent="0.15">
      <c r="A231" s="1">
        <v>42618</v>
      </c>
      <c r="B231" s="2">
        <v>98.6</v>
      </c>
      <c r="C231" s="2">
        <v>101.44</v>
      </c>
      <c r="D231" s="2">
        <v>100.94</v>
      </c>
      <c r="E231" s="2">
        <v>100.98</v>
      </c>
      <c r="F231" s="2">
        <v>101.1</v>
      </c>
      <c r="G231" s="2">
        <v>93.26</v>
      </c>
      <c r="H231" s="2">
        <v>102.27</v>
      </c>
      <c r="I231" s="2">
        <v>102.38</v>
      </c>
      <c r="J231" s="2">
        <v>103.71</v>
      </c>
      <c r="K231" s="2">
        <v>101.1</v>
      </c>
    </row>
    <row r="232" spans="1:11" x14ac:dyDescent="0.15">
      <c r="A232" s="1">
        <v>42619</v>
      </c>
      <c r="B232" s="2">
        <v>98.688999999999993</v>
      </c>
      <c r="C232" s="2">
        <v>101.43</v>
      </c>
      <c r="D232" s="2">
        <v>100.95</v>
      </c>
      <c r="E232" s="2">
        <v>101.05</v>
      </c>
      <c r="F232" s="2">
        <v>101.11</v>
      </c>
      <c r="G232" s="2">
        <v>93.34</v>
      </c>
      <c r="H232" s="2">
        <v>102.47</v>
      </c>
      <c r="I232" s="2">
        <v>102.5</v>
      </c>
      <c r="J232" s="2">
        <v>103.75</v>
      </c>
      <c r="K232" s="2">
        <v>101.1</v>
      </c>
    </row>
    <row r="233" spans="1:11" x14ac:dyDescent="0.15">
      <c r="A233" s="1">
        <v>42620</v>
      </c>
      <c r="B233" s="2">
        <v>98.64</v>
      </c>
      <c r="C233" s="2">
        <v>101.4</v>
      </c>
      <c r="D233" s="2">
        <v>100.99</v>
      </c>
      <c r="E233" s="2">
        <v>101</v>
      </c>
      <c r="F233" s="2" t="s">
        <v>2</v>
      </c>
      <c r="G233" s="2">
        <v>93.3</v>
      </c>
      <c r="H233" s="2">
        <v>102.54</v>
      </c>
      <c r="I233" s="2">
        <v>102.4</v>
      </c>
      <c r="J233" s="2">
        <v>103.8</v>
      </c>
      <c r="K233" s="2">
        <v>101</v>
      </c>
    </row>
    <row r="234" spans="1:11" x14ac:dyDescent="0.15">
      <c r="A234" s="1">
        <v>42621</v>
      </c>
      <c r="B234" s="2">
        <v>99.08</v>
      </c>
      <c r="C234" s="2">
        <v>101.4</v>
      </c>
      <c r="D234" s="2">
        <v>100.99</v>
      </c>
      <c r="E234" s="2">
        <v>101.1</v>
      </c>
      <c r="F234" s="2">
        <v>101.18</v>
      </c>
      <c r="G234" s="2">
        <v>93.3</v>
      </c>
      <c r="H234" s="2">
        <v>102.53</v>
      </c>
      <c r="I234" s="2">
        <v>102.5</v>
      </c>
      <c r="J234" s="2">
        <v>103.8</v>
      </c>
      <c r="K234" s="2" t="s">
        <v>2</v>
      </c>
    </row>
    <row r="235" spans="1:11" x14ac:dyDescent="0.15">
      <c r="A235" s="1">
        <v>42622</v>
      </c>
      <c r="B235" s="2" t="s">
        <v>2</v>
      </c>
      <c r="C235" s="2">
        <v>101.4</v>
      </c>
      <c r="D235" s="2">
        <v>100.93</v>
      </c>
      <c r="E235" s="2">
        <v>101.1</v>
      </c>
      <c r="F235" s="2">
        <v>101.17</v>
      </c>
      <c r="G235" s="2">
        <v>93.59</v>
      </c>
      <c r="H235" s="2">
        <v>102.79</v>
      </c>
      <c r="I235" s="2">
        <v>102.5</v>
      </c>
      <c r="J235" s="2">
        <v>103.9</v>
      </c>
      <c r="K235" s="2" t="s">
        <v>2</v>
      </c>
    </row>
    <row r="236" spans="1:11" x14ac:dyDescent="0.15">
      <c r="A236" s="1">
        <v>42625</v>
      </c>
      <c r="B236" s="2">
        <v>98.7</v>
      </c>
      <c r="C236" s="2">
        <v>101.34</v>
      </c>
      <c r="D236" s="2">
        <v>100.93</v>
      </c>
      <c r="E236" s="2">
        <v>100.9</v>
      </c>
      <c r="F236" s="2">
        <v>101.1</v>
      </c>
      <c r="G236" s="2">
        <v>92.28</v>
      </c>
      <c r="H236" s="2">
        <v>102.52</v>
      </c>
      <c r="I236" s="2">
        <v>102.27</v>
      </c>
      <c r="J236" s="2">
        <v>103.31</v>
      </c>
      <c r="K236" s="2">
        <v>100.9</v>
      </c>
    </row>
    <row r="237" spans="1:11" x14ac:dyDescent="0.15">
      <c r="A237" s="1">
        <v>42626</v>
      </c>
      <c r="B237" s="2">
        <v>98.77</v>
      </c>
      <c r="C237" s="2">
        <v>101.39</v>
      </c>
      <c r="D237" s="2">
        <v>100.93</v>
      </c>
      <c r="E237" s="2">
        <v>101</v>
      </c>
      <c r="F237" s="2">
        <v>101</v>
      </c>
      <c r="G237" s="2">
        <v>92.13</v>
      </c>
      <c r="H237" s="2">
        <v>102.37</v>
      </c>
      <c r="I237" s="2">
        <v>102.3</v>
      </c>
      <c r="J237" s="2">
        <v>103.3</v>
      </c>
      <c r="K237" s="2">
        <v>100.8</v>
      </c>
    </row>
    <row r="238" spans="1:11" x14ac:dyDescent="0.15">
      <c r="A238" s="1">
        <v>42627</v>
      </c>
      <c r="B238" s="2" t="s">
        <v>2</v>
      </c>
      <c r="C238" s="2">
        <v>101.42</v>
      </c>
      <c r="D238" s="2">
        <v>100.99</v>
      </c>
      <c r="E238" s="2">
        <v>100.99</v>
      </c>
      <c r="F238" s="2">
        <v>100.95</v>
      </c>
      <c r="G238" s="2">
        <v>92.15</v>
      </c>
      <c r="H238" s="2">
        <v>102.37</v>
      </c>
      <c r="I238" s="2">
        <v>102.3</v>
      </c>
      <c r="J238" s="2">
        <v>103.32</v>
      </c>
      <c r="K238" s="2">
        <v>101.08</v>
      </c>
    </row>
    <row r="239" spans="1:11" x14ac:dyDescent="0.15">
      <c r="A239" s="1">
        <v>42632</v>
      </c>
      <c r="B239" s="2">
        <v>98.75</v>
      </c>
      <c r="C239" s="2">
        <v>101.4</v>
      </c>
      <c r="D239" s="2">
        <v>100.94</v>
      </c>
      <c r="E239" s="2">
        <v>100.95</v>
      </c>
      <c r="F239" s="2">
        <v>100.96</v>
      </c>
      <c r="G239" s="2">
        <v>91.99</v>
      </c>
      <c r="H239" s="2">
        <v>102.34</v>
      </c>
      <c r="I239" s="2">
        <v>102.23</v>
      </c>
      <c r="J239" s="2">
        <v>103.29</v>
      </c>
      <c r="K239" s="2">
        <v>100.9</v>
      </c>
    </row>
    <row r="240" spans="1:11" x14ac:dyDescent="0.15">
      <c r="A240" s="1">
        <v>42633</v>
      </c>
      <c r="B240" s="2">
        <v>98.6</v>
      </c>
      <c r="C240" s="2">
        <v>101.42</v>
      </c>
      <c r="D240" s="2">
        <v>100.99</v>
      </c>
      <c r="E240" s="2">
        <v>100.7</v>
      </c>
      <c r="F240" s="2">
        <v>100.8</v>
      </c>
      <c r="G240" s="2">
        <v>91.51</v>
      </c>
      <c r="H240" s="2">
        <v>102.29</v>
      </c>
      <c r="I240" s="2">
        <v>101.95</v>
      </c>
      <c r="J240" s="2">
        <v>103.29</v>
      </c>
      <c r="K240" s="2">
        <v>100.9</v>
      </c>
    </row>
    <row r="241" spans="1:11" x14ac:dyDescent="0.15">
      <c r="A241" s="1">
        <v>42634</v>
      </c>
      <c r="B241" s="2">
        <v>98.561999999999998</v>
      </c>
      <c r="C241" s="2">
        <v>101.32</v>
      </c>
      <c r="D241" s="2">
        <v>101.1</v>
      </c>
      <c r="E241" s="2">
        <v>100.7</v>
      </c>
      <c r="F241" s="2">
        <v>100.97</v>
      </c>
      <c r="G241" s="2">
        <v>91.35</v>
      </c>
      <c r="H241" s="2">
        <v>102.33</v>
      </c>
      <c r="I241" s="2">
        <v>101.88</v>
      </c>
      <c r="J241" s="2">
        <v>103.24</v>
      </c>
      <c r="K241" s="2">
        <v>100.9</v>
      </c>
    </row>
    <row r="242" spans="1:11" x14ac:dyDescent="0.15">
      <c r="A242" s="1">
        <v>42635</v>
      </c>
      <c r="B242" s="2">
        <v>99</v>
      </c>
      <c r="C242" s="2">
        <v>101.36</v>
      </c>
      <c r="D242" s="2">
        <v>101.2</v>
      </c>
      <c r="E242" s="2">
        <v>100.71</v>
      </c>
      <c r="F242" s="2">
        <v>100.98</v>
      </c>
      <c r="G242" s="2">
        <v>92.15</v>
      </c>
      <c r="H242" s="2">
        <v>102.35</v>
      </c>
      <c r="I242" s="2">
        <v>102.01</v>
      </c>
      <c r="J242" s="2">
        <v>103.3</v>
      </c>
      <c r="K242" s="2" t="s">
        <v>2</v>
      </c>
    </row>
    <row r="243" spans="1:11" x14ac:dyDescent="0.15">
      <c r="A243" s="1">
        <v>42636</v>
      </c>
      <c r="B243" s="2">
        <v>98.995000000000005</v>
      </c>
      <c r="C243" s="2">
        <v>101.37</v>
      </c>
      <c r="D243" s="2">
        <v>101.2</v>
      </c>
      <c r="E243" s="2">
        <v>100.86</v>
      </c>
      <c r="F243" s="2">
        <v>100.98</v>
      </c>
      <c r="G243" s="2">
        <v>91.9</v>
      </c>
      <c r="H243" s="2">
        <v>102.51</v>
      </c>
      <c r="I243" s="2">
        <v>102.07</v>
      </c>
      <c r="J243" s="2">
        <v>103.48</v>
      </c>
      <c r="K243" s="2" t="s">
        <v>2</v>
      </c>
    </row>
    <row r="244" spans="1:11" x14ac:dyDescent="0.15">
      <c r="A244" s="1">
        <v>42639</v>
      </c>
      <c r="B244" s="2">
        <v>99</v>
      </c>
      <c r="C244" s="2">
        <v>101.32</v>
      </c>
      <c r="D244" s="2">
        <v>101.08</v>
      </c>
      <c r="E244" s="2">
        <v>100.88</v>
      </c>
      <c r="F244" s="2">
        <v>101</v>
      </c>
      <c r="G244" s="2">
        <v>91.8</v>
      </c>
      <c r="H244" s="2">
        <v>102.51</v>
      </c>
      <c r="I244" s="2">
        <v>102.43</v>
      </c>
      <c r="J244" s="2">
        <v>103.45</v>
      </c>
      <c r="K244" s="2">
        <v>101.09</v>
      </c>
    </row>
    <row r="245" spans="1:11" x14ac:dyDescent="0.15">
      <c r="A245" s="1">
        <v>42640</v>
      </c>
      <c r="B245" s="2">
        <v>98.5</v>
      </c>
      <c r="C245" s="2">
        <v>101.31</v>
      </c>
      <c r="D245" s="2">
        <v>101.01</v>
      </c>
      <c r="E245" s="2">
        <v>100.95</v>
      </c>
      <c r="F245" s="2">
        <v>101.01</v>
      </c>
      <c r="G245" s="2">
        <v>91.9</v>
      </c>
      <c r="H245" s="2">
        <v>102.6</v>
      </c>
      <c r="I245" s="2">
        <v>102.46</v>
      </c>
      <c r="J245" s="2">
        <v>103.43</v>
      </c>
      <c r="K245" s="2" t="s">
        <v>2</v>
      </c>
    </row>
    <row r="246" spans="1:11" x14ac:dyDescent="0.15">
      <c r="A246" s="1">
        <v>42641</v>
      </c>
      <c r="B246" s="2" t="s">
        <v>2</v>
      </c>
      <c r="C246" s="2">
        <v>101.3</v>
      </c>
      <c r="D246" s="2">
        <v>101.1</v>
      </c>
      <c r="E246" s="2">
        <v>100.98</v>
      </c>
      <c r="F246" s="2">
        <v>101.1</v>
      </c>
      <c r="G246" s="2">
        <v>91.9</v>
      </c>
      <c r="H246" s="2">
        <v>102.6</v>
      </c>
      <c r="I246" s="2">
        <v>102.6</v>
      </c>
      <c r="J246" s="2">
        <v>103.39</v>
      </c>
      <c r="K246" s="2">
        <v>101.09</v>
      </c>
    </row>
    <row r="247" spans="1:11" x14ac:dyDescent="0.15">
      <c r="A247" s="1">
        <v>42642</v>
      </c>
      <c r="B247" s="2">
        <v>98.748999999999995</v>
      </c>
      <c r="C247" s="2">
        <v>101.34</v>
      </c>
      <c r="D247" s="2">
        <v>101.15</v>
      </c>
      <c r="E247" s="2">
        <v>101.25</v>
      </c>
      <c r="F247" s="2">
        <v>101.16</v>
      </c>
      <c r="G247" s="2">
        <v>92.2</v>
      </c>
      <c r="H247" s="2">
        <v>102.66</v>
      </c>
      <c r="I247" s="2">
        <v>103.48</v>
      </c>
      <c r="J247" s="2">
        <v>103.67</v>
      </c>
      <c r="K247" s="2">
        <v>101.09</v>
      </c>
    </row>
    <row r="248" spans="1:11" x14ac:dyDescent="0.15">
      <c r="A248" s="1">
        <v>42643</v>
      </c>
      <c r="B248" s="2">
        <v>99.1</v>
      </c>
      <c r="C248" s="2">
        <v>101.35</v>
      </c>
      <c r="D248" s="2">
        <v>101.25</v>
      </c>
      <c r="E248" s="2">
        <v>101.66</v>
      </c>
      <c r="F248" s="2">
        <v>101.28</v>
      </c>
      <c r="G248" s="2">
        <v>93.46</v>
      </c>
      <c r="H248" s="2">
        <v>102.91</v>
      </c>
      <c r="I248" s="2">
        <v>103.9</v>
      </c>
      <c r="J248" s="2">
        <v>103.8</v>
      </c>
      <c r="K248" s="2">
        <v>101.15</v>
      </c>
    </row>
  </sheetData>
  <phoneticPr fontId="1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8"/>
  <sheetViews>
    <sheetView workbookViewId="0">
      <selection activeCell="B3" sqref="B3:K248"/>
    </sheetView>
  </sheetViews>
  <sheetFormatPr defaultRowHeight="13.5" x14ac:dyDescent="0.15"/>
  <cols>
    <col min="1" max="1" width="11.5" style="1" customWidth="1"/>
  </cols>
  <sheetData>
    <row r="1" spans="1:11" x14ac:dyDescent="0.15">
      <c r="A1" s="1" t="s">
        <v>0</v>
      </c>
      <c r="B1">
        <v>112236</v>
      </c>
      <c r="C1">
        <v>122126</v>
      </c>
      <c r="D1">
        <v>122163</v>
      </c>
      <c r="E1">
        <v>122201</v>
      </c>
      <c r="F1">
        <v>122222</v>
      </c>
      <c r="G1">
        <v>122249</v>
      </c>
      <c r="H1">
        <v>122267</v>
      </c>
      <c r="I1">
        <v>122328</v>
      </c>
      <c r="J1">
        <v>122383</v>
      </c>
      <c r="K1">
        <v>122408</v>
      </c>
    </row>
    <row r="2" spans="1:11" x14ac:dyDescent="0.15">
      <c r="A2" s="1" t="s">
        <v>1</v>
      </c>
      <c r="B2" t="s">
        <v>438</v>
      </c>
      <c r="C2" t="s">
        <v>53</v>
      </c>
      <c r="D2" t="s">
        <v>59</v>
      </c>
      <c r="E2" t="s">
        <v>135</v>
      </c>
      <c r="F2" t="s">
        <v>62</v>
      </c>
      <c r="G2" t="s">
        <v>134</v>
      </c>
      <c r="H2" t="s">
        <v>57</v>
      </c>
      <c r="I2" t="s">
        <v>114</v>
      </c>
      <c r="J2" t="s">
        <v>124</v>
      </c>
      <c r="K2" t="s">
        <v>109</v>
      </c>
    </row>
    <row r="3" spans="1:11" x14ac:dyDescent="0.15">
      <c r="A3" s="1">
        <v>42277</v>
      </c>
      <c r="B3" s="4">
        <f>IFERROR(到期收益率!B3*(1+参数!B$6/全价!B3*100*(1-2.7%/365)),"")</f>
        <v>6.4862135405455684E-2</v>
      </c>
      <c r="C3" s="4" t="str">
        <f>IFERROR(到期收益率!C3*(1+参数!C$6/全价!C3*100*(1-2.7%/365)),"")</f>
        <v/>
      </c>
      <c r="D3" s="4">
        <f>IFERROR(到期收益率!D3*(1+参数!D$6/全价!D3*100*(1-2.7%/365)),"")</f>
        <v>8.938795385055362E-2</v>
      </c>
      <c r="E3" s="4">
        <f>IFERROR(到期收益率!E3*(1+参数!E$6/全价!E3*100*(1-2.7%/365)),"")</f>
        <v>5.40926982260444E-2</v>
      </c>
      <c r="F3" s="4">
        <f>IFERROR(到期收益率!F3*(1+参数!F$6/全价!F3*100*(1-2.7%/365)),"")</f>
        <v>0.10252152117814244</v>
      </c>
      <c r="G3" s="4">
        <f>IFERROR(到期收益率!G3*(1+参数!G$6/全价!G3*100*(1-2.7%/365)),"")</f>
        <v>9.4841822444780219E-2</v>
      </c>
      <c r="H3" s="4">
        <f>IFERROR(到期收益率!H3*(1+参数!H$6/全价!H3*100*(1-2.7%/365)),"")</f>
        <v>0.10075022040725677</v>
      </c>
      <c r="I3" s="4">
        <f>IFERROR(到期收益率!I3*(1+参数!I$6/全价!I3*100*(1-2.7%/365)),"")</f>
        <v>8.1541273819096344E-2</v>
      </c>
      <c r="J3" s="4">
        <f>IFERROR(到期收益率!J3*(1+参数!J$6/全价!J3*100*(1-2.7%/365)),"")</f>
        <v>9.0243719067880646E-2</v>
      </c>
      <c r="K3" s="4">
        <f>IFERROR(到期收益率!K3*(1+参数!K$6/全价!K3*100*(1-2.7%/365)),"")</f>
        <v>9.031602771891141E-2</v>
      </c>
    </row>
    <row r="4" spans="1:11" x14ac:dyDescent="0.15">
      <c r="A4" s="1">
        <v>42285</v>
      </c>
      <c r="B4" s="4">
        <f>IFERROR(到期收益率!B4*(1+参数!B$6/全价!B4*100*(1-2.7%/365)),"")</f>
        <v>6.5799366510588028E-2</v>
      </c>
      <c r="C4" s="4" t="str">
        <f>IFERROR(到期收益率!C4*(1+参数!C$6/全价!C4*100*(1-2.7%/365)),"")</f>
        <v/>
      </c>
      <c r="D4" s="4">
        <f>IFERROR(到期收益率!D4*(1+参数!D$6/全价!D4*100*(1-2.7%/365)),"")</f>
        <v>8.9831776506038449E-2</v>
      </c>
      <c r="E4" s="4">
        <f>IFERROR(到期收益率!E4*(1+参数!E$6/全价!E4*100*(1-2.7%/365)),"")</f>
        <v>5.098689831901284E-2</v>
      </c>
      <c r="F4" s="4">
        <f>IFERROR(到期收益率!F4*(1+参数!F$6/全价!F4*100*(1-2.7%/365)),"")</f>
        <v>0.10274459760524218</v>
      </c>
      <c r="G4" s="4" t="str">
        <f>IFERROR(到期收益率!G4*(1+参数!G$6/全价!G4*100*(1-2.7%/365)),"")</f>
        <v/>
      </c>
      <c r="H4" s="4">
        <f>IFERROR(到期收益率!H4*(1+参数!H$6/全价!H4*100*(1-2.7%/365)),"")</f>
        <v>0.10181967182778189</v>
      </c>
      <c r="I4" s="4" t="str">
        <f>IFERROR(到期收益率!I4*(1+参数!I$6/全价!I4*100*(1-2.7%/365)),"")</f>
        <v/>
      </c>
      <c r="J4" s="4">
        <f>IFERROR(到期收益率!J4*(1+参数!J$6/全价!J4*100*(1-2.7%/365)),"")</f>
        <v>9.157612975213951E-2</v>
      </c>
      <c r="K4" s="4" t="str">
        <f>IFERROR(到期收益率!K4*(1+参数!K$6/全价!K4*100*(1-2.7%/365)),"")</f>
        <v/>
      </c>
    </row>
    <row r="5" spans="1:11" x14ac:dyDescent="0.15">
      <c r="A5" s="1">
        <v>42286</v>
      </c>
      <c r="B5" s="4">
        <f>IFERROR(到期收益率!B5*(1+参数!B$6/全价!B5*100*(1-2.7%/365)),"")</f>
        <v>7.6820137303127409E-2</v>
      </c>
      <c r="C5" s="4">
        <f>IFERROR(到期收益率!C5*(1+参数!C$6/全价!C5*100*(1-2.7%/365)),"")</f>
        <v>7.0775710611216694E-2</v>
      </c>
      <c r="D5" s="4">
        <f>IFERROR(到期收益率!D5*(1+参数!D$6/全价!D5*100*(1-2.7%/365)),"")</f>
        <v>8.9604328727058855E-2</v>
      </c>
      <c r="E5" s="4" t="str">
        <f>IFERROR(到期收益率!E5*(1+参数!E$6/全价!E5*100*(1-2.7%/365)),"")</f>
        <v/>
      </c>
      <c r="F5" s="4" t="str">
        <f>IFERROR(到期收益率!F5*(1+参数!F$6/全价!F5*100*(1-2.7%/365)),"")</f>
        <v/>
      </c>
      <c r="G5" s="4">
        <f>IFERROR(到期收益率!G5*(1+参数!G$6/全价!G5*100*(1-2.7%/365)),"")</f>
        <v>9.5104750147335868E-2</v>
      </c>
      <c r="H5" s="4">
        <f>IFERROR(到期收益率!H5*(1+参数!H$6/全价!H5*100*(1-2.7%/365)),"")</f>
        <v>0.10379353551229387</v>
      </c>
      <c r="I5" s="4">
        <f>IFERROR(到期收益率!I5*(1+参数!I$6/全价!I5*100*(1-2.7%/365)),"")</f>
        <v>7.994904333630877E-2</v>
      </c>
      <c r="J5" s="4">
        <f>IFERROR(到期收益率!J5*(1+参数!J$6/全价!J5*100*(1-2.7%/365)),"")</f>
        <v>9.2110904027751517E-2</v>
      </c>
      <c r="K5" s="4">
        <f>IFERROR(到期收益率!K5*(1+参数!K$6/全价!K5*100*(1-2.7%/365)),"")</f>
        <v>9.0319073440483316E-2</v>
      </c>
    </row>
    <row r="6" spans="1:11" x14ac:dyDescent="0.15">
      <c r="A6" s="1">
        <v>42289</v>
      </c>
      <c r="B6" s="4">
        <f>IFERROR(到期收益率!B6*(1+参数!B$6/全价!B6*100*(1-2.7%/365)),"")</f>
        <v>6.9567384114582062E-2</v>
      </c>
      <c r="C6" s="4">
        <f>IFERROR(到期收益率!C6*(1+参数!C$6/全价!C6*100*(1-2.7%/365)),"")</f>
        <v>7.1887490544685753E-2</v>
      </c>
      <c r="D6" s="4">
        <f>IFERROR(到期收益率!D6*(1+参数!D$6/全价!D6*100*(1-2.7%/365)),"")</f>
        <v>9.0802165030593102E-2</v>
      </c>
      <c r="E6" s="4" t="str">
        <f>IFERROR(到期收益率!E6*(1+参数!E$6/全价!E6*100*(1-2.7%/365)),"")</f>
        <v/>
      </c>
      <c r="F6" s="4">
        <f>IFERROR(到期收益率!F6*(1+参数!F$6/全价!F6*100*(1-2.7%/365)),"")</f>
        <v>0.1031107703156022</v>
      </c>
      <c r="G6" s="4">
        <f>IFERROR(到期收益率!G6*(1+参数!G$6/全价!G6*100*(1-2.7%/365)),"")</f>
        <v>9.5941581192640984E-2</v>
      </c>
      <c r="H6" s="4">
        <f>IFERROR(到期收益率!H6*(1+参数!H$6/全价!H6*100*(1-2.7%/365)),"")</f>
        <v>0.10510302282612081</v>
      </c>
      <c r="I6" s="4">
        <f>IFERROR(到期收益率!I6*(1+参数!I$6/全价!I6*100*(1-2.7%/365)),"")</f>
        <v>8.4273497105536929E-2</v>
      </c>
      <c r="J6" s="4">
        <f>IFERROR(到期收益率!J6*(1+参数!J$6/全价!J6*100*(1-2.7%/365)),"")</f>
        <v>9.262346151039523E-2</v>
      </c>
      <c r="K6" s="4">
        <f>IFERROR(到期收益率!K6*(1+参数!K$6/全价!K6*100*(1-2.7%/365)),"")</f>
        <v>9.0403493370867075E-2</v>
      </c>
    </row>
    <row r="7" spans="1:11" x14ac:dyDescent="0.15">
      <c r="A7" s="1">
        <v>42290</v>
      </c>
      <c r="B7" s="4" t="str">
        <f>IFERROR(到期收益率!B7*(1+参数!B$6/全价!B7*100*(1-2.7%/365)),"")</f>
        <v/>
      </c>
      <c r="C7" s="4">
        <f>IFERROR(到期收益率!C7*(1+参数!C$6/全价!C7*100*(1-2.7%/365)),"")</f>
        <v>7.0364354899588491E-2</v>
      </c>
      <c r="D7" s="4">
        <f>IFERROR(到期收益率!D7*(1+参数!D$6/全价!D7*100*(1-2.7%/365)),"")</f>
        <v>9.1171092316403121E-2</v>
      </c>
      <c r="E7" s="4" t="str">
        <f>IFERROR(到期收益率!E7*(1+参数!E$6/全价!E7*100*(1-2.7%/365)),"")</f>
        <v/>
      </c>
      <c r="F7" s="4">
        <f>IFERROR(到期收益率!F7*(1+参数!F$6/全价!F7*100*(1-2.7%/365)),"")</f>
        <v>0.10394074416565173</v>
      </c>
      <c r="G7" s="4">
        <f>IFERROR(到期收益率!G7*(1+参数!G$6/全价!G7*100*(1-2.7%/365)),"")</f>
        <v>9.4105365827251014E-2</v>
      </c>
      <c r="H7" s="4">
        <f>IFERROR(到期收益率!H7*(1+参数!H$6/全价!H7*100*(1-2.7%/365)),"")</f>
        <v>0.1048675970626604</v>
      </c>
      <c r="I7" s="4" t="str">
        <f>IFERROR(到期收益率!I7*(1+参数!I$6/全价!I7*100*(1-2.7%/365)),"")</f>
        <v/>
      </c>
      <c r="J7" s="4">
        <f>IFERROR(到期收益率!J7*(1+参数!J$6/全价!J7*100*(1-2.7%/365)),"")</f>
        <v>9.2361690979099673E-2</v>
      </c>
      <c r="K7" s="4">
        <f>IFERROR(到期收益率!K7*(1+参数!K$6/全价!K7*100*(1-2.7%/365)),"")</f>
        <v>9.045253976104449E-2</v>
      </c>
    </row>
    <row r="8" spans="1:11" x14ac:dyDescent="0.15">
      <c r="A8" s="1">
        <v>42291</v>
      </c>
      <c r="B8" s="4">
        <f>IFERROR(到期收益率!B8*(1+参数!B$6/全价!B8*100*(1-2.7%/365)),"")</f>
        <v>6.8313856591937658E-2</v>
      </c>
      <c r="C8" s="4">
        <f>IFERROR(到期收益率!C8*(1+参数!C$6/全价!C8*100*(1-2.7%/365)),"")</f>
        <v>6.9823161442455886E-2</v>
      </c>
      <c r="D8" s="4" t="str">
        <f>IFERROR(到期收益率!D8*(1+参数!D$6/全价!D8*100*(1-2.7%/365)),"")</f>
        <v/>
      </c>
      <c r="E8" s="4" t="str">
        <f>IFERROR(到期收益率!E8*(1+参数!E$6/全价!E8*100*(1-2.7%/365)),"")</f>
        <v/>
      </c>
      <c r="F8" s="4">
        <f>IFERROR(到期收益率!F8*(1+参数!F$6/全价!F8*100*(1-2.7%/365)),"")</f>
        <v>0.10392845499529162</v>
      </c>
      <c r="G8" s="4">
        <f>IFERROR(到期收益率!G8*(1+参数!G$6/全价!G8*100*(1-2.7%/365)),"")</f>
        <v>9.5421758379302779E-2</v>
      </c>
      <c r="H8" s="4">
        <f>IFERROR(到期收益率!H8*(1+参数!H$6/全价!H8*100*(1-2.7%/365)),"")</f>
        <v>0.10505051571165437</v>
      </c>
      <c r="I8" s="4">
        <f>IFERROR(到期收益率!I8*(1+参数!I$6/全价!I8*100*(1-2.7%/365)),"")</f>
        <v>8.4231596947796764E-2</v>
      </c>
      <c r="J8" s="4">
        <f>IFERROR(到期收益率!J8*(1+参数!J$6/全价!J8*100*(1-2.7%/365)),"")</f>
        <v>9.1352672532157383E-2</v>
      </c>
      <c r="K8" s="4">
        <f>IFERROR(到期收益率!K8*(1+参数!K$6/全价!K8*100*(1-2.7%/365)),"")</f>
        <v>9.0501691013572805E-2</v>
      </c>
    </row>
    <row r="9" spans="1:11" x14ac:dyDescent="0.15">
      <c r="A9" s="1">
        <v>42292</v>
      </c>
      <c r="B9" s="4">
        <f>IFERROR(到期收益率!B9*(1+参数!B$6/全价!B9*100*(1-2.7%/365)),"")</f>
        <v>6.226568721556415E-2</v>
      </c>
      <c r="C9" s="4">
        <f>IFERROR(到期收益率!C9*(1+参数!C$6/全价!C9*100*(1-2.7%/365)),"")</f>
        <v>6.9718402194979365E-2</v>
      </c>
      <c r="D9" s="4">
        <f>IFERROR(到期收益率!D9*(1+参数!D$6/全价!D9*100*(1-2.7%/365)),"")</f>
        <v>9.1114023664268018E-2</v>
      </c>
      <c r="E9" s="4" t="str">
        <f>IFERROR(到期收益率!E9*(1+参数!E$6/全价!E9*100*(1-2.7%/365)),"")</f>
        <v/>
      </c>
      <c r="F9" s="4" t="str">
        <f>IFERROR(到期收益率!F9*(1+参数!F$6/全价!F9*100*(1-2.7%/365)),"")</f>
        <v/>
      </c>
      <c r="G9" s="4" t="str">
        <f>IFERROR(到期收益率!G9*(1+参数!G$6/全价!G9*100*(1-2.7%/365)),"")</f>
        <v/>
      </c>
      <c r="H9" s="4">
        <f>IFERROR(到期收益率!H9*(1+参数!H$6/全价!H9*100*(1-2.7%/365)),"")</f>
        <v>0.10502425606872036</v>
      </c>
      <c r="I9" s="4">
        <f>IFERROR(到期收益率!I9*(1+参数!I$6/全价!I9*100*(1-2.7%/365)),"")</f>
        <v>8.3779902355134953E-2</v>
      </c>
      <c r="J9" s="4">
        <f>IFERROR(到期收益率!J9*(1+参数!J$6/全价!J9*100*(1-2.7%/365)),"")</f>
        <v>9.1589202873149103E-2</v>
      </c>
      <c r="K9" s="4" t="str">
        <f>IFERROR(到期收益率!K9*(1+参数!K$6/全价!K9*100*(1-2.7%/365)),"")</f>
        <v/>
      </c>
    </row>
    <row r="10" spans="1:11" x14ac:dyDescent="0.15">
      <c r="A10" s="1">
        <v>42293</v>
      </c>
      <c r="B10" s="4">
        <f>IFERROR(到期收益率!B10*(1+参数!B$6/全价!B10*100*(1-2.7%/365)),"")</f>
        <v>6.9005788681088406E-2</v>
      </c>
      <c r="C10" s="4">
        <f>IFERROR(到期收益率!C10*(1+参数!C$6/全价!C10*100*(1-2.7%/365)),"")</f>
        <v>6.9503607694340455E-2</v>
      </c>
      <c r="D10" s="4">
        <f>IFERROR(到期收益率!D10*(1+参数!D$6/全价!D10*100*(1-2.7%/365)),"")</f>
        <v>9.1085441443641932E-2</v>
      </c>
      <c r="E10" s="4" t="str">
        <f>IFERROR(到期收益率!E10*(1+参数!E$6/全价!E10*100*(1-2.7%/365)),"")</f>
        <v/>
      </c>
      <c r="F10" s="4" t="str">
        <f>IFERROR(到期收益率!F10*(1+参数!F$6/全价!F10*100*(1-2.7%/365)),"")</f>
        <v/>
      </c>
      <c r="G10" s="4">
        <f>IFERROR(到期收益率!G10*(1+参数!G$6/全价!G10*100*(1-2.7%/365)),"")</f>
        <v>9.3754133753014765E-2</v>
      </c>
      <c r="H10" s="4">
        <f>IFERROR(到期收益率!H10*(1+参数!H$6/全价!H10*100*(1-2.7%/365)),"")</f>
        <v>0.10416034651831141</v>
      </c>
      <c r="I10" s="4">
        <f>IFERROR(到期收益率!I10*(1+参数!I$6/全价!I10*100*(1-2.7%/365)),"")</f>
        <v>8.3758815647823281E-2</v>
      </c>
      <c r="J10" s="4">
        <f>IFERROR(到期收益率!J10*(1+参数!J$6/全价!J10*100*(1-2.7%/365)),"")</f>
        <v>9.1377646872572382E-2</v>
      </c>
      <c r="K10" s="4">
        <f>IFERROR(到期收益率!K10*(1+参数!K$6/全价!K10*100*(1-2.7%/365)),"")</f>
        <v>9.0413017305287197E-2</v>
      </c>
    </row>
    <row r="11" spans="1:11" x14ac:dyDescent="0.15">
      <c r="A11" s="1">
        <v>42296</v>
      </c>
      <c r="B11" s="4">
        <f>IFERROR(到期收益率!B11*(1+参数!B$6/全价!B11*100*(1-2.7%/365)),"")</f>
        <v>6.8215698019855692E-2</v>
      </c>
      <c r="C11" s="4">
        <f>IFERROR(到期收益率!C11*(1+参数!C$6/全价!C11*100*(1-2.7%/365)),"")</f>
        <v>6.9737104646491396E-2</v>
      </c>
      <c r="D11" s="4">
        <f>IFERROR(到期收益率!D11*(1+参数!D$6/全价!D11*100*(1-2.7%/365)),"")</f>
        <v>9.341176192219966E-2</v>
      </c>
      <c r="E11" s="4" t="str">
        <f>IFERROR(到期收益率!E11*(1+参数!E$6/全价!E11*100*(1-2.7%/365)),"")</f>
        <v/>
      </c>
      <c r="F11" s="4" t="str">
        <f>IFERROR(到期收益率!F11*(1+参数!F$6/全价!F11*100*(1-2.7%/365)),"")</f>
        <v/>
      </c>
      <c r="G11" s="4" t="str">
        <f>IFERROR(到期收益率!G11*(1+参数!G$6/全价!G11*100*(1-2.7%/365)),"")</f>
        <v/>
      </c>
      <c r="H11" s="4">
        <f>IFERROR(到期收益率!H11*(1+参数!H$6/全价!H11*100*(1-2.7%/365)),"")</f>
        <v>0.10491914682144578</v>
      </c>
      <c r="I11" s="4">
        <f>IFERROR(到期收益率!I11*(1+参数!I$6/全价!I11*100*(1-2.7%/365)),"")</f>
        <v>8.3695515839130569E-2</v>
      </c>
      <c r="J11" s="4" t="str">
        <f>IFERROR(到期收益率!J11*(1+参数!J$6/全价!J11*100*(1-2.7%/365)),"")</f>
        <v/>
      </c>
      <c r="K11" s="4">
        <f>IFERROR(到期收益率!K11*(1+参数!K$6/全价!K11*100*(1-2.7%/365)),"")</f>
        <v>9.0436106621909609E-2</v>
      </c>
    </row>
    <row r="12" spans="1:11" x14ac:dyDescent="0.15">
      <c r="A12" s="1">
        <v>42297</v>
      </c>
      <c r="B12" s="4">
        <f>IFERROR(到期收益率!B12*(1+参数!B$6/全价!B12*100*(1-2.7%/365)),"")</f>
        <v>6.8960726011812787E-2</v>
      </c>
      <c r="C12" s="4">
        <f>IFERROR(到期收益率!C12*(1+参数!C$6/全价!C12*100*(1-2.7%/365)),"")</f>
        <v>7.1292299979605123E-2</v>
      </c>
      <c r="D12" s="4">
        <f>IFERROR(到期收益率!D12*(1+参数!D$6/全价!D12*100*(1-2.7%/365)),"")</f>
        <v>9.3083298595831324E-2</v>
      </c>
      <c r="E12" s="4" t="str">
        <f>IFERROR(到期收益率!E12*(1+参数!E$6/全价!E12*100*(1-2.7%/365)),"")</f>
        <v/>
      </c>
      <c r="F12" s="4">
        <f>IFERROR(到期收益率!F12*(1+参数!F$6/全价!F12*100*(1-2.7%/365)),"")</f>
        <v>0.10385499776799155</v>
      </c>
      <c r="G12" s="4">
        <f>IFERROR(到期收益率!G12*(1+参数!G$6/全价!G12*100*(1-2.7%/365)),"")</f>
        <v>9.5088884241801563E-2</v>
      </c>
      <c r="H12" s="4">
        <f>IFERROR(到期收益率!H12*(1+参数!H$6/全价!H12*100*(1-2.7%/365)),"")</f>
        <v>0.10489284682607078</v>
      </c>
      <c r="I12" s="4">
        <f>IFERROR(到期收益率!I12*(1+参数!I$6/全价!I12*100*(1-2.7%/365)),"")</f>
        <v>8.3674413351834856E-2</v>
      </c>
      <c r="J12" s="4">
        <f>IFERROR(到期收益率!J12*(1+参数!J$6/全价!J12*100*(1-2.7%/365)),"")</f>
        <v>9.2027306001866677E-2</v>
      </c>
      <c r="K12" s="4">
        <f>IFERROR(到期收益率!K12*(1+参数!K$6/全价!K12*100*(1-2.7%/365)),"")</f>
        <v>8.7245650704567843E-2</v>
      </c>
    </row>
    <row r="13" spans="1:11" x14ac:dyDescent="0.15">
      <c r="A13" s="1">
        <v>42298</v>
      </c>
      <c r="B13" s="4" t="str">
        <f>IFERROR(到期收益率!B13*(1+参数!B$6/全价!B13*100*(1-2.7%/365)),"")</f>
        <v/>
      </c>
      <c r="C13" s="4">
        <f>IFERROR(到期收益率!C13*(1+参数!C$6/全价!C13*100*(1-2.7%/365)),"")</f>
        <v>7.1189037432543331E-2</v>
      </c>
      <c r="D13" s="4">
        <f>IFERROR(到期收益率!D13*(1+参数!D$6/全价!D13*100*(1-2.7%/365)),"")</f>
        <v>9.3966725385989672E-2</v>
      </c>
      <c r="E13" s="4">
        <f>IFERROR(到期收益率!E13*(1+参数!E$6/全价!E13*100*(1-2.7%/365)),"")</f>
        <v>5.0847054175548315E-2</v>
      </c>
      <c r="F13" s="4" t="str">
        <f>IFERROR(到期收益率!F13*(1+参数!F$6/全价!F13*100*(1-2.7%/365)),"")</f>
        <v/>
      </c>
      <c r="G13" s="4">
        <f>IFERROR(到期收益率!G13*(1+参数!G$6/全价!G13*100*(1-2.7%/365)),"")</f>
        <v>9.5050420871230917E-2</v>
      </c>
      <c r="H13" s="4">
        <f>IFERROR(到期收益率!H13*(1+参数!H$6/全价!H13*100*(1-2.7%/365)),"")</f>
        <v>0.10479642016969747</v>
      </c>
      <c r="I13" s="4">
        <f>IFERROR(到期收益率!I13*(1+参数!I$6/全价!I13*100*(1-2.7%/365)),"")</f>
        <v>8.4517246482087277E-2</v>
      </c>
      <c r="J13" s="4">
        <f>IFERROR(到期收益率!J13*(1+参数!J$6/全价!J13*100*(1-2.7%/365)),"")</f>
        <v>9.1465488396646991E-2</v>
      </c>
      <c r="K13" s="4">
        <f>IFERROR(到期收益率!K13*(1+参数!K$6/全价!K13*100*(1-2.7%/365)),"")</f>
        <v>8.9096597290073118E-2</v>
      </c>
    </row>
    <row r="14" spans="1:11" x14ac:dyDescent="0.15">
      <c r="A14" s="1">
        <v>42299</v>
      </c>
      <c r="B14" s="4" t="str">
        <f>IFERROR(到期收益率!B14*(1+参数!B$6/全价!B14*100*(1-2.7%/365)),"")</f>
        <v/>
      </c>
      <c r="C14" s="4">
        <f>IFERROR(到期收益率!C14*(1+参数!C$6/全价!C14*100*(1-2.7%/365)),"")</f>
        <v>7.1196732857930572E-2</v>
      </c>
      <c r="D14" s="4">
        <f>IFERROR(到期收益率!D14*(1+参数!D$6/全价!D14*100*(1-2.7%/365)),"")</f>
        <v>9.4549800806083717E-2</v>
      </c>
      <c r="E14" s="4" t="str">
        <f>IFERROR(到期收益率!E14*(1+参数!E$6/全价!E14*100*(1-2.7%/365)),"")</f>
        <v/>
      </c>
      <c r="F14" s="4">
        <f>IFERROR(到期收益率!F14*(1+参数!F$6/全价!F14*100*(1-2.7%/365)),"")</f>
        <v>0.10128439831719711</v>
      </c>
      <c r="G14" s="4" t="str">
        <f>IFERROR(到期收益率!G14*(1+参数!G$6/全价!G14*100*(1-2.7%/365)),"")</f>
        <v/>
      </c>
      <c r="H14" s="4">
        <f>IFERROR(到期收益率!H14*(1+参数!H$6/全价!H14*100*(1-2.7%/365)),"")</f>
        <v>0.10441940186047743</v>
      </c>
      <c r="I14" s="4">
        <f>IFERROR(到期收益率!I14*(1+参数!I$6/全价!I14*100*(1-2.7%/365)),"")</f>
        <v>8.1486827600567496E-2</v>
      </c>
      <c r="J14" s="4">
        <f>IFERROR(到期收益率!J14*(1+参数!J$6/全价!J14*100*(1-2.7%/365)),"")</f>
        <v>9.1853001562252359E-2</v>
      </c>
      <c r="K14" s="4">
        <f>IFERROR(到期收益率!K14*(1+参数!K$6/全价!K14*100*(1-2.7%/365)),"")</f>
        <v>8.9394928012640457E-2</v>
      </c>
    </row>
    <row r="15" spans="1:11" x14ac:dyDescent="0.15">
      <c r="A15" s="1">
        <v>42300</v>
      </c>
      <c r="B15" s="4">
        <f>IFERROR(到期收益率!B15*(1+参数!B$6/全价!B15*100*(1-2.7%/365)),"")</f>
        <v>6.7371275232186986E-2</v>
      </c>
      <c r="C15" s="4">
        <f>IFERROR(到期收益率!C15*(1+参数!C$6/全价!C15*100*(1-2.7%/365)),"")</f>
        <v>7.0201655853607714E-2</v>
      </c>
      <c r="D15" s="4">
        <f>IFERROR(到期收益率!D15*(1+参数!D$6/全价!D15*100*(1-2.7%/365)),"")</f>
        <v>9.4931817118881615E-2</v>
      </c>
      <c r="E15" s="4" t="str">
        <f>IFERROR(到期收益率!E15*(1+参数!E$6/全价!E15*100*(1-2.7%/365)),"")</f>
        <v/>
      </c>
      <c r="F15" s="4">
        <f>IFERROR(到期收益率!F15*(1+参数!F$6/全价!F15*100*(1-2.7%/365)),"")</f>
        <v>0.10254196327043778</v>
      </c>
      <c r="G15" s="4" t="str">
        <f>IFERROR(到期收益率!G15*(1+参数!G$6/全价!G15*100*(1-2.7%/365)),"")</f>
        <v/>
      </c>
      <c r="H15" s="4">
        <f>IFERROR(到期收益率!H15*(1+参数!H$6/全价!H15*100*(1-2.7%/365)),"")</f>
        <v>0.10201654458104129</v>
      </c>
      <c r="I15" s="4" t="str">
        <f>IFERROR(到期收益率!I15*(1+参数!I$6/全价!I15*100*(1-2.7%/365)),"")</f>
        <v/>
      </c>
      <c r="J15" s="4">
        <f>IFERROR(到期收益率!J15*(1+参数!J$6/全价!J15*100*(1-2.7%/365)),"")</f>
        <v>9.1840848842449543E-2</v>
      </c>
      <c r="K15" s="4">
        <f>IFERROR(到期收益率!K15*(1+参数!K$6/全价!K15*100*(1-2.7%/365)),"")</f>
        <v>8.9506215644397619E-2</v>
      </c>
    </row>
    <row r="16" spans="1:11" x14ac:dyDescent="0.15">
      <c r="A16" s="1">
        <v>42303</v>
      </c>
      <c r="B16" s="4" t="str">
        <f>IFERROR(到期收益率!B16*(1+参数!B$6/全价!B16*100*(1-2.7%/365)),"")</f>
        <v/>
      </c>
      <c r="C16" s="4">
        <f>IFERROR(到期收益率!C16*(1+参数!C$6/全价!C16*100*(1-2.7%/365)),"")</f>
        <v>6.898925140835091E-2</v>
      </c>
      <c r="D16" s="4">
        <f>IFERROR(到期收益率!D16*(1+参数!D$6/全价!D16*100*(1-2.7%/365)),"")</f>
        <v>9.4859885291685681E-2</v>
      </c>
      <c r="E16" s="4" t="str">
        <f>IFERROR(到期收益率!E16*(1+参数!E$6/全价!E16*100*(1-2.7%/365)),"")</f>
        <v/>
      </c>
      <c r="F16" s="4" t="str">
        <f>IFERROR(到期收益率!F16*(1+参数!F$6/全价!F16*100*(1-2.7%/365)),"")</f>
        <v/>
      </c>
      <c r="G16" s="4">
        <f>IFERROR(到期收益率!G16*(1+参数!G$6/全价!G16*100*(1-2.7%/365)),"")</f>
        <v>9.4858146166272986E-2</v>
      </c>
      <c r="H16" s="4">
        <f>IFERROR(到期收益率!H16*(1+参数!H$6/全价!H16*100*(1-2.7%/365)),"")</f>
        <v>0.10228078086071511</v>
      </c>
      <c r="I16" s="4" t="str">
        <f>IFERROR(到期收益率!I16*(1+参数!I$6/全价!I16*100*(1-2.7%/365)),"")</f>
        <v/>
      </c>
      <c r="J16" s="4">
        <f>IFERROR(到期收益率!J16*(1+参数!J$6/全价!J16*100*(1-2.7%/365)),"")</f>
        <v>9.1354004676319295E-2</v>
      </c>
      <c r="K16" s="4">
        <f>IFERROR(到期收益率!K16*(1+参数!K$6/全价!K16*100*(1-2.7%/365)),"")</f>
        <v>8.8087891136838958E-2</v>
      </c>
    </row>
    <row r="17" spans="1:11" x14ac:dyDescent="0.15">
      <c r="A17" s="1">
        <v>42304</v>
      </c>
      <c r="B17" s="4" t="str">
        <f>IFERROR(到期收益率!B17*(1+参数!B$6/全价!B17*100*(1-2.7%/365)),"")</f>
        <v/>
      </c>
      <c r="C17" s="4">
        <f>IFERROR(到期收益率!C17*(1+参数!C$6/全价!C17*100*(1-2.7%/365)),"")</f>
        <v>6.7763309742840769E-2</v>
      </c>
      <c r="D17" s="4">
        <f>IFERROR(到期收益率!D17*(1+参数!D$6/全价!D17*100*(1-2.7%/365)),"")</f>
        <v>9.4325381731126437E-2</v>
      </c>
      <c r="E17" s="4" t="str">
        <f>IFERROR(到期收益率!E17*(1+参数!E$6/全价!E17*100*(1-2.7%/365)),"")</f>
        <v/>
      </c>
      <c r="F17" s="4" t="str">
        <f>IFERROR(到期收益率!F17*(1+参数!F$6/全价!F17*100*(1-2.7%/365)),"")</f>
        <v/>
      </c>
      <c r="G17" s="4">
        <f>IFERROR(到期收益率!G17*(1+参数!G$6/全价!G17*100*(1-2.7%/365)),"")</f>
        <v>9.5057726879367505E-2</v>
      </c>
      <c r="H17" s="4">
        <f>IFERROR(到期收益率!H17*(1+参数!H$6/全价!H17*100*(1-2.7%/365)),"")</f>
        <v>0.10274242766310282</v>
      </c>
      <c r="I17" s="4">
        <f>IFERROR(到期收益率!I17*(1+参数!I$6/全价!I17*100*(1-2.7%/365)),"")</f>
        <v>7.5058952479382338E-2</v>
      </c>
      <c r="J17" s="4">
        <f>IFERROR(到期收益率!J17*(1+参数!J$6/全价!J17*100*(1-2.7%/365)),"")</f>
        <v>9.0842060183756221E-2</v>
      </c>
      <c r="K17" s="4">
        <f>IFERROR(到期收益率!K17*(1+参数!K$6/全价!K17*100*(1-2.7%/365)),"")</f>
        <v>8.8385752468874812E-2</v>
      </c>
    </row>
    <row r="18" spans="1:11" x14ac:dyDescent="0.15">
      <c r="A18" s="1">
        <v>42305</v>
      </c>
      <c r="B18" s="4" t="str">
        <f>IFERROR(到期收益率!B18*(1+参数!B$6/全价!B18*100*(1-2.7%/365)),"")</f>
        <v/>
      </c>
      <c r="C18" s="4">
        <f>IFERROR(到期收益率!C18*(1+参数!C$6/全价!C18*100*(1-2.7%/365)),"")</f>
        <v>6.7205556414760198E-2</v>
      </c>
      <c r="D18" s="4">
        <f>IFERROR(到期收益率!D18*(1+参数!D$6/全价!D18*100*(1-2.7%/365)),"")</f>
        <v>9.4300716993400258E-2</v>
      </c>
      <c r="E18" s="4" t="str">
        <f>IFERROR(到期收益率!E18*(1+参数!E$6/全价!E18*100*(1-2.7%/365)),"")</f>
        <v/>
      </c>
      <c r="F18" s="4">
        <f>IFERROR(到期收益率!F18*(1+参数!F$6/全价!F18*100*(1-2.7%/365)),"")</f>
        <v>0.10247496188844842</v>
      </c>
      <c r="G18" s="4" t="str">
        <f>IFERROR(到期收益率!G18*(1+参数!G$6/全价!G18*100*(1-2.7%/365)),"")</f>
        <v/>
      </c>
      <c r="H18" s="4">
        <f>IFERROR(到期收益率!H18*(1+参数!H$6/全价!H18*100*(1-2.7%/365)),"")</f>
        <v>0.10264464466654785</v>
      </c>
      <c r="I18" s="4" t="str">
        <f>IFERROR(到期收益率!I18*(1+参数!I$6/全价!I18*100*(1-2.7%/365)),"")</f>
        <v/>
      </c>
      <c r="J18" s="4">
        <f>IFERROR(到期收益率!J18*(1+参数!J$6/全价!J18*100*(1-2.7%/365)),"")</f>
        <v>8.8840936008602836E-2</v>
      </c>
      <c r="K18" s="4">
        <f>IFERROR(到期收益率!K18*(1+参数!K$6/全价!K18*100*(1-2.7%/365)),"")</f>
        <v>8.8433806652908495E-2</v>
      </c>
    </row>
    <row r="19" spans="1:11" x14ac:dyDescent="0.15">
      <c r="A19" s="1">
        <v>42306</v>
      </c>
      <c r="B19" s="4" t="str">
        <f>IFERROR(到期收益率!B19*(1+参数!B$6/全价!B19*100*(1-2.7%/365)),"")</f>
        <v/>
      </c>
      <c r="C19" s="4">
        <f>IFERROR(到期收益率!C19*(1+参数!C$6/全价!C19*100*(1-2.7%/365)),"")</f>
        <v>6.7093784078663274E-2</v>
      </c>
      <c r="D19" s="4">
        <f>IFERROR(到期收益率!D19*(1+参数!D$6/全价!D19*100*(1-2.7%/365)),"")</f>
        <v>9.4071494133639619E-2</v>
      </c>
      <c r="E19" s="4">
        <f>IFERROR(到期收益率!E19*(1+参数!E$6/全价!E19*100*(1-2.7%/365)),"")</f>
        <v>5.2601266809682801E-2</v>
      </c>
      <c r="F19" s="4">
        <f>IFERROR(到期收益率!F19*(1+参数!F$6/全价!F19*100*(1-2.7%/365)),"")</f>
        <v>0.10203448311192742</v>
      </c>
      <c r="G19" s="4">
        <f>IFERROR(到期收益率!G19*(1+参数!G$6/全价!G19*100*(1-2.7%/365)),"")</f>
        <v>9.5048895518361903E-2</v>
      </c>
      <c r="H19" s="4">
        <f>IFERROR(到期收益率!H19*(1+参数!H$6/全价!H19*100*(1-2.7%/365)),"")</f>
        <v>0.10324830882512288</v>
      </c>
      <c r="I19" s="4">
        <f>IFERROR(到期收益率!I19*(1+参数!I$6/全价!I19*100*(1-2.7%/365)),"")</f>
        <v>8.1334240131575669E-2</v>
      </c>
      <c r="J19" s="4">
        <f>IFERROR(到期收益率!J19*(1+参数!J$6/全价!J19*100*(1-2.7%/365)),"")</f>
        <v>8.9224213069779706E-2</v>
      </c>
      <c r="K19" s="4">
        <f>IFERROR(到期收益率!K19*(1+参数!K$6/全价!K19*100*(1-2.7%/365)),"")</f>
        <v>8.8481965570973681E-2</v>
      </c>
    </row>
    <row r="20" spans="1:11" x14ac:dyDescent="0.15">
      <c r="A20" s="1">
        <v>42307</v>
      </c>
      <c r="B20" s="4" t="str">
        <f>IFERROR(到期收益率!B20*(1+参数!B$6/全价!B20*100*(1-2.7%/365)),"")</f>
        <v/>
      </c>
      <c r="C20" s="4">
        <f>IFERROR(到期收益率!C20*(1+参数!C$6/全价!C20*100*(1-2.7%/365)),"")</f>
        <v>6.6869509788939463E-2</v>
      </c>
      <c r="D20" s="4">
        <f>IFERROR(到期收益率!D20*(1+参数!D$6/全价!D20*100*(1-2.7%/365)),"")</f>
        <v>9.3944177067829315E-2</v>
      </c>
      <c r="E20" s="4">
        <f>IFERROR(到期收益率!E20*(1+参数!E$6/全价!E20*100*(1-2.7%/365)),"")</f>
        <v>8.034897417589959E-2</v>
      </c>
      <c r="F20" s="4" t="str">
        <f>IFERROR(到期收益率!F20*(1+参数!F$6/全价!F20*100*(1-2.7%/365)),"")</f>
        <v/>
      </c>
      <c r="G20" s="4">
        <f>IFERROR(到期收益率!G20*(1+参数!G$6/全价!G20*100*(1-2.7%/365)),"")</f>
        <v>9.4026297967927622E-2</v>
      </c>
      <c r="H20" s="4">
        <f>IFERROR(到期收益率!H20*(1+参数!H$6/全价!H20*100*(1-2.7%/365)),"")</f>
        <v>0.10350218690535452</v>
      </c>
      <c r="I20" s="4" t="str">
        <f>IFERROR(到期收益率!I20*(1+参数!I$6/全价!I20*100*(1-2.7%/365)),"")</f>
        <v/>
      </c>
      <c r="J20" s="4">
        <f>IFERROR(到期收益率!J20*(1+参数!J$6/全价!J20*100*(1-2.7%/365)),"")</f>
        <v>8.9558777672852585E-2</v>
      </c>
      <c r="K20" s="4">
        <f>IFERROR(到期收益率!K20*(1+参数!K$6/全价!K20*100*(1-2.7%/365)),"")</f>
        <v>8.9347047390060066E-2</v>
      </c>
    </row>
    <row r="21" spans="1:11" x14ac:dyDescent="0.15">
      <c r="A21" s="1">
        <v>42310</v>
      </c>
      <c r="B21" s="4" t="str">
        <f>IFERROR(到期收益率!B21*(1+参数!B$6/全价!B21*100*(1-2.7%/365)),"")</f>
        <v/>
      </c>
      <c r="C21" s="4">
        <f>IFERROR(到期收益率!C21*(1+参数!C$6/全价!C21*100*(1-2.7%/365)),"")</f>
        <v>6.6868272196251313E-2</v>
      </c>
      <c r="D21" s="4">
        <f>IFERROR(到期收益率!D21*(1+参数!D$6/全价!D21*100*(1-2.7%/365)),"")</f>
        <v>9.3868750970632076E-2</v>
      </c>
      <c r="E21" s="4">
        <f>IFERROR(到期收益率!E21*(1+参数!E$6/全价!E21*100*(1-2.7%/365)),"")</f>
        <v>8.262828936679581E-2</v>
      </c>
      <c r="F21" s="4" t="str">
        <f>IFERROR(到期收益率!F21*(1+参数!F$6/全价!F21*100*(1-2.7%/365)),"")</f>
        <v/>
      </c>
      <c r="G21" s="4">
        <f>IFERROR(到期收益率!G21*(1+参数!G$6/全价!G21*100*(1-2.7%/365)),"")</f>
        <v>9.387724293686546E-2</v>
      </c>
      <c r="H21" s="4">
        <f>IFERROR(到期收益率!H21*(1+参数!H$6/全价!H21*100*(1-2.7%/365)),"")</f>
        <v>0.10342065317856888</v>
      </c>
      <c r="I21" s="4">
        <f>IFERROR(到期收益率!I21*(1+参数!I$6/全价!I21*100*(1-2.7%/365)),"")</f>
        <v>8.1246933445285649E-2</v>
      </c>
      <c r="J21" s="4">
        <f>IFERROR(到期收益率!J21*(1+参数!J$6/全价!J21*100*(1-2.7%/365)),"")</f>
        <v>8.9519938378627484E-2</v>
      </c>
      <c r="K21" s="4" t="str">
        <f>IFERROR(到期收益率!K21*(1+参数!K$6/全价!K21*100*(1-2.7%/365)),"")</f>
        <v/>
      </c>
    </row>
    <row r="22" spans="1:11" x14ac:dyDescent="0.15">
      <c r="A22" s="1">
        <v>42311</v>
      </c>
      <c r="B22" s="4" t="str">
        <f>IFERROR(到期收益率!B22*(1+参数!B$6/全价!B22*100*(1-2.7%/365)),"")</f>
        <v/>
      </c>
      <c r="C22" s="4">
        <f>IFERROR(到期收益率!C22*(1+参数!C$6/全价!C22*100*(1-2.7%/365)),"")</f>
        <v>6.6980929764458852E-2</v>
      </c>
      <c r="D22" s="4">
        <f>IFERROR(到期收益率!D22*(1+参数!D$6/全价!D22*100*(1-2.7%/365)),"")</f>
        <v>9.435809380911081E-2</v>
      </c>
      <c r="E22" s="4">
        <f>IFERROR(到期收益率!E22*(1+参数!E$6/全价!E22*100*(1-2.7%/365)),"")</f>
        <v>8.5356555303816681E-2</v>
      </c>
      <c r="F22" s="4" t="str">
        <f>IFERROR(到期收益率!F22*(1+参数!F$6/全价!F22*100*(1-2.7%/365)),"")</f>
        <v/>
      </c>
      <c r="G22" s="4">
        <f>IFERROR(到期收益率!G22*(1+参数!G$6/全价!G22*100*(1-2.7%/365)),"")</f>
        <v>9.383883571124306E-2</v>
      </c>
      <c r="H22" s="4">
        <f>IFERROR(到期收益率!H22*(1+参数!H$6/全价!H22*100*(1-2.7%/365)),"")</f>
        <v>0.1033934539733557</v>
      </c>
      <c r="I22" s="4" t="str">
        <f>IFERROR(到期收益率!I22*(1+参数!I$6/全价!I22*100*(1-2.7%/365)),"")</f>
        <v/>
      </c>
      <c r="J22" s="4">
        <f>IFERROR(到期收益率!J22*(1+参数!J$6/全价!J22*100*(1-2.7%/365)),"")</f>
        <v>8.9556768759892574E-2</v>
      </c>
      <c r="K22" s="4">
        <f>IFERROR(到期收益率!K22*(1+参数!K$6/全价!K22*100*(1-2.7%/365)),"")</f>
        <v>9.0810262178007056E-2</v>
      </c>
    </row>
    <row r="23" spans="1:11" x14ac:dyDescent="0.15">
      <c r="A23" s="1">
        <v>42312</v>
      </c>
      <c r="B23" s="4" t="str">
        <f>IFERROR(到期收益率!B23*(1+参数!B$6/全价!B23*100*(1-2.7%/365)),"")</f>
        <v/>
      </c>
      <c r="C23" s="4">
        <f>IFERROR(到期收益率!C23*(1+参数!C$6/全价!C23*100*(1-2.7%/365)),"")</f>
        <v>6.7660769539828858E-2</v>
      </c>
      <c r="D23" s="4">
        <f>IFERROR(到期收益率!D23*(1+参数!D$6/全价!D23*100*(1-2.7%/365)),"")</f>
        <v>9.4642900579099687E-2</v>
      </c>
      <c r="E23" s="4" t="str">
        <f>IFERROR(到期收益率!E23*(1+参数!E$6/全价!E23*100*(1-2.7%/365)),"")</f>
        <v/>
      </c>
      <c r="F23" s="4" t="str">
        <f>IFERROR(到期收益率!F23*(1+参数!F$6/全价!F23*100*(1-2.7%/365)),"")</f>
        <v/>
      </c>
      <c r="G23" s="4">
        <f>IFERROR(到期收益率!G23*(1+参数!G$6/全价!G23*100*(1-2.7%/365)),"")</f>
        <v>9.4003488577945049E-2</v>
      </c>
      <c r="H23" s="4">
        <f>IFERROR(到期收益率!H23*(1+参数!H$6/全价!H23*100*(1-2.7%/365)),"")</f>
        <v>0.10336625079237294</v>
      </c>
      <c r="I23" s="4" t="str">
        <f>IFERROR(到期收益率!I23*(1+参数!I$6/全价!I23*100*(1-2.7%/365)),"")</f>
        <v/>
      </c>
      <c r="J23" s="4">
        <f>IFERROR(到期收益率!J23*(1+参数!J$6/全价!J23*100*(1-2.7%/365)),"")</f>
        <v>8.9992535153221892E-2</v>
      </c>
      <c r="K23" s="4">
        <f>IFERROR(到期收益率!K23*(1+参数!K$6/全价!K23*100*(1-2.7%/365)),"")</f>
        <v>9.0797668693071112E-2</v>
      </c>
    </row>
    <row r="24" spans="1:11" x14ac:dyDescent="0.15">
      <c r="A24" s="1">
        <v>42313</v>
      </c>
      <c r="B24" s="4" t="str">
        <f>IFERROR(到期收益率!B24*(1+参数!B$6/全价!B24*100*(1-2.7%/365)),"")</f>
        <v/>
      </c>
      <c r="C24" s="4">
        <f>IFERROR(到期收益率!C24*(1+参数!C$6/全价!C24*100*(1-2.7%/365)),"")</f>
        <v>6.9483376242469974E-2</v>
      </c>
      <c r="D24" s="4">
        <f>IFERROR(到期收益率!D24*(1+参数!D$6/全价!D24*100*(1-2.7%/365)),"")</f>
        <v>9.4618683740666995E-2</v>
      </c>
      <c r="E24" s="4">
        <f>IFERROR(到期收益率!E24*(1+参数!E$6/全价!E24*100*(1-2.7%/365)),"")</f>
        <v>8.3669365448699878E-2</v>
      </c>
      <c r="F24" s="4">
        <f>IFERROR(到期收益率!F24*(1+参数!F$6/全价!F24*100*(1-2.7%/365)),"")</f>
        <v>0.1020241840748795</v>
      </c>
      <c r="G24" s="4" t="str">
        <f>IFERROR(到期收益率!G24*(1+参数!G$6/全价!G24*100*(1-2.7%/365)),"")</f>
        <v/>
      </c>
      <c r="H24" s="4">
        <f>IFERROR(到期收益率!H24*(1+参数!H$6/全价!H24*100*(1-2.7%/365)),"")</f>
        <v>0.10447119347972209</v>
      </c>
      <c r="I24" s="4" t="str">
        <f>IFERROR(到期收益率!I24*(1+参数!I$6/全价!I24*100*(1-2.7%/365)),"")</f>
        <v/>
      </c>
      <c r="J24" s="4">
        <f>IFERROR(到期收益率!J24*(1+参数!J$6/全价!J24*100*(1-2.7%/365)),"")</f>
        <v>9.0029716613529182E-2</v>
      </c>
      <c r="K24" s="4">
        <f>IFERROR(到期收益率!K24*(1+参数!K$6/全价!K24*100*(1-2.7%/365)),"")</f>
        <v>9.0277351578029297E-2</v>
      </c>
    </row>
    <row r="25" spans="1:11" x14ac:dyDescent="0.15">
      <c r="A25" s="1">
        <v>42314</v>
      </c>
      <c r="B25" s="4" t="str">
        <f>IFERROR(到期收益率!B25*(1+参数!B$6/全价!B25*100*(1-2.7%/365)),"")</f>
        <v/>
      </c>
      <c r="C25" s="4">
        <f>IFERROR(到期收益率!C25*(1+参数!C$6/全价!C25*100*(1-2.7%/365)),"")</f>
        <v>7.0174425583506631E-2</v>
      </c>
      <c r="D25" s="4">
        <f>IFERROR(到期收益率!D25*(1+参数!D$6/全价!D25*100*(1-2.7%/365)),"")</f>
        <v>9.4180939977013309E-2</v>
      </c>
      <c r="E25" s="4">
        <f>IFERROR(到期收益率!E25*(1+参数!E$6/全价!E25*100*(1-2.7%/365)),"")</f>
        <v>8.8309326777300245E-2</v>
      </c>
      <c r="F25" s="4">
        <f>IFERROR(到期收益率!F25*(1+参数!F$6/全价!F25*100*(1-2.7%/365)),"")</f>
        <v>0.10201056231884659</v>
      </c>
      <c r="G25" s="4" t="str">
        <f>IFERROR(到期收益率!G25*(1+参数!G$6/全价!G25*100*(1-2.7%/365)),"")</f>
        <v/>
      </c>
      <c r="H25" s="4">
        <f>IFERROR(到期收益率!H25*(1+参数!H$6/全价!H25*100*(1-2.7%/365)),"")</f>
        <v>0.10444478427445454</v>
      </c>
      <c r="I25" s="4" t="str">
        <f>IFERROR(到期收益率!I25*(1+参数!I$6/全价!I25*100*(1-2.7%/365)),"")</f>
        <v/>
      </c>
      <c r="J25" s="4">
        <f>IFERROR(到期收益率!J25*(1+参数!J$6/全价!J25*100*(1-2.7%/365)),"")</f>
        <v>8.8920664684570466E-2</v>
      </c>
      <c r="K25" s="4">
        <f>IFERROR(到期收益率!K25*(1+参数!K$6/全价!K25*100*(1-2.7%/365)),"")</f>
        <v>9.0074039326214994E-2</v>
      </c>
    </row>
    <row r="26" spans="1:11" x14ac:dyDescent="0.15">
      <c r="A26" s="1">
        <v>42317</v>
      </c>
      <c r="B26" s="4" t="str">
        <f>IFERROR(到期收益率!B26*(1+参数!B$6/全价!B26*100*(1-2.7%/365)),"")</f>
        <v/>
      </c>
      <c r="C26" s="4">
        <f>IFERROR(到期收益率!C26*(1+参数!C$6/全价!C26*100*(1-2.7%/365)),"")</f>
        <v>7.2732740997569198E-2</v>
      </c>
      <c r="D26" s="4">
        <f>IFERROR(到期收益率!D26*(1+参数!D$6/全价!D26*100*(1-2.7%/365)),"")</f>
        <v>9.6602697545600358E-2</v>
      </c>
      <c r="E26" s="4" t="str">
        <f>IFERROR(到期收益率!E26*(1+参数!E$6/全价!E26*100*(1-2.7%/365)),"")</f>
        <v/>
      </c>
      <c r="F26" s="4" t="str">
        <f>IFERROR(到期收益率!F26*(1+参数!F$6/全价!F26*100*(1-2.7%/365)),"")</f>
        <v/>
      </c>
      <c r="G26" s="4">
        <f>IFERROR(到期收益率!G26*(1+参数!G$6/全价!G26*100*(1-2.7%/365)),"")</f>
        <v>9.3811496754294926E-2</v>
      </c>
      <c r="H26" s="4">
        <f>IFERROR(到期收益率!H26*(1+参数!H$6/全价!H26*100*(1-2.7%/365)),"")</f>
        <v>0.10693440878366921</v>
      </c>
      <c r="I26" s="4">
        <f>IFERROR(到期收益率!I26*(1+参数!I$6/全价!I26*100*(1-2.7%/365)),"")</f>
        <v>8.1954379156787466E-2</v>
      </c>
      <c r="J26" s="4">
        <f>IFERROR(到期收益率!J26*(1+参数!J$6/全价!J26*100*(1-2.7%/365)),"")</f>
        <v>9.1182148915809266E-2</v>
      </c>
      <c r="K26" s="4" t="str">
        <f>IFERROR(到期收益率!K26*(1+参数!K$6/全价!K26*100*(1-2.7%/365)),"")</f>
        <v/>
      </c>
    </row>
    <row r="27" spans="1:11" x14ac:dyDescent="0.15">
      <c r="A27" s="1">
        <v>42318</v>
      </c>
      <c r="B27" s="4" t="str">
        <f>IFERROR(到期收益率!B27*(1+参数!B$6/全价!B27*100*(1-2.7%/365)),"")</f>
        <v/>
      </c>
      <c r="C27" s="4">
        <f>IFERROR(到期收益率!C27*(1+参数!C$6/全价!C27*100*(1-2.7%/365)),"")</f>
        <v>7.4370036358624755E-2</v>
      </c>
      <c r="D27" s="4">
        <f>IFERROR(到期收益率!D27*(1+参数!D$6/全价!D27*100*(1-2.7%/365)),"")</f>
        <v>9.9304498014027062E-2</v>
      </c>
      <c r="E27" s="4">
        <f>IFERROR(到期收益率!E27*(1+参数!E$6/全价!E27*100*(1-2.7%/365)),"")</f>
        <v>8.908876508993821E-2</v>
      </c>
      <c r="F27" s="4">
        <f>IFERROR(到期收益率!F27*(1+参数!F$6/全价!F27*100*(1-2.7%/365)),"")</f>
        <v>0.10230208269346562</v>
      </c>
      <c r="G27" s="4">
        <f>IFERROR(到期收益率!G27*(1+参数!G$6/全价!G27*100*(1-2.7%/365)),"")</f>
        <v>9.4996634122603812E-2</v>
      </c>
      <c r="H27" s="4">
        <f>IFERROR(到期收益率!H27*(1+参数!H$6/全价!H27*100*(1-2.7%/365)),"")</f>
        <v>0.11015132073760479</v>
      </c>
      <c r="I27" s="4" t="str">
        <f>IFERROR(到期收益率!I27*(1+参数!I$6/全价!I27*100*(1-2.7%/365)),"")</f>
        <v/>
      </c>
      <c r="J27" s="4">
        <f>IFERROR(到期收益率!J27*(1+参数!J$6/全价!J27*100*(1-2.7%/365)),"")</f>
        <v>9.1169901531323191E-2</v>
      </c>
      <c r="K27" s="4" t="str">
        <f>IFERROR(到期收益率!K27*(1+参数!K$6/全价!K27*100*(1-2.7%/365)),"")</f>
        <v/>
      </c>
    </row>
    <row r="28" spans="1:11" x14ac:dyDescent="0.15">
      <c r="A28" s="1">
        <v>42319</v>
      </c>
      <c r="B28" s="4" t="str">
        <f>IFERROR(到期收益率!B28*(1+参数!B$6/全价!B28*100*(1-2.7%/365)),"")</f>
        <v/>
      </c>
      <c r="C28" s="4">
        <f>IFERROR(到期收益率!C28*(1+参数!C$6/全价!C28*100*(1-2.7%/365)),"")</f>
        <v>7.4035746397572683E-2</v>
      </c>
      <c r="D28" s="4">
        <f>IFERROR(到期收益率!D28*(1+参数!D$6/全价!D28*100*(1-2.7%/365)),"")</f>
        <v>9.813044248315253E-2</v>
      </c>
      <c r="E28" s="4">
        <f>IFERROR(到期收益率!E28*(1+参数!E$6/全价!E28*100*(1-2.7%/365)),"")</f>
        <v>8.8006525666986149E-2</v>
      </c>
      <c r="F28" s="4" t="str">
        <f>IFERROR(到期收益率!F28*(1+参数!F$6/全价!F28*100*(1-2.7%/365)),"")</f>
        <v/>
      </c>
      <c r="G28" s="4" t="str">
        <f>IFERROR(到期收益率!G28*(1+参数!G$6/全价!G28*100*(1-2.7%/365)),"")</f>
        <v/>
      </c>
      <c r="H28" s="4">
        <f>IFERROR(到期收益率!H28*(1+参数!H$6/全价!H28*100*(1-2.7%/365)),"")</f>
        <v>0.11296596936234841</v>
      </c>
      <c r="I28" s="4" t="str">
        <f>IFERROR(到期收益率!I28*(1+参数!I$6/全价!I28*100*(1-2.7%/365)),"")</f>
        <v/>
      </c>
      <c r="J28" s="4">
        <f>IFERROR(到期收益率!J28*(1+参数!J$6/全价!J28*100*(1-2.7%/365)),"")</f>
        <v>9.0906268389987888E-2</v>
      </c>
      <c r="K28" s="4" t="str">
        <f>IFERROR(到期收益率!K28*(1+参数!K$6/全价!K28*100*(1-2.7%/365)),"")</f>
        <v/>
      </c>
    </row>
    <row r="29" spans="1:11" x14ac:dyDescent="0.15">
      <c r="A29" s="1">
        <v>42320</v>
      </c>
      <c r="B29" s="4" t="str">
        <f>IFERROR(到期收益率!B29*(1+参数!B$6/全价!B29*100*(1-2.7%/365)),"")</f>
        <v/>
      </c>
      <c r="C29" s="4">
        <f>IFERROR(到期收益率!C29*(1+参数!C$6/全价!C29*100*(1-2.7%/365)),"")</f>
        <v>7.6272195100402229E-2</v>
      </c>
      <c r="D29" s="4">
        <f>IFERROR(到期收益率!D29*(1+参数!D$6/全价!D29*100*(1-2.7%/365)),"")</f>
        <v>9.8636313154985319E-2</v>
      </c>
      <c r="E29" s="4" t="str">
        <f>IFERROR(到期收益率!E29*(1+参数!E$6/全价!E29*100*(1-2.7%/365)),"")</f>
        <v/>
      </c>
      <c r="F29" s="4">
        <f>IFERROR(到期收益率!F29*(1+参数!F$6/全价!F29*100*(1-2.7%/365)),"")</f>
        <v>0.10279618645540342</v>
      </c>
      <c r="G29" s="4" t="str">
        <f>IFERROR(到期收益率!G29*(1+参数!G$6/全价!G29*100*(1-2.7%/365)),"")</f>
        <v/>
      </c>
      <c r="H29" s="4">
        <f>IFERROR(到期收益率!H29*(1+参数!H$6/全价!H29*100*(1-2.7%/365)),"")</f>
        <v>0.11773102199984786</v>
      </c>
      <c r="I29" s="4" t="str">
        <f>IFERROR(到期收益率!I29*(1+参数!I$6/全价!I29*100*(1-2.7%/365)),"")</f>
        <v/>
      </c>
      <c r="J29" s="4">
        <f>IFERROR(到期收益率!J29*(1+参数!J$6/全价!J29*100*(1-2.7%/365)),"")</f>
        <v>9.0893935510691554E-2</v>
      </c>
      <c r="K29" s="4" t="str">
        <f>IFERROR(到期收益率!K29*(1+参数!K$6/全价!K29*100*(1-2.7%/365)),"")</f>
        <v/>
      </c>
    </row>
    <row r="30" spans="1:11" x14ac:dyDescent="0.15">
      <c r="A30" s="1">
        <v>42321</v>
      </c>
      <c r="B30" s="4" t="str">
        <f>IFERROR(到期收益率!B30*(1+参数!B$6/全价!B30*100*(1-2.7%/365)),"")</f>
        <v/>
      </c>
      <c r="C30" s="4">
        <f>IFERROR(到期收益率!C30*(1+参数!C$6/全价!C30*100*(1-2.7%/365)),"")</f>
        <v>7.8055943679762443E-2</v>
      </c>
      <c r="D30" s="4">
        <f>IFERROR(到期收益率!D30*(1+参数!D$6/全价!D30*100*(1-2.7%/365)),"")</f>
        <v>9.9671658632115634E-2</v>
      </c>
      <c r="E30" s="4">
        <f>IFERROR(到期收益率!E30*(1+参数!E$6/全价!E30*100*(1-2.7%/365)),"")</f>
        <v>9.0908102583245845E-2</v>
      </c>
      <c r="F30" s="4">
        <f>IFERROR(到期收益率!F30*(1+参数!F$6/全价!F30*100*(1-2.7%/365)),"")</f>
        <v>0.10234925205185542</v>
      </c>
      <c r="G30" s="4" t="str">
        <f>IFERROR(到期收益率!G30*(1+参数!G$6/全价!G30*100*(1-2.7%/365)),"")</f>
        <v/>
      </c>
      <c r="H30" s="4">
        <f>IFERROR(到期收益率!H30*(1+参数!H$6/全价!H30*100*(1-2.7%/365)),"")</f>
        <v>0.11593824215910521</v>
      </c>
      <c r="I30" s="4">
        <f>IFERROR(到期收益率!I30*(1+参数!I$6/全价!I30*100*(1-2.7%/365)),"")</f>
        <v>8.7597567478920044E-2</v>
      </c>
      <c r="J30" s="4">
        <f>IFERROR(到期收益率!J30*(1+参数!J$6/全价!J30*100*(1-2.7%/365)),"")</f>
        <v>9.0881605180252192E-2</v>
      </c>
      <c r="K30" s="4" t="str">
        <f>IFERROR(到期收益率!K30*(1+参数!K$6/全价!K30*100*(1-2.7%/365)),"")</f>
        <v/>
      </c>
    </row>
    <row r="31" spans="1:11" x14ac:dyDescent="0.15">
      <c r="A31" s="1">
        <v>42324</v>
      </c>
      <c r="B31" s="4" t="str">
        <f>IFERROR(到期收益率!B31*(1+参数!B$6/全价!B31*100*(1-2.7%/365)),"")</f>
        <v/>
      </c>
      <c r="C31" s="4">
        <f>IFERROR(到期收益率!C31*(1+参数!C$6/全价!C31*100*(1-2.7%/365)),"")</f>
        <v>8.6853392890253595E-2</v>
      </c>
      <c r="D31" s="4" t="str">
        <f>IFERROR(到期收益率!D31*(1+参数!D$6/全价!D31*100*(1-2.7%/365)),"")</f>
        <v/>
      </c>
      <c r="E31" s="4">
        <f>IFERROR(到期收益率!E31*(1+参数!E$6/全价!E31*100*(1-2.7%/365)),"")</f>
        <v>9.360587142224315E-2</v>
      </c>
      <c r="F31" s="4">
        <f>IFERROR(到期收益率!F31*(1+参数!F$6/全价!F31*100*(1-2.7%/365)),"")</f>
        <v>0.10536963892990296</v>
      </c>
      <c r="G31" s="4">
        <f>IFERROR(到期收益率!G31*(1+参数!G$6/全价!G31*100*(1-2.7%/365)),"")</f>
        <v>9.49709577701532E-2</v>
      </c>
      <c r="H31" s="4">
        <f>IFERROR(到期收益率!H31*(1+参数!H$6/全价!H31*100*(1-2.7%/365)),"")</f>
        <v>0.119602919699555</v>
      </c>
      <c r="I31" s="4">
        <f>IFERROR(到期收益率!I31*(1+参数!I$6/全价!I31*100*(1-2.7%/365)),"")</f>
        <v>8.7538204622045826E-2</v>
      </c>
      <c r="J31" s="4">
        <f>IFERROR(到期收益率!J31*(1+参数!J$6/全价!J31*100*(1-2.7%/365)),"")</f>
        <v>9.0945348727221167E-2</v>
      </c>
      <c r="K31" s="4" t="str">
        <f>IFERROR(到期收益率!K31*(1+参数!K$6/全价!K31*100*(1-2.7%/365)),"")</f>
        <v/>
      </c>
    </row>
    <row r="32" spans="1:11" x14ac:dyDescent="0.15">
      <c r="A32" s="1">
        <v>42325</v>
      </c>
      <c r="B32" s="4" t="str">
        <f>IFERROR(到期收益率!B32*(1+参数!B$6/全价!B32*100*(1-2.7%/365)),"")</f>
        <v/>
      </c>
      <c r="C32" s="4">
        <f>IFERROR(到期收益率!C32*(1+参数!C$6/全价!C32*100*(1-2.7%/365)),"")</f>
        <v>8.6653422820991977E-2</v>
      </c>
      <c r="D32" s="4">
        <f>IFERROR(到期收益率!D32*(1+参数!D$6/全价!D32*100*(1-2.7%/365)),"")</f>
        <v>0.10172769810728624</v>
      </c>
      <c r="E32" s="4">
        <f>IFERROR(到期收益率!E32*(1+参数!E$6/全价!E32*100*(1-2.7%/365)),"")</f>
        <v>9.648032424826683E-2</v>
      </c>
      <c r="F32" s="4">
        <f>IFERROR(到期收益率!F32*(1+参数!F$6/全价!F32*100*(1-2.7%/365)),"")</f>
        <v>0.10747385181281377</v>
      </c>
      <c r="G32" s="4">
        <f>IFERROR(到期收益率!G32*(1+参数!G$6/全价!G32*100*(1-2.7%/365)),"")</f>
        <v>9.6649332925583697E-2</v>
      </c>
      <c r="H32" s="4">
        <f>IFERROR(到期收益率!H32*(1+参数!H$6/全价!H32*100*(1-2.7%/365)),"")</f>
        <v>0.11981222830278722</v>
      </c>
      <c r="I32" s="4" t="str">
        <f>IFERROR(到期收益率!I32*(1+参数!I$6/全价!I32*100*(1-2.7%/365)),"")</f>
        <v/>
      </c>
      <c r="J32" s="4">
        <f>IFERROR(到期收益率!J32*(1+参数!J$6/全价!J32*100*(1-2.7%/365)),"")</f>
        <v>9.0983466977234612E-2</v>
      </c>
      <c r="K32" s="4">
        <f>IFERROR(到期收益率!K32*(1+参数!K$6/全价!K32*100*(1-2.7%/365)),"")</f>
        <v>9.5806344640666757E-2</v>
      </c>
    </row>
    <row r="33" spans="1:11" x14ac:dyDescent="0.15">
      <c r="A33" s="1">
        <v>42326</v>
      </c>
      <c r="B33" s="4" t="str">
        <f>IFERROR(到期收益率!B33*(1+参数!B$6/全价!B33*100*(1-2.7%/365)),"")</f>
        <v/>
      </c>
      <c r="C33" s="4">
        <f>IFERROR(到期收益率!C33*(1+参数!C$6/全价!C33*100*(1-2.7%/365)),"")</f>
        <v>8.7421330421164872E-2</v>
      </c>
      <c r="D33" s="4">
        <f>IFERROR(到期收益率!D33*(1+参数!D$6/全价!D33*100*(1-2.7%/365)),"")</f>
        <v>0.10740585825877332</v>
      </c>
      <c r="E33" s="4" t="str">
        <f>IFERROR(到期收益率!E33*(1+参数!E$6/全价!E33*100*(1-2.7%/365)),"")</f>
        <v/>
      </c>
      <c r="F33" s="4">
        <f>IFERROR(到期收益率!F33*(1+参数!F$6/全价!F33*100*(1-2.7%/365)),"")</f>
        <v>0.1072010436620799</v>
      </c>
      <c r="G33" s="4">
        <f>IFERROR(到期收益率!G33*(1+参数!G$6/全价!G33*100*(1-2.7%/365)),"")</f>
        <v>9.6679925166965705E-2</v>
      </c>
      <c r="H33" s="4">
        <f>IFERROR(到期收益率!H33*(1+参数!H$6/全价!H33*100*(1-2.7%/365)),"")</f>
        <v>0.12062246178312638</v>
      </c>
      <c r="I33" s="4" t="str">
        <f>IFERROR(到期收益率!I33*(1+参数!I$6/全价!I33*100*(1-2.7%/365)),"")</f>
        <v/>
      </c>
      <c r="J33" s="4">
        <f>IFERROR(到期收益率!J33*(1+参数!J$6/全价!J33*100*(1-2.7%/365)),"")</f>
        <v>9.0920806044076513E-2</v>
      </c>
      <c r="K33" s="4">
        <f>IFERROR(到期收益率!K33*(1+参数!K$6/全价!K33*100*(1-2.7%/365)),"")</f>
        <v>9.0750331848695229E-2</v>
      </c>
    </row>
    <row r="34" spans="1:11" x14ac:dyDescent="0.15">
      <c r="A34" s="1">
        <v>42327</v>
      </c>
      <c r="B34" s="4" t="str">
        <f>IFERROR(到期收益率!B34*(1+参数!B$6/全价!B34*100*(1-2.7%/365)),"")</f>
        <v/>
      </c>
      <c r="C34" s="4">
        <f>IFERROR(到期收益率!C34*(1+参数!C$6/全价!C34*100*(1-2.7%/365)),"")</f>
        <v>8.7100209500590761E-2</v>
      </c>
      <c r="D34" s="4">
        <f>IFERROR(到期收益率!D34*(1+参数!D$6/全价!D34*100*(1-2.7%/365)),"")</f>
        <v>0.10707351230290693</v>
      </c>
      <c r="E34" s="4" t="str">
        <f>IFERROR(到期收益率!E34*(1+参数!E$6/全价!E34*100*(1-2.7%/365)),"")</f>
        <v/>
      </c>
      <c r="F34" s="4">
        <f>IFERROR(到期收益率!F34*(1+参数!F$6/全价!F34*100*(1-2.7%/365)),"")</f>
        <v>0.10834466021120348</v>
      </c>
      <c r="G34" s="4" t="str">
        <f>IFERROR(到期收益率!G34*(1+参数!G$6/全价!G34*100*(1-2.7%/365)),"")</f>
        <v/>
      </c>
      <c r="H34" s="4">
        <f>IFERROR(到期收益率!H34*(1+参数!H$6/全价!H34*100*(1-2.7%/365)),"")</f>
        <v>0.12060800877823584</v>
      </c>
      <c r="I34" s="4">
        <f>IFERROR(到期收益率!I34*(1+参数!I$6/全价!I34*100*(1-2.7%/365)),"")</f>
        <v>8.7434430517277131E-2</v>
      </c>
      <c r="J34" s="4">
        <f>IFERROR(到期收益率!J34*(1+参数!J$6/全价!J34*100*(1-2.7%/365)),"")</f>
        <v>9.1059868630486082E-2</v>
      </c>
      <c r="K34" s="4" t="str">
        <f>IFERROR(到期收益率!K34*(1+参数!K$6/全价!K34*100*(1-2.7%/365)),"")</f>
        <v/>
      </c>
    </row>
    <row r="35" spans="1:11" x14ac:dyDescent="0.15">
      <c r="A35" s="1">
        <v>42328</v>
      </c>
      <c r="B35" s="4" t="str">
        <f>IFERROR(到期收益率!B35*(1+参数!B$6/全价!B35*100*(1-2.7%/365)),"")</f>
        <v/>
      </c>
      <c r="C35" s="4">
        <f>IFERROR(到期收益率!C35*(1+参数!C$6/全价!C35*100*(1-2.7%/365)),"")</f>
        <v>8.507942262896645E-2</v>
      </c>
      <c r="D35" s="4">
        <f>IFERROR(到期收益率!D35*(1+参数!D$6/全价!D35*100*(1-2.7%/365)),"")</f>
        <v>0.10739038259289847</v>
      </c>
      <c r="E35" s="4">
        <f>IFERROR(到期收益率!E35*(1+参数!E$6/全价!E35*100*(1-2.7%/365)),"")</f>
        <v>9.5921982489626176E-2</v>
      </c>
      <c r="F35" s="4">
        <f>IFERROR(到期收益率!F35*(1+参数!F$6/全价!F35*100*(1-2.7%/365)),"")</f>
        <v>0.10958314879764733</v>
      </c>
      <c r="G35" s="4" t="str">
        <f>IFERROR(到期收益率!G35*(1+参数!G$6/全价!G35*100*(1-2.7%/365)),"")</f>
        <v/>
      </c>
      <c r="H35" s="4">
        <f>IFERROR(到期收益率!H35*(1+参数!H$6/全价!H35*100*(1-2.7%/365)),"")</f>
        <v>0.1202176273093974</v>
      </c>
      <c r="I35" s="4">
        <f>IFERROR(到期收益率!I35*(1+参数!I$6/全价!I35*100*(1-2.7%/365)),"")</f>
        <v>8.7414617402472583E-2</v>
      </c>
      <c r="J35" s="4">
        <f>IFERROR(到期收益率!J35*(1+参数!J$6/全价!J35*100*(1-2.7%/365)),"")</f>
        <v>9.0795398091142746E-2</v>
      </c>
      <c r="K35" s="4" t="str">
        <f>IFERROR(到期收益率!K35*(1+参数!K$6/全价!K35*100*(1-2.7%/365)),"")</f>
        <v/>
      </c>
    </row>
    <row r="36" spans="1:11" x14ac:dyDescent="0.15">
      <c r="A36" s="1">
        <v>42331</v>
      </c>
      <c r="B36" s="4" t="str">
        <f>IFERROR(到期收益率!B36*(1+参数!B$6/全价!B36*100*(1-2.7%/365)),"")</f>
        <v/>
      </c>
      <c r="C36" s="4">
        <f>IFERROR(到期收益率!C36*(1+参数!C$6/全价!C36*100*(1-2.7%/365)),"")</f>
        <v>8.3491324878308015E-2</v>
      </c>
      <c r="D36" s="4">
        <f>IFERROR(到期收益率!D36*(1+参数!D$6/全价!D36*100*(1-2.7%/365)),"")</f>
        <v>0.10812960107656511</v>
      </c>
      <c r="E36" s="4" t="str">
        <f>IFERROR(到期收益率!E36*(1+参数!E$6/全价!E36*100*(1-2.7%/365)),"")</f>
        <v/>
      </c>
      <c r="F36" s="4">
        <f>IFERROR(到期收益率!F36*(1+参数!F$6/全价!F36*100*(1-2.7%/365)),"")</f>
        <v>0.10947794557951833</v>
      </c>
      <c r="G36" s="4" t="str">
        <f>IFERROR(到期收益率!G36*(1+参数!G$6/全价!G36*100*(1-2.7%/365)),"")</f>
        <v/>
      </c>
      <c r="H36" s="4">
        <f>IFERROR(到期收益率!H36*(1+参数!H$6/全价!H36*100*(1-2.7%/365)),"")</f>
        <v>0.1224404472764723</v>
      </c>
      <c r="I36" s="4" t="str">
        <f>IFERROR(到期收益率!I36*(1+参数!I$6/全价!I36*100*(1-2.7%/365)),"")</f>
        <v/>
      </c>
      <c r="J36" s="4">
        <f>IFERROR(到期收益率!J36*(1+参数!J$6/全价!J36*100*(1-2.7%/365)),"")</f>
        <v>9.0103107151759232E-2</v>
      </c>
      <c r="K36" s="4" t="str">
        <f>IFERROR(到期收益率!K36*(1+参数!K$6/全价!K36*100*(1-2.7%/365)),"")</f>
        <v/>
      </c>
    </row>
    <row r="37" spans="1:11" x14ac:dyDescent="0.15">
      <c r="A37" s="1">
        <v>42332</v>
      </c>
      <c r="B37" s="4" t="str">
        <f>IFERROR(到期收益率!B37*(1+参数!B$6/全价!B37*100*(1-2.7%/365)),"")</f>
        <v/>
      </c>
      <c r="C37" s="4">
        <f>IFERROR(到期收益率!C37*(1+参数!C$6/全价!C37*100*(1-2.7%/365)),"")</f>
        <v>8.7315145056435686E-2</v>
      </c>
      <c r="D37" s="4">
        <f>IFERROR(到期收益率!D37*(1+参数!D$6/全价!D37*100*(1-2.7%/365)),"")</f>
        <v>0.10921548099089279</v>
      </c>
      <c r="E37" s="4">
        <f>IFERROR(到期收益率!E37*(1+参数!E$6/全价!E37*100*(1-2.7%/365)),"")</f>
        <v>9.6397601880253175E-2</v>
      </c>
      <c r="F37" s="4" t="str">
        <f>IFERROR(到期收益率!F37*(1+参数!F$6/全价!F37*100*(1-2.7%/365)),"")</f>
        <v/>
      </c>
      <c r="G37" s="4" t="str">
        <f>IFERROR(到期收益率!G37*(1+参数!G$6/全价!G37*100*(1-2.7%/365)),"")</f>
        <v/>
      </c>
      <c r="H37" s="4">
        <f>IFERROR(到期收益率!H37*(1+参数!H$6/全价!H37*100*(1-2.7%/365)),"")</f>
        <v>0.12204836274369753</v>
      </c>
      <c r="I37" s="4" t="str">
        <f>IFERROR(到期收益率!I37*(1+参数!I$6/全价!I37*100*(1-2.7%/365)),"")</f>
        <v/>
      </c>
      <c r="J37" s="4">
        <f>IFERROR(到期收益率!J37*(1+参数!J$6/全价!J37*100*(1-2.7%/365)),"")</f>
        <v>8.953718706317651E-2</v>
      </c>
      <c r="K37" s="4">
        <f>IFERROR(到期收益率!K37*(1+参数!K$6/全价!K37*100*(1-2.7%/365)),"")</f>
        <v>9.067598030276891E-2</v>
      </c>
    </row>
    <row r="38" spans="1:11" x14ac:dyDescent="0.15">
      <c r="A38" s="1">
        <v>42333</v>
      </c>
      <c r="B38" s="4" t="str">
        <f>IFERROR(到期收益率!B38*(1+参数!B$6/全价!B38*100*(1-2.7%/365)),"")</f>
        <v/>
      </c>
      <c r="C38" s="4">
        <f>IFERROR(到期收益率!C38*(1+参数!C$6/全价!C38*100*(1-2.7%/365)),"")</f>
        <v>8.5395959199073446E-2</v>
      </c>
      <c r="D38" s="4">
        <f>IFERROR(到期收益率!D38*(1+参数!D$6/全价!D38*100*(1-2.7%/365)),"")</f>
        <v>0.1094294311984394</v>
      </c>
      <c r="E38" s="4" t="str">
        <f>IFERROR(到期收益率!E38*(1+参数!E$6/全价!E38*100*(1-2.7%/365)),"")</f>
        <v/>
      </c>
      <c r="F38" s="4">
        <f>IFERROR(到期收益率!F38*(1+参数!F$6/全价!F38*100*(1-2.7%/365)),"")</f>
        <v>0.10581344440418562</v>
      </c>
      <c r="G38" s="4" t="str">
        <f>IFERROR(到期收益率!G38*(1+参数!G$6/全价!G38*100*(1-2.7%/365)),"")</f>
        <v/>
      </c>
      <c r="H38" s="4">
        <f>IFERROR(到期收益率!H38*(1+参数!H$6/全价!H38*100*(1-2.7%/365)),"")</f>
        <v>0.12393633821975286</v>
      </c>
      <c r="I38" s="4" t="str">
        <f>IFERROR(到期收益率!I38*(1+参数!I$6/全价!I38*100*(1-2.7%/365)),"")</f>
        <v/>
      </c>
      <c r="J38" s="4">
        <f>IFERROR(到期收益率!J38*(1+参数!J$6/全价!J38*100*(1-2.7%/365)),"")</f>
        <v>8.8721530502494039E-2</v>
      </c>
      <c r="K38" s="4">
        <f>IFERROR(到期收益率!K38*(1+参数!K$6/全价!K38*100*(1-2.7%/365)),"")</f>
        <v>8.4146161483059284E-2</v>
      </c>
    </row>
    <row r="39" spans="1:11" x14ac:dyDescent="0.15">
      <c r="A39" s="1">
        <v>42334</v>
      </c>
      <c r="B39" s="4">
        <f>IFERROR(到期收益率!B39*(1+参数!B$6/全价!B39*100*(1-2.7%/365)),"")</f>
        <v>6.9040934895000586E-2</v>
      </c>
      <c r="C39" s="4">
        <f>IFERROR(到期收益率!C39*(1+参数!C$6/全价!C39*100*(1-2.7%/365)),"")</f>
        <v>8.6664241596463923E-2</v>
      </c>
      <c r="D39" s="4">
        <f>IFERROR(到期收益率!D39*(1+参数!D$6/全价!D39*100*(1-2.7%/365)),"")</f>
        <v>0.10723550219545276</v>
      </c>
      <c r="E39" s="4" t="str">
        <f>IFERROR(到期收益率!E39*(1+参数!E$6/全价!E39*100*(1-2.7%/365)),"")</f>
        <v/>
      </c>
      <c r="F39" s="4">
        <f>IFERROR(到期收益率!F39*(1+参数!F$6/全价!F39*100*(1-2.7%/365)),"")</f>
        <v>0.10982076245543509</v>
      </c>
      <c r="G39" s="4" t="str">
        <f>IFERROR(到期收益率!G39*(1+参数!G$6/全价!G39*100*(1-2.7%/365)),"")</f>
        <v/>
      </c>
      <c r="H39" s="4">
        <f>IFERROR(到期收益率!H39*(1+参数!H$6/全价!H39*100*(1-2.7%/365)),"")</f>
        <v>0.12430633915871685</v>
      </c>
      <c r="I39" s="4" t="str">
        <f>IFERROR(到期收益率!I39*(1+参数!I$6/全价!I39*100*(1-2.7%/365)),"")</f>
        <v/>
      </c>
      <c r="J39" s="4">
        <f>IFERROR(到期收益率!J39*(1+参数!J$6/全价!J39*100*(1-2.7%/365)),"")</f>
        <v>8.845801622859778E-2</v>
      </c>
      <c r="K39" s="4">
        <f>IFERROR(到期收益率!K39*(1+参数!K$6/全价!K39*100*(1-2.7%/365)),"")</f>
        <v>9.052204737212434E-2</v>
      </c>
    </row>
    <row r="40" spans="1:11" x14ac:dyDescent="0.15">
      <c r="A40" s="1">
        <v>42335</v>
      </c>
      <c r="B40" s="4" t="str">
        <f>IFERROR(到期收益率!B40*(1+参数!B$6/全价!B40*100*(1-2.7%/365)),"")</f>
        <v/>
      </c>
      <c r="C40" s="4">
        <f>IFERROR(到期收益率!C40*(1+参数!C$6/全价!C40*100*(1-2.7%/365)),"")</f>
        <v>8.4001916100698376E-2</v>
      </c>
      <c r="D40" s="4">
        <f>IFERROR(到期收益率!D40*(1+参数!D$6/全价!D40*100*(1-2.7%/365)),"")</f>
        <v>0.10832253360767613</v>
      </c>
      <c r="E40" s="4" t="str">
        <f>IFERROR(到期收益率!E40*(1+参数!E$6/全价!E40*100*(1-2.7%/365)),"")</f>
        <v/>
      </c>
      <c r="F40" s="4">
        <f>IFERROR(到期收益率!F40*(1+参数!F$6/全价!F40*100*(1-2.7%/365)),"")</f>
        <v>0.11017530824586816</v>
      </c>
      <c r="G40" s="4" t="str">
        <f>IFERROR(到期收益率!G40*(1+参数!G$6/全价!G40*100*(1-2.7%/365)),"")</f>
        <v/>
      </c>
      <c r="H40" s="4">
        <f>IFERROR(到期收益率!H40*(1+参数!H$6/全价!H40*100*(1-2.7%/365)),"")</f>
        <v>0.12467734409772536</v>
      </c>
      <c r="I40" s="4">
        <f>IFERROR(到期收益率!I40*(1+参数!I$6/全价!I40*100*(1-2.7%/365)),"")</f>
        <v>9.1772735346556736E-2</v>
      </c>
      <c r="J40" s="4">
        <f>IFERROR(到期收益率!J40*(1+参数!J$6/全价!J40*100*(1-2.7%/365)),"")</f>
        <v>8.7545105948366356E-2</v>
      </c>
      <c r="K40" s="4" t="str">
        <f>IFERROR(到期收益率!K40*(1+参数!K$6/全价!K40*100*(1-2.7%/365)),"")</f>
        <v/>
      </c>
    </row>
    <row r="41" spans="1:11" x14ac:dyDescent="0.15">
      <c r="A41" s="1">
        <v>42338</v>
      </c>
      <c r="B41" s="4">
        <f>IFERROR(到期收益率!B41*(1+参数!B$6/全价!B41*100*(1-2.7%/365)),"")</f>
        <v>7.040999147347049E-2</v>
      </c>
      <c r="C41" s="4">
        <f>IFERROR(到期收益率!C41*(1+参数!C$6/全价!C41*100*(1-2.7%/365)),"")</f>
        <v>8.3496708320918683E-2</v>
      </c>
      <c r="D41" s="4">
        <f>IFERROR(到期收益率!D41*(1+参数!D$6/全价!D41*100*(1-2.7%/365)),"")</f>
        <v>0.10852421690699836</v>
      </c>
      <c r="E41" s="4">
        <f>IFERROR(到期收益率!E41*(1+参数!E$6/全价!E41*100*(1-2.7%/365)),"")</f>
        <v>9.7674161397728859E-2</v>
      </c>
      <c r="F41" s="4">
        <f>IFERROR(到期收益率!F41*(1+参数!F$6/全价!F41*100*(1-2.7%/365)),"")</f>
        <v>0.10890178918790436</v>
      </c>
      <c r="G41" s="4">
        <f>IFERROR(到期收益率!G41*(1+参数!G$6/全价!G41*100*(1-2.7%/365)),"")</f>
        <v>9.8058792483481871E-2</v>
      </c>
      <c r="H41" s="4">
        <f>IFERROR(到期收益率!H41*(1+参数!H$6/全价!H41*100*(1-2.7%/365)),"")</f>
        <v>0.12479741207989037</v>
      </c>
      <c r="I41" s="4">
        <f>IFERROR(到期收益率!I41*(1+参数!I$6/全价!I41*100*(1-2.7%/365)),"")</f>
        <v>9.4003106040797396E-2</v>
      </c>
      <c r="J41" s="4">
        <f>IFERROR(到期收益率!J41*(1+参数!J$6/全价!J41*100*(1-2.7%/365)),"")</f>
        <v>8.7404673041850456E-2</v>
      </c>
      <c r="K41" s="4" t="str">
        <f>IFERROR(到期收益率!K41*(1+参数!K$6/全价!K41*100*(1-2.7%/365)),"")</f>
        <v/>
      </c>
    </row>
    <row r="42" spans="1:11" x14ac:dyDescent="0.15">
      <c r="A42" s="1">
        <v>42339</v>
      </c>
      <c r="B42" s="4" t="str">
        <f>IFERROR(到期收益率!B42*(1+参数!B$6/全价!B42*100*(1-2.7%/365)),"")</f>
        <v/>
      </c>
      <c r="C42" s="4">
        <f>IFERROR(到期收益率!C42*(1+参数!C$6/全价!C42*100*(1-2.7%/365)),"")</f>
        <v>8.1805998428664678E-2</v>
      </c>
      <c r="D42" s="4">
        <f>IFERROR(到期收益率!D42*(1+参数!D$6/全价!D42*100*(1-2.7%/365)),"")</f>
        <v>0.10862868136097549</v>
      </c>
      <c r="E42" s="4">
        <f>IFERROR(到期收益率!E42*(1+参数!E$6/全价!E42*100*(1-2.7%/365)),"")</f>
        <v>9.7780575776944503E-2</v>
      </c>
      <c r="F42" s="4" t="str">
        <f>IFERROR(到期收益率!F42*(1+参数!F$6/全价!F42*100*(1-2.7%/365)),"")</f>
        <v/>
      </c>
      <c r="G42" s="4">
        <f>IFERROR(到期收益率!G42*(1+参数!G$6/全价!G42*100*(1-2.7%/365)),"")</f>
        <v>9.8020339569341461E-2</v>
      </c>
      <c r="H42" s="4">
        <f>IFERROR(到期收益率!H42*(1+参数!H$6/全价!H42*100*(1-2.7%/365)),"")</f>
        <v>0.12494009531554977</v>
      </c>
      <c r="I42" s="4" t="str">
        <f>IFERROR(到期收益率!I42*(1+参数!I$6/全价!I42*100*(1-2.7%/365)),"")</f>
        <v/>
      </c>
      <c r="J42" s="4" t="str">
        <f>IFERROR(到期收益率!J42*(1+参数!J$6/全价!J42*100*(1-2.7%/365)),"")</f>
        <v/>
      </c>
      <c r="K42" s="4" t="str">
        <f>IFERROR(到期收益率!K42*(1+参数!K$6/全价!K42*100*(1-2.7%/365)),"")</f>
        <v/>
      </c>
    </row>
    <row r="43" spans="1:11" x14ac:dyDescent="0.15">
      <c r="A43" s="1">
        <v>42340</v>
      </c>
      <c r="B43" s="4" t="str">
        <f>IFERROR(到期收益率!B43*(1+参数!B$6/全价!B43*100*(1-2.7%/365)),"")</f>
        <v/>
      </c>
      <c r="C43" s="4">
        <f>IFERROR(到期收益率!C43*(1+参数!C$6/全价!C43*100*(1-2.7%/365)),"")</f>
        <v>8.1098710316405809E-2</v>
      </c>
      <c r="D43" s="4">
        <f>IFERROR(到期收益率!D43*(1+参数!D$6/全价!D43*100*(1-2.7%/365)),"")</f>
        <v>0.10477520631543066</v>
      </c>
      <c r="E43" s="4">
        <f>IFERROR(到期收益率!E43*(1+参数!E$6/全价!E43*100*(1-2.7%/365)),"")</f>
        <v>9.9243743085871625E-2</v>
      </c>
      <c r="F43" s="4">
        <f>IFERROR(到期收益率!F43*(1+参数!F$6/全价!F43*100*(1-2.7%/365)),"")</f>
        <v>0.11051524223249903</v>
      </c>
      <c r="G43" s="4" t="str">
        <f>IFERROR(到期收益率!G43*(1+参数!G$6/全价!G43*100*(1-2.7%/365)),"")</f>
        <v/>
      </c>
      <c r="H43" s="4">
        <f>IFERROR(到期收益率!H43*(1+参数!H$6/全价!H43*100*(1-2.7%/365)),"")</f>
        <v>0.12110577684766481</v>
      </c>
      <c r="I43" s="4">
        <f>IFERROR(到期收益率!I43*(1+参数!I$6/全价!I43*100*(1-2.7%/365)),"")</f>
        <v>0.10316535805319522</v>
      </c>
      <c r="J43" s="4">
        <f>IFERROR(到期收益率!J43*(1+参数!J$6/全价!J43*100*(1-2.7%/365)),"")</f>
        <v>8.6978172046195415E-2</v>
      </c>
      <c r="K43" s="4">
        <f>IFERROR(到期收益率!K43*(1+参数!K$6/全价!K43*100*(1-2.7%/365)),"")</f>
        <v>9.0447343973168878E-2</v>
      </c>
    </row>
    <row r="44" spans="1:11" x14ac:dyDescent="0.15">
      <c r="A44" s="1">
        <v>42341</v>
      </c>
      <c r="B44" s="4" t="str">
        <f>IFERROR(到期收益率!B44*(1+参数!B$6/全价!B44*100*(1-2.7%/365)),"")</f>
        <v/>
      </c>
      <c r="C44" s="4">
        <f>IFERROR(到期收益率!C44*(1+参数!C$6/全价!C44*100*(1-2.7%/365)),"")</f>
        <v>8.0883045638170128E-2</v>
      </c>
      <c r="D44" s="4">
        <f>IFERROR(到期收益率!D44*(1+参数!D$6/全价!D44*100*(1-2.7%/365)),"")</f>
        <v>0.10509356366635195</v>
      </c>
      <c r="E44" s="4">
        <f>IFERROR(到期收益率!E44*(1+参数!E$6/全价!E44*100*(1-2.7%/365)),"")</f>
        <v>9.9351741089954093E-2</v>
      </c>
      <c r="F44" s="4">
        <f>IFERROR(到期收益率!F44*(1+参数!F$6/全价!F44*100*(1-2.7%/365)),"")</f>
        <v>0.10915555844639577</v>
      </c>
      <c r="G44" s="4">
        <f>IFERROR(到期收益率!G44*(1+参数!G$6/全价!G44*100*(1-2.7%/365)),"")</f>
        <v>9.524284780561057E-2</v>
      </c>
      <c r="H44" s="4">
        <f>IFERROR(到期收益率!H44*(1+参数!H$6/全价!H44*100*(1-2.7%/365)),"")</f>
        <v>0.11904328562528836</v>
      </c>
      <c r="I44" s="4">
        <f>IFERROR(到期收益率!I44*(1+参数!I$6/全价!I44*100*(1-2.7%/365)),"")</f>
        <v>0.11560567584396345</v>
      </c>
      <c r="J44" s="4">
        <f>IFERROR(到期收益率!J44*(1+参数!J$6/全价!J44*100*(1-2.7%/365)),"")</f>
        <v>8.696446001688396E-2</v>
      </c>
      <c r="K44" s="4">
        <f>IFERROR(到期收益率!K44*(1+参数!K$6/全价!K44*100*(1-2.7%/365)),"")</f>
        <v>9.0499866030685147E-2</v>
      </c>
    </row>
    <row r="45" spans="1:11" x14ac:dyDescent="0.15">
      <c r="A45" s="1">
        <v>42342</v>
      </c>
      <c r="B45" s="4">
        <f>IFERROR(到期收益率!B45*(1+参数!B$6/全价!B45*100*(1-2.7%/365)),"")</f>
        <v>7.0501547639569714E-2</v>
      </c>
      <c r="C45" s="4">
        <f>IFERROR(到期收益率!C45*(1+参数!C$6/全价!C45*100*(1-2.7%/365)),"")</f>
        <v>7.9801575278564671E-2</v>
      </c>
      <c r="D45" s="4">
        <f>IFERROR(到期收益率!D45*(1+参数!D$6/全价!D45*100*(1-2.7%/365)),"")</f>
        <v>0.10497354156874802</v>
      </c>
      <c r="E45" s="4" t="str">
        <f>IFERROR(到期收益率!E45*(1+参数!E$6/全价!E45*100*(1-2.7%/365)),"")</f>
        <v/>
      </c>
      <c r="F45" s="4">
        <f>IFERROR(到期收益率!F45*(1+参数!F$6/全价!F45*100*(1-2.7%/365)),"")</f>
        <v>0.10960222523905021</v>
      </c>
      <c r="G45" s="4" t="str">
        <f>IFERROR(到期收益率!G45*(1+参数!G$6/全价!G45*100*(1-2.7%/365)),"")</f>
        <v/>
      </c>
      <c r="H45" s="4">
        <f>IFERROR(到期收益率!H45*(1+参数!H$6/全价!H45*100*(1-2.7%/365)),"")</f>
        <v>0.11691456953101587</v>
      </c>
      <c r="I45" s="4">
        <f>IFERROR(到期收益率!I45*(1+参数!I$6/全价!I45*100*(1-2.7%/365)),"")</f>
        <v>0.11207983741706741</v>
      </c>
      <c r="J45" s="4">
        <f>IFERROR(到期收益率!J45*(1+参数!J$6/全价!J45*100*(1-2.7%/365)),"")</f>
        <v>8.6950750636812041E-2</v>
      </c>
      <c r="K45" s="4" t="str">
        <f>IFERROR(到期收益率!K45*(1+参数!K$6/全价!K45*100*(1-2.7%/365)),"")</f>
        <v/>
      </c>
    </row>
    <row r="46" spans="1:11" x14ac:dyDescent="0.15">
      <c r="A46" s="1">
        <v>42345</v>
      </c>
      <c r="B46" s="4" t="str">
        <f>IFERROR(到期收益率!B46*(1+参数!B$6/全价!B46*100*(1-2.7%/365)),"")</f>
        <v/>
      </c>
      <c r="C46" s="4">
        <f>IFERROR(到期收益率!C46*(1+参数!C$6/全价!C46*100*(1-2.7%/365)),"")</f>
        <v>8.0012517931705232E-2</v>
      </c>
      <c r="D46" s="4">
        <f>IFERROR(到期收益率!D46*(1+参数!D$6/全价!D46*100*(1-2.7%/365)),"")</f>
        <v>0.10527359597026469</v>
      </c>
      <c r="E46" s="4">
        <f>IFERROR(到期收益率!E46*(1+参数!E$6/全价!E46*100*(1-2.7%/365)),"")</f>
        <v>0.10199254251321338</v>
      </c>
      <c r="F46" s="4">
        <f>IFERROR(到期收益率!F46*(1+参数!F$6/全价!F46*100*(1-2.7%/365)),"")</f>
        <v>0.10958812953340218</v>
      </c>
      <c r="G46" s="4" t="str">
        <f>IFERROR(到期收益率!G46*(1+参数!G$6/全价!G46*100*(1-2.7%/365)),"")</f>
        <v/>
      </c>
      <c r="H46" s="4">
        <f>IFERROR(到期收益率!H46*(1+参数!H$6/全价!H46*100*(1-2.7%/365)),"")</f>
        <v>0.1204276249362265</v>
      </c>
      <c r="I46" s="4">
        <f>IFERROR(到期收益率!I46*(1+参数!I$6/全价!I46*100*(1-2.7%/365)),"")</f>
        <v>0.11109868456339975</v>
      </c>
      <c r="J46" s="4">
        <f>IFERROR(到期收益率!J46*(1+参数!J$6/全价!J46*100*(1-2.7%/365)),"")</f>
        <v>8.6909627115176122E-2</v>
      </c>
      <c r="K46" s="4" t="str">
        <f>IFERROR(到期收益率!K46*(1+参数!K$6/全价!K46*100*(1-2.7%/365)),"")</f>
        <v/>
      </c>
    </row>
    <row r="47" spans="1:11" x14ac:dyDescent="0.15">
      <c r="A47" s="1">
        <v>42346</v>
      </c>
      <c r="B47" s="4" t="str">
        <f>IFERROR(到期收益率!B47*(1+参数!B$6/全价!B47*100*(1-2.7%/365)),"")</f>
        <v/>
      </c>
      <c r="C47" s="4">
        <f>IFERROR(到期收益率!C47*(1+参数!C$6/全价!C47*100*(1-2.7%/365)),"")</f>
        <v>7.991743673098349E-2</v>
      </c>
      <c r="D47" s="4">
        <f>IFERROR(到期收益率!D47*(1+参数!D$6/全价!D47*100*(1-2.7%/365)),"")</f>
        <v>0.10548482679439866</v>
      </c>
      <c r="E47" s="4">
        <f>IFERROR(到期收益率!E47*(1+参数!E$6/全价!E47*100*(1-2.7%/365)),"")</f>
        <v>0.1021634129431532</v>
      </c>
      <c r="F47" s="4">
        <f>IFERROR(到期收益率!F47*(1+参数!F$6/全价!F47*100*(1-2.7%/365)),"")</f>
        <v>0.1088575344707131</v>
      </c>
      <c r="G47" s="4">
        <f>IFERROR(到期收益率!G47*(1+参数!G$6/全价!G47*100*(1-2.7%/365)),"")</f>
        <v>9.6603351179551225E-2</v>
      </c>
      <c r="H47" s="4">
        <f>IFERROR(到期收益率!H47*(1+参数!H$6/全价!H47*100*(1-2.7%/365)),"")</f>
        <v>0.1192716124918172</v>
      </c>
      <c r="I47" s="4">
        <f>IFERROR(到期收益率!I47*(1+参数!I$6/全价!I47*100*(1-2.7%/365)),"")</f>
        <v>0.11158416389612302</v>
      </c>
      <c r="J47" s="4">
        <f>IFERROR(到期收益率!J47*(1+参数!J$6/全价!J47*100*(1-2.7%/365)),"")</f>
        <v>8.6795940194481933E-2</v>
      </c>
      <c r="K47" s="4" t="str">
        <f>IFERROR(到期收益率!K47*(1+参数!K$6/全价!K47*100*(1-2.7%/365)),"")</f>
        <v/>
      </c>
    </row>
    <row r="48" spans="1:11" x14ac:dyDescent="0.15">
      <c r="A48" s="1">
        <v>42347</v>
      </c>
      <c r="B48" s="4" t="str">
        <f>IFERROR(到期收益率!B48*(1+参数!B$6/全价!B48*100*(1-2.7%/365)),"")</f>
        <v/>
      </c>
      <c r="C48" s="4">
        <f>IFERROR(到期收益率!C48*(1+参数!C$6/全价!C48*100*(1-2.7%/365)),"")</f>
        <v>8.1697340535826862E-2</v>
      </c>
      <c r="D48" s="4">
        <f>IFERROR(到期收益率!D48*(1+参数!D$6/全价!D48*100*(1-2.7%/365)),"")</f>
        <v>0.10636169922309895</v>
      </c>
      <c r="E48" s="4" t="str">
        <f>IFERROR(到期收益率!E48*(1+参数!E$6/全价!E48*100*(1-2.7%/365)),"")</f>
        <v/>
      </c>
      <c r="F48" s="4">
        <f>IFERROR(到期收益率!F48*(1+参数!F$6/全价!F48*100*(1-2.7%/365)),"")</f>
        <v>0.10876139476223574</v>
      </c>
      <c r="G48" s="4" t="str">
        <f>IFERROR(到期收益率!G48*(1+参数!G$6/全价!G48*100*(1-2.7%/365)),"")</f>
        <v/>
      </c>
      <c r="H48" s="4">
        <f>IFERROR(到期收益率!H48*(1+参数!H$6/全价!H48*100*(1-2.7%/365)),"")</f>
        <v>0.1199420722303442</v>
      </c>
      <c r="I48" s="4">
        <f>IFERROR(到期收益率!I48*(1+参数!I$6/全价!I48*100*(1-2.7%/365)),"")</f>
        <v>0.11187141715159708</v>
      </c>
      <c r="J48" s="4">
        <f>IFERROR(到期收益率!J48*(1+参数!J$6/全价!J48*100*(1-2.7%/365)),"")</f>
        <v>8.668222557880513E-2</v>
      </c>
      <c r="K48" s="4" t="str">
        <f>IFERROR(到期收益率!K48*(1+参数!K$6/全价!K48*100*(1-2.7%/365)),"")</f>
        <v/>
      </c>
    </row>
    <row r="49" spans="1:11" x14ac:dyDescent="0.15">
      <c r="A49" s="1">
        <v>42348</v>
      </c>
      <c r="B49" s="4">
        <f>IFERROR(到期收益率!B49*(1+参数!B$6/全价!B49*100*(1-2.7%/365)),"")</f>
        <v>7.0396904978432651E-2</v>
      </c>
      <c r="C49" s="4">
        <f>IFERROR(到期收益率!C49*(1+参数!C$6/全价!C49*100*(1-2.7%/365)),"")</f>
        <v>7.9726238392922824E-2</v>
      </c>
      <c r="D49" s="4">
        <f>IFERROR(到期收益率!D49*(1+参数!D$6/全价!D49*100*(1-2.7%/365)),"")</f>
        <v>0.10646450187626286</v>
      </c>
      <c r="E49" s="4" t="str">
        <f>IFERROR(到期收益率!E49*(1+参数!E$6/全价!E49*100*(1-2.7%/365)),"")</f>
        <v/>
      </c>
      <c r="F49" s="4">
        <f>IFERROR(到期收益率!F49*(1+参数!F$6/全价!F49*100*(1-2.7%/365)),"")</f>
        <v>0.1086651181308414</v>
      </c>
      <c r="G49" s="4">
        <f>IFERROR(到期收益率!G49*(1+参数!G$6/全价!G49*100*(1-2.7%/365)),"")</f>
        <v>9.6804090653740918E-2</v>
      </c>
      <c r="H49" s="4">
        <f>IFERROR(到期收益率!H49*(1+参数!H$6/全价!H49*100*(1-2.7%/365)),"")</f>
        <v>0.12053852140676602</v>
      </c>
      <c r="I49" s="4">
        <f>IFERROR(到期收益率!I49*(1+参数!I$6/全价!I49*100*(1-2.7%/365)),"")</f>
        <v>0.12019075390055448</v>
      </c>
      <c r="J49" s="4">
        <f>IFERROR(到期收益率!J49*(1+参数!J$6/全价!J49*100*(1-2.7%/365)),"")</f>
        <v>8.6468526032346241E-2</v>
      </c>
      <c r="K49" s="4" t="str">
        <f>IFERROR(到期收益率!K49*(1+参数!K$6/全价!K49*100*(1-2.7%/365)),"")</f>
        <v/>
      </c>
    </row>
    <row r="50" spans="1:11" x14ac:dyDescent="0.15">
      <c r="A50" s="1">
        <v>42349</v>
      </c>
      <c r="B50" s="4">
        <f>IFERROR(到期收益率!B50*(1+参数!B$6/全价!B50*100*(1-2.7%/365)),"")</f>
        <v>7.1194892140315269E-2</v>
      </c>
      <c r="C50" s="4">
        <f>IFERROR(到期收益率!C50*(1+参数!C$6/全价!C50*100*(1-2.7%/365)),"")</f>
        <v>7.9630112609207632E-2</v>
      </c>
      <c r="D50" s="4">
        <f>IFERROR(到期收益率!D50*(1+参数!D$6/全价!D50*100*(1-2.7%/365)),"")</f>
        <v>0.10623401890818754</v>
      </c>
      <c r="E50" s="4" t="str">
        <f>IFERROR(到期收益率!E50*(1+参数!E$6/全价!E50*100*(1-2.7%/365)),"")</f>
        <v/>
      </c>
      <c r="F50" s="4">
        <f>IFERROR(到期收益率!F50*(1+参数!F$6/全价!F50*100*(1-2.7%/365)),"")</f>
        <v>0.10875053904483332</v>
      </c>
      <c r="G50" s="4" t="str">
        <f>IFERROR(到期收益率!G50*(1+参数!G$6/全价!G50*100*(1-2.7%/365)),"")</f>
        <v/>
      </c>
      <c r="H50" s="4">
        <f>IFERROR(到期收益率!H50*(1+参数!H$6/全价!H50*100*(1-2.7%/365)),"")</f>
        <v>0.12144354413217255</v>
      </c>
      <c r="I50" s="4">
        <f>IFERROR(到期收益率!I50*(1+参数!I$6/全价!I50*100*(1-2.7%/365)),"")</f>
        <v>0.11914932620740526</v>
      </c>
      <c r="J50" s="4">
        <f>IFERROR(到期收益率!J50*(1+参数!J$6/全价!J50*100*(1-2.7%/365)),"")</f>
        <v>8.6254840841627142E-2</v>
      </c>
      <c r="K50" s="4" t="str">
        <f>IFERROR(到期收益率!K50*(1+参数!K$6/全价!K50*100*(1-2.7%/365)),"")</f>
        <v/>
      </c>
    </row>
    <row r="51" spans="1:11" x14ac:dyDescent="0.15">
      <c r="A51" s="1">
        <v>42352</v>
      </c>
      <c r="B51" s="4">
        <f>IFERROR(到期收益率!B51*(1+参数!B$6/全价!B51*100*(1-2.7%/365)),"")</f>
        <v>4.9659446330139696E-2</v>
      </c>
      <c r="C51" s="4">
        <f>IFERROR(到期收益率!C51*(1+参数!C$6/全价!C51*100*(1-2.7%/365)),"")</f>
        <v>8.0601566616605655E-2</v>
      </c>
      <c r="D51" s="4">
        <f>IFERROR(到期收益率!D51*(1+参数!D$6/全价!D51*100*(1-2.7%/365)),"")</f>
        <v>0.10934496122260329</v>
      </c>
      <c r="E51" s="4" t="str">
        <f>IFERROR(到期收益率!E51*(1+参数!E$6/全价!E51*100*(1-2.7%/365)),"")</f>
        <v/>
      </c>
      <c r="F51" s="4">
        <f>IFERROR(到期收益率!F51*(1+参数!F$6/全价!F51*100*(1-2.7%/365)),"")</f>
        <v>0.10955650093055425</v>
      </c>
      <c r="G51" s="4" t="str">
        <f>IFERROR(到期收益率!G51*(1+参数!G$6/全价!G51*100*(1-2.7%/365)),"")</f>
        <v/>
      </c>
      <c r="H51" s="4">
        <f>IFERROR(到期收益率!H51*(1+参数!H$6/全价!H51*100*(1-2.7%/365)),"")</f>
        <v>0.12094360262494716</v>
      </c>
      <c r="I51" s="4">
        <f>IFERROR(到期收益率!I51*(1+参数!I$6/全价!I51*100*(1-2.7%/365)),"")</f>
        <v>0.11912121599655202</v>
      </c>
      <c r="J51" s="4">
        <f>IFERROR(到期收益率!J51*(1+参数!J$6/全价!J51*100*(1-2.7%/365)),"")</f>
        <v>8.6213032868250217E-2</v>
      </c>
      <c r="K51" s="4">
        <f>IFERROR(到期收益率!K51*(1+参数!K$6/全价!K51*100*(1-2.7%/365)),"")</f>
        <v>9.3658803789805706E-2</v>
      </c>
    </row>
    <row r="52" spans="1:11" x14ac:dyDescent="0.15">
      <c r="A52" s="1">
        <v>42353</v>
      </c>
      <c r="B52" s="4">
        <f>IFERROR(到期收益率!B52*(1+参数!B$6/全价!B52*100*(1-2.7%/365)),"")</f>
        <v>7.1128310346248072E-2</v>
      </c>
      <c r="C52" s="4">
        <f>IFERROR(到期收益率!C52*(1+参数!C$6/全价!C52*100*(1-2.7%/365)),"")</f>
        <v>7.9242044672606857E-2</v>
      </c>
      <c r="D52" s="4">
        <f>IFERROR(到期收益率!D52*(1+参数!D$6/全价!D52*100*(1-2.7%/365)),"")</f>
        <v>0.11431829112677019</v>
      </c>
      <c r="E52" s="4">
        <f>IFERROR(到期收益率!E52*(1+参数!E$6/全价!E52*100*(1-2.7%/365)),"")</f>
        <v>0.10306590500518083</v>
      </c>
      <c r="F52" s="4">
        <f>IFERROR(到期收益率!F52*(1+参数!F$6/全价!F52*100*(1-2.7%/365)),"")</f>
        <v>0.10964366710703334</v>
      </c>
      <c r="G52" s="4" t="str">
        <f>IFERROR(到期收益率!G52*(1+参数!G$6/全价!G52*100*(1-2.7%/365)),"")</f>
        <v/>
      </c>
      <c r="H52" s="4">
        <f>IFERROR(到期收益率!H52*(1+参数!H$6/全价!H52*100*(1-2.7%/365)),"")</f>
        <v>0.12100705310126453</v>
      </c>
      <c r="I52" s="4">
        <f>IFERROR(到期收益率!I52*(1+参数!I$6/全价!I52*100*(1-2.7%/365)),"")</f>
        <v>0.11813407084149567</v>
      </c>
      <c r="J52" s="4">
        <f>IFERROR(到期收益率!J52*(1+参数!J$6/全价!J52*100*(1-2.7%/365)),"")</f>
        <v>8.6249121177521107E-2</v>
      </c>
      <c r="K52" s="4">
        <f>IFERROR(到期收益率!K52*(1+参数!K$6/全价!K52*100*(1-2.7%/365)),"")</f>
        <v>9.5577299371010782E-2</v>
      </c>
    </row>
    <row r="53" spans="1:11" x14ac:dyDescent="0.15">
      <c r="A53" s="1">
        <v>42354</v>
      </c>
      <c r="B53" s="4" t="str">
        <f>IFERROR(到期收益率!B53*(1+参数!B$6/全价!B53*100*(1-2.7%/365)),"")</f>
        <v/>
      </c>
      <c r="C53" s="4">
        <f>IFERROR(到期收益率!C53*(1+参数!C$6/全价!C53*100*(1-2.7%/365)),"")</f>
        <v>7.8258947562878517E-2</v>
      </c>
      <c r="D53" s="4">
        <f>IFERROR(到期收益率!D53*(1+参数!D$6/全价!D53*100*(1-2.7%/365)),"")</f>
        <v>0.1118224486637953</v>
      </c>
      <c r="E53" s="4">
        <f>IFERROR(到期收益率!E53*(1+参数!E$6/全价!E53*100*(1-2.7%/365)),"")</f>
        <v>0.10818028477673258</v>
      </c>
      <c r="F53" s="4">
        <f>IFERROR(到期收益率!F53*(1+参数!F$6/全价!F53*100*(1-2.7%/365)),"")</f>
        <v>0.10963944285730856</v>
      </c>
      <c r="G53" s="4" t="str">
        <f>IFERROR(到期收益率!G53*(1+参数!G$6/全价!G53*100*(1-2.7%/365)),"")</f>
        <v/>
      </c>
      <c r="H53" s="4">
        <f>IFERROR(到期收益率!H53*(1+参数!H$6/全价!H53*100*(1-2.7%/365)),"")</f>
        <v>0.12114756556159621</v>
      </c>
      <c r="I53" s="4">
        <f>IFERROR(到期收益率!I53*(1+参数!I$6/全价!I53*100*(1-2.7%/365)),"")</f>
        <v>0.11910255418764089</v>
      </c>
      <c r="J53" s="4">
        <f>IFERROR(到期收益率!J53*(1+参数!J$6/全价!J53*100*(1-2.7%/365)),"")</f>
        <v>8.6335311014193006E-2</v>
      </c>
      <c r="K53" s="4">
        <f>IFERROR(到期收益率!K53*(1+参数!K$6/全价!K53*100*(1-2.7%/365)),"")</f>
        <v>9.5569349537081405E-2</v>
      </c>
    </row>
    <row r="54" spans="1:11" x14ac:dyDescent="0.15">
      <c r="A54" s="1">
        <v>42355</v>
      </c>
      <c r="B54" s="4" t="str">
        <f>IFERROR(到期收益率!B54*(1+参数!B$6/全价!B54*100*(1-2.7%/365)),"")</f>
        <v/>
      </c>
      <c r="C54" s="4">
        <f>IFERROR(到期收益率!C54*(1+参数!C$6/全价!C54*100*(1-2.7%/365)),"")</f>
        <v>7.9807237937410569E-2</v>
      </c>
      <c r="D54" s="4">
        <f>IFERROR(到期收益率!D54*(1+参数!D$6/全价!D54*100*(1-2.7%/365)),"")</f>
        <v>0.1125029706373456</v>
      </c>
      <c r="E54" s="4" t="str">
        <f>IFERROR(到期收益率!E54*(1+参数!E$6/全价!E54*100*(1-2.7%/365)),"")</f>
        <v/>
      </c>
      <c r="F54" s="4">
        <f>IFERROR(到期收益率!F54*(1+参数!F$6/全价!F54*100*(1-2.7%/365)),"")</f>
        <v>0.10963524084818511</v>
      </c>
      <c r="G54" s="4" t="str">
        <f>IFERROR(到期收益率!G54*(1+参数!G$6/全价!G54*100*(1-2.7%/365)),"")</f>
        <v/>
      </c>
      <c r="H54" s="4">
        <f>IFERROR(到期收益率!H54*(1+参数!H$6/全价!H54*100*(1-2.7%/365)),"")</f>
        <v>0.1210574761922573</v>
      </c>
      <c r="I54" s="4">
        <f>IFERROR(到期收益率!I54*(1+参数!I$6/全价!I54*100*(1-2.7%/365)),"")</f>
        <v>0.11909324457083764</v>
      </c>
      <c r="J54" s="4">
        <f>IFERROR(到期收益率!J54*(1+参数!J$6/全价!J54*100*(1-2.7%/365)),"")</f>
        <v>8.5771116988798149E-2</v>
      </c>
      <c r="K54" s="4" t="str">
        <f>IFERROR(到期收益率!K54*(1+参数!K$6/全价!K54*100*(1-2.7%/365)),"")</f>
        <v/>
      </c>
    </row>
    <row r="55" spans="1:11" x14ac:dyDescent="0.15">
      <c r="A55" s="1">
        <v>42356</v>
      </c>
      <c r="B55" s="4">
        <f>IFERROR(到期收益率!B55*(1+参数!B$6/全价!B55*100*(1-2.7%/365)),"")</f>
        <v>7.1901900533356822E-2</v>
      </c>
      <c r="C55" s="4">
        <f>IFERROR(到期收益率!C55*(1+参数!C$6/全价!C55*100*(1-2.7%/365)),"")</f>
        <v>7.9201371680399202E-2</v>
      </c>
      <c r="D55" s="4">
        <f>IFERROR(到期收益率!D55*(1+参数!D$6/全价!D55*100*(1-2.7%/365)),"")</f>
        <v>0.11136730960716107</v>
      </c>
      <c r="E55" s="4">
        <f>IFERROR(到期收益率!E55*(1+参数!E$6/全价!E55*100*(1-2.7%/365)),"")</f>
        <v>0.11364585366099987</v>
      </c>
      <c r="F55" s="4">
        <f>IFERROR(到期收益率!F55*(1+参数!F$6/全价!F55*100*(1-2.7%/365)),"")</f>
        <v>0.10234884069682504</v>
      </c>
      <c r="G55" s="4" t="str">
        <f>IFERROR(到期收益率!G55*(1+参数!G$6/全价!G55*100*(1-2.7%/365)),"")</f>
        <v/>
      </c>
      <c r="H55" s="4">
        <f>IFERROR(到期收益率!H55*(1+参数!H$6/全价!H55*100*(1-2.7%/365)),"")</f>
        <v>0.12042873238729657</v>
      </c>
      <c r="I55" s="4">
        <f>IFERROR(到期收益率!I55*(1+参数!I$6/全价!I55*100*(1-2.7%/365)),"")</f>
        <v>0.11856832776683668</v>
      </c>
      <c r="J55" s="4">
        <f>IFERROR(到期收益率!J55*(1+参数!J$6/全价!J55*100*(1-2.7%/365)),"")</f>
        <v>8.5907044220687415E-2</v>
      </c>
      <c r="K55" s="4" t="str">
        <f>IFERROR(到期收益率!K55*(1+参数!K$6/全价!K55*100*(1-2.7%/365)),"")</f>
        <v/>
      </c>
    </row>
    <row r="56" spans="1:11" x14ac:dyDescent="0.15">
      <c r="A56" s="1">
        <v>42359</v>
      </c>
      <c r="B56" s="4" t="str">
        <f>IFERROR(到期收益率!B56*(1+参数!B$6/全价!B56*100*(1-2.7%/365)),"")</f>
        <v/>
      </c>
      <c r="C56" s="4">
        <f>IFERROR(到期收益率!C56*(1+参数!C$6/全价!C56*100*(1-2.7%/365)),"")</f>
        <v>8.0569995901193486E-2</v>
      </c>
      <c r="D56" s="4">
        <f>IFERROR(到期收益率!D56*(1+参数!D$6/全价!D56*100*(1-2.7%/365)),"")</f>
        <v>0.11136433696433302</v>
      </c>
      <c r="E56" s="4">
        <f>IFERROR(到期收益率!E56*(1+参数!E$6/全价!E56*100*(1-2.7%/365)),"")</f>
        <v>0.11407739827938455</v>
      </c>
      <c r="F56" s="4" t="str">
        <f>IFERROR(到期收益率!F56*(1+参数!F$6/全价!F56*100*(1-2.7%/365)),"")</f>
        <v/>
      </c>
      <c r="G56" s="4">
        <f>IFERROR(到期收益率!G56*(1+参数!G$6/全价!G56*100*(1-2.7%/365)),"")</f>
        <v>0.10003232459510641</v>
      </c>
      <c r="H56" s="4">
        <f>IFERROR(到期收益率!H56*(1+参数!H$6/全价!H56*100*(1-2.7%/365)),"")</f>
        <v>0.12131384036124516</v>
      </c>
      <c r="I56" s="4">
        <f>IFERROR(到期收益率!I56*(1+参数!I$6/全价!I56*100*(1-2.7%/365)),"")</f>
        <v>0.1195216858903847</v>
      </c>
      <c r="J56" s="4">
        <f>IFERROR(到期收益率!J56*(1+参数!J$6/全价!J56*100*(1-2.7%/365)),"")</f>
        <v>8.5864953964888552E-2</v>
      </c>
      <c r="K56" s="4">
        <f>IFERROR(到期收益率!K56*(1+参数!K$6/全价!K56*100*(1-2.7%/365)),"")</f>
        <v>9.6200737905130049E-2</v>
      </c>
    </row>
    <row r="57" spans="1:11" x14ac:dyDescent="0.15">
      <c r="A57" s="1">
        <v>42360</v>
      </c>
      <c r="B57" s="4">
        <f>IFERROR(到期收益率!B57*(1+参数!B$6/全价!B57*100*(1-2.7%/365)),"")</f>
        <v>7.2667828416612512E-2</v>
      </c>
      <c r="C57" s="4">
        <f>IFERROR(到期收益率!C57*(1+参数!C$6/全价!C57*100*(1-2.7%/365)),"")</f>
        <v>8.2147555744492909E-2</v>
      </c>
      <c r="D57" s="4">
        <f>IFERROR(到期收益率!D57*(1+参数!D$6/全价!D57*100*(1-2.7%/365)),"")</f>
        <v>0.11273463687713617</v>
      </c>
      <c r="E57" s="4">
        <f>IFERROR(到期收益率!E57*(1+参数!E$6/全价!E57*100*(1-2.7%/365)),"")</f>
        <v>0.10814537434228662</v>
      </c>
      <c r="F57" s="4">
        <f>IFERROR(到期收益率!F57*(1+参数!F$6/全价!F57*100*(1-2.7%/365)),"")</f>
        <v>0.10402557339288364</v>
      </c>
      <c r="G57" s="4">
        <f>IFERROR(到期收益率!G57*(1+参数!G$6/全价!G57*100*(1-2.7%/365)),"")</f>
        <v>0.10006487945684742</v>
      </c>
      <c r="H57" s="4">
        <f>IFERROR(到期收益率!H57*(1+参数!H$6/全价!H57*100*(1-2.7%/365)),"")</f>
        <v>0.1206058244771076</v>
      </c>
      <c r="I57" s="4">
        <f>IFERROR(到期收益率!I57*(1+参数!I$6/全价!I57*100*(1-2.7%/365)),"")</f>
        <v>0.11811844179123628</v>
      </c>
      <c r="J57" s="4">
        <f>IFERROR(到期收益率!J57*(1+参数!J$6/全价!J57*100*(1-2.7%/365)),"")</f>
        <v>8.5901027835723454E-2</v>
      </c>
      <c r="K57" s="4">
        <f>IFERROR(到期收益率!K57*(1+参数!K$6/全价!K57*100*(1-2.7%/365)),"")</f>
        <v>9.6260667697791333E-2</v>
      </c>
    </row>
    <row r="58" spans="1:11" x14ac:dyDescent="0.15">
      <c r="A58" s="1">
        <v>42361</v>
      </c>
      <c r="B58" s="4">
        <f>IFERROR(到期收益率!B58*(1+参数!B$6/全价!B58*100*(1-2.7%/365)),"")</f>
        <v>7.2652901451334947E-2</v>
      </c>
      <c r="C58" s="4">
        <f>IFERROR(到期收益率!C58*(1+参数!C$6/全价!C58*100*(1-2.7%/365)),"")</f>
        <v>8.3477588955813836E-2</v>
      </c>
      <c r="D58" s="4">
        <f>IFERROR(到期收益率!D58*(1+参数!D$6/全价!D58*100*(1-2.7%/365)),"")</f>
        <v>0.11319427153452637</v>
      </c>
      <c r="E58" s="4">
        <f>IFERROR(到期收益率!E58*(1+参数!E$6/全价!E58*100*(1-2.7%/365)),"")</f>
        <v>0.10813961962805575</v>
      </c>
      <c r="F58" s="4" t="str">
        <f>IFERROR(到期收益率!F58*(1+参数!F$6/全价!F58*100*(1-2.7%/365)),"")</f>
        <v/>
      </c>
      <c r="G58" s="4">
        <f>IFERROR(到期收益率!G58*(1+参数!G$6/全价!G58*100*(1-2.7%/365)),"")</f>
        <v>0.10006195869147226</v>
      </c>
      <c r="H58" s="4">
        <f>IFERROR(到期收益率!H58*(1+参数!H$6/全价!H58*100*(1-2.7%/365)),"")</f>
        <v>0.12059247329700541</v>
      </c>
      <c r="I58" s="4">
        <f>IFERROR(到期收益率!I58*(1+参数!I$6/全价!I58*100*(1-2.7%/365)),"")</f>
        <v>0.11810894208949878</v>
      </c>
      <c r="J58" s="4">
        <f>IFERROR(到期收益率!J58*(1+参数!J$6/全价!J58*100*(1-2.7%/365)),"")</f>
        <v>8.6137825739798057E-2</v>
      </c>
      <c r="K58" s="4" t="str">
        <f>IFERROR(到期收益率!K58*(1+参数!K$6/全价!K58*100*(1-2.7%/365)),"")</f>
        <v/>
      </c>
    </row>
    <row r="59" spans="1:11" x14ac:dyDescent="0.15">
      <c r="A59" s="1">
        <v>42362</v>
      </c>
      <c r="B59" s="4" t="str">
        <f>IFERROR(到期收益率!B59*(1+参数!B$6/全价!B59*100*(1-2.7%/365)),"")</f>
        <v/>
      </c>
      <c r="C59" s="4">
        <f>IFERROR(到期收益率!C59*(1+参数!C$6/全价!C59*100*(1-2.7%/365)),"")</f>
        <v>8.3387014625025041E-2</v>
      </c>
      <c r="D59" s="4">
        <f>IFERROR(到期收益率!D59*(1+参数!D$6/全价!D59*100*(1-2.7%/365)),"")</f>
        <v>0.11262210511286432</v>
      </c>
      <c r="E59" s="4">
        <f>IFERROR(到期收益率!E59*(1+参数!E$6/全价!E59*100*(1-2.7%/365)),"")</f>
        <v>0.10875259556840632</v>
      </c>
      <c r="F59" s="4">
        <f>IFERROR(到期收益率!F59*(1+参数!F$6/全价!F59*100*(1-2.7%/365)),"")</f>
        <v>0.10537555877642418</v>
      </c>
      <c r="G59" s="4" t="str">
        <f>IFERROR(到期收益率!G59*(1+参数!G$6/全价!G59*100*(1-2.7%/365)),"")</f>
        <v/>
      </c>
      <c r="H59" s="4">
        <f>IFERROR(到期收益率!H59*(1+参数!H$6/全价!H59*100*(1-2.7%/365)),"")</f>
        <v>0.12073376023500633</v>
      </c>
      <c r="I59" s="4">
        <f>IFERROR(到期收益率!I59*(1+参数!I$6/全价!I59*100*(1-2.7%/365)),"")</f>
        <v>0.11825405030110188</v>
      </c>
      <c r="J59" s="4">
        <f>IFERROR(到期收益率!J59*(1+参数!J$6/全价!J59*100*(1-2.7%/365)),"")</f>
        <v>8.5071872368296608E-2</v>
      </c>
      <c r="K59" s="4" t="str">
        <f>IFERROR(到期收益率!K59*(1+参数!K$6/全价!K59*100*(1-2.7%/365)),"")</f>
        <v/>
      </c>
    </row>
    <row r="60" spans="1:11" x14ac:dyDescent="0.15">
      <c r="A60" s="1">
        <v>42363</v>
      </c>
      <c r="B60" s="4">
        <f>IFERROR(到期收益率!B60*(1+参数!B$6/全价!B60*100*(1-2.7%/365)),"")</f>
        <v>7.1790863772880742E-2</v>
      </c>
      <c r="C60" s="4">
        <f>IFERROR(到期收益率!C60*(1+参数!C$6/全价!C60*100*(1-2.7%/365)),"")</f>
        <v>8.4077155295735076E-2</v>
      </c>
      <c r="D60" s="4">
        <f>IFERROR(到期收益率!D60*(1+参数!D$6/全价!D60*100*(1-2.7%/365)),"")</f>
        <v>0.11147574905539738</v>
      </c>
      <c r="E60" s="4">
        <f>IFERROR(到期收益率!E60*(1+参数!E$6/全价!E60*100*(1-2.7%/365)),"")</f>
        <v>0.10936758306019105</v>
      </c>
      <c r="F60" s="4">
        <f>IFERROR(到期收益率!F60*(1+参数!F$6/全价!F60*100*(1-2.7%/365)),"")</f>
        <v>0.10582525858955073</v>
      </c>
      <c r="G60" s="4">
        <f>IFERROR(到期收益率!G60*(1+参数!G$6/全价!G60*100*(1-2.7%/365)),"")</f>
        <v>0.10005613177044315</v>
      </c>
      <c r="H60" s="4">
        <f>IFERROR(到期收益率!H60*(1+参数!H$6/全价!H60*100*(1-2.7%/365)),"")</f>
        <v>0.12056585430399233</v>
      </c>
      <c r="I60" s="4">
        <f>IFERROR(到期收益率!I60*(1+参数!I$6/全价!I60*100*(1-2.7%/365)),"")</f>
        <v>0.11901942076921737</v>
      </c>
      <c r="J60" s="4">
        <f>IFERROR(到期收益率!J60*(1+参数!J$6/全价!J60*100*(1-2.7%/365)),"")</f>
        <v>8.4557998676220381E-2</v>
      </c>
      <c r="K60" s="4">
        <f>IFERROR(到期收益率!K60*(1+参数!K$6/全价!K60*100*(1-2.7%/365)),"")</f>
        <v>9.7522175013736709E-2</v>
      </c>
    </row>
    <row r="61" spans="1:11" x14ac:dyDescent="0.15">
      <c r="A61" s="1">
        <v>42366</v>
      </c>
      <c r="B61" s="4">
        <f>IFERROR(到期收益率!B61*(1+参数!B$6/全价!B61*100*(1-2.7%/365)),"")</f>
        <v>7.1743033765175684E-2</v>
      </c>
      <c r="C61" s="4">
        <f>IFERROR(到期收益率!C61*(1+参数!C$6/全价!C61*100*(1-2.7%/365)),"")</f>
        <v>8.18444628110995E-2</v>
      </c>
      <c r="D61" s="4">
        <f>IFERROR(到期收益率!D61*(1+参数!D$6/全价!D61*100*(1-2.7%/365)),"")</f>
        <v>0.11181980418453843</v>
      </c>
      <c r="E61" s="4">
        <f>IFERROR(到期收益率!E61*(1+参数!E$6/全价!E61*100*(1-2.7%/365)),"")</f>
        <v>0.10749257477761349</v>
      </c>
      <c r="F61" s="4">
        <f>IFERROR(到期收益率!F61*(1+参数!F$6/全价!F61*100*(1-2.7%/365)),"")</f>
        <v>0.10580108378487819</v>
      </c>
      <c r="G61" s="4">
        <f>IFERROR(到期收益率!G61*(1+参数!G$6/全价!G61*100*(1-2.7%/365)),"")</f>
        <v>9.9727843411709274E-2</v>
      </c>
      <c r="H61" s="4">
        <f>IFERROR(到期收益率!H61*(1+参数!H$6/全价!H61*100*(1-2.7%/365)),"")</f>
        <v>0.11967431136888519</v>
      </c>
      <c r="I61" s="4">
        <f>IFERROR(到期收益率!I61*(1+参数!I$6/全价!I61*100*(1-2.7%/365)),"")</f>
        <v>0.11795852426304838</v>
      </c>
      <c r="J61" s="4">
        <f>IFERROR(到期收益率!J61*(1+参数!J$6/全价!J61*100*(1-2.7%/365)),"")</f>
        <v>8.4514376490311682E-2</v>
      </c>
      <c r="K61" s="4">
        <f>IFERROR(到期收益率!K61*(1+参数!K$6/全价!K61*100*(1-2.7%/365)),"")</f>
        <v>0.10567700501562939</v>
      </c>
    </row>
    <row r="62" spans="1:11" x14ac:dyDescent="0.15">
      <c r="A62" s="1">
        <v>42367</v>
      </c>
      <c r="B62" s="4" t="str">
        <f>IFERROR(到期收益率!B62*(1+参数!B$6/全价!B62*100*(1-2.7%/365)),"")</f>
        <v/>
      </c>
      <c r="C62" s="4">
        <f>IFERROR(到期收益率!C62*(1+参数!C$6/全价!C62*100*(1-2.7%/365)),"")</f>
        <v>8.2011556980417386E-2</v>
      </c>
      <c r="D62" s="4">
        <f>IFERROR(到期收益率!D62*(1+参数!D$6/全价!D62*100*(1-2.7%/365)),"")</f>
        <v>0.11193529415543993</v>
      </c>
      <c r="E62" s="4">
        <f>IFERROR(到期收益率!E62*(1+参数!E$6/全价!E62*100*(1-2.7%/365)),"")</f>
        <v>0.10686919879788923</v>
      </c>
      <c r="F62" s="4">
        <f>IFERROR(到期收益率!F62*(1+参数!F$6/全价!F62*100*(1-2.7%/365)),"")</f>
        <v>0.10487281268523919</v>
      </c>
      <c r="G62" s="4">
        <f>IFERROR(到期收益率!G62*(1+参数!G$6/全价!G62*100*(1-2.7%/365)),"")</f>
        <v>9.972492513823103E-2</v>
      </c>
      <c r="H62" s="4">
        <f>IFERROR(到期收益率!H62*(1+参数!H$6/全价!H62*100*(1-2.7%/365)),"")</f>
        <v>0.1191963303475678</v>
      </c>
      <c r="I62" s="4">
        <f>IFERROR(到期收益率!I62*(1+参数!I$6/全价!I62*100*(1-2.7%/365)),"")</f>
        <v>0.11898291996470473</v>
      </c>
      <c r="J62" s="4">
        <f>IFERROR(到期收益率!J62*(1+参数!J$6/全价!J62*100*(1-2.7%/365)),"")</f>
        <v>8.4000528610664912E-2</v>
      </c>
      <c r="K62" s="4">
        <f>IFERROR(到期收益率!K62*(1+参数!K$6/全价!K62*100*(1-2.7%/365)),"")</f>
        <v>0.10777242567567459</v>
      </c>
    </row>
    <row r="63" spans="1:11" x14ac:dyDescent="0.15">
      <c r="A63" s="1">
        <v>42368</v>
      </c>
      <c r="B63" s="4" t="str">
        <f>IFERROR(到期收益率!B63*(1+参数!B$6/全价!B63*100*(1-2.7%/365)),"")</f>
        <v/>
      </c>
      <c r="C63" s="4">
        <f>IFERROR(到期收益率!C63*(1+参数!C$6/全价!C63*100*(1-2.7%/365)),"")</f>
        <v>8.1654582656416327E-2</v>
      </c>
      <c r="D63" s="4">
        <f>IFERROR(到期收益率!D63*(1+参数!D$6/全价!D63*100*(1-2.7%/365)),"")</f>
        <v>0.11205121355617867</v>
      </c>
      <c r="E63" s="4">
        <f>IFERROR(到期收益率!E63*(1+参数!E$6/全价!E63*100*(1-2.7%/365)),"")</f>
        <v>0.1068629659759199</v>
      </c>
      <c r="F63" s="4">
        <f>IFERROR(到期收益率!F63*(1+参数!F$6/全价!F63*100*(1-2.7%/365)),"")</f>
        <v>0.10624652282639759</v>
      </c>
      <c r="G63" s="4">
        <f>IFERROR(到期收益率!G63*(1+参数!G$6/全价!G63*100*(1-2.7%/365)),"")</f>
        <v>9.9722008158727282E-2</v>
      </c>
      <c r="H63" s="4">
        <f>IFERROR(到期收益率!H63*(1+参数!H$6/全价!H63*100*(1-2.7%/365)),"")</f>
        <v>0.11941428126447134</v>
      </c>
      <c r="I63" s="4">
        <f>IFERROR(到期收益率!I63*(1+参数!I$6/全价!I63*100*(1-2.7%/365)),"")</f>
        <v>0.11897382735426558</v>
      </c>
      <c r="J63" s="4">
        <f>IFERROR(到期收益率!J63*(1+参数!J$6/全价!J63*100*(1-2.7%/365)),"")</f>
        <v>7.4212105981820292E-2</v>
      </c>
      <c r="K63" s="4">
        <f>IFERROR(到期收益率!K63*(1+参数!K$6/全价!K63*100*(1-2.7%/365)),"")</f>
        <v>0.10022137423650521</v>
      </c>
    </row>
    <row r="64" spans="1:11" x14ac:dyDescent="0.15">
      <c r="A64" s="1">
        <v>42369</v>
      </c>
      <c r="B64" s="4">
        <f>IFERROR(到期收益率!B64*(1+参数!B$6/全价!B64*100*(1-2.7%/365)),"")</f>
        <v>7.1778757164419463E-2</v>
      </c>
      <c r="C64" s="4">
        <f>IFERROR(到期收益率!C64*(1+参数!C$6/全价!C64*100*(1-2.7%/365)),"")</f>
        <v>8.0377350489988966E-2</v>
      </c>
      <c r="D64" s="4">
        <f>IFERROR(到期收益率!D64*(1+参数!D$6/全价!D64*100*(1-2.7%/365)),"")</f>
        <v>0.11193612866335229</v>
      </c>
      <c r="E64" s="4">
        <f>IFERROR(到期收益率!E64*(1+参数!E$6/全价!E64*100*(1-2.7%/365)),"")</f>
        <v>0.10753664740413386</v>
      </c>
      <c r="F64" s="4">
        <f>IFERROR(到期收益率!F64*(1+参数!F$6/全价!F64*100*(1-2.7%/365)),"")</f>
        <v>0.10623909446739728</v>
      </c>
      <c r="G64" s="4">
        <f>IFERROR(到期收益率!G64*(1+参数!G$6/全价!G64*100*(1-2.7%/365)),"")</f>
        <v>9.9754596316852948E-2</v>
      </c>
      <c r="H64" s="4">
        <f>IFERROR(到期收益率!H64*(1+参数!H$6/全价!H64*100*(1-2.7%/365)),"")</f>
        <v>0.11940026821983012</v>
      </c>
      <c r="I64" s="4">
        <f>IFERROR(到期收益率!I64*(1+参数!I$6/全价!I64*100*(1-2.7%/365)),"")</f>
        <v>0.1192241042903205</v>
      </c>
      <c r="J64" s="4">
        <f>IFERROR(到期收益率!J64*(1+参数!J$6/全价!J64*100*(1-2.7%/365)),"")</f>
        <v>7.4672613505840063E-2</v>
      </c>
      <c r="K64" s="4">
        <f>IFERROR(到期收益率!K64*(1+参数!K$6/全价!K64*100*(1-2.7%/365)),"")</f>
        <v>9.8166880460909781E-2</v>
      </c>
    </row>
    <row r="65" spans="1:11" x14ac:dyDescent="0.15">
      <c r="A65" s="1">
        <v>42373</v>
      </c>
      <c r="B65" s="4">
        <f>IFERROR(到期收益率!B65*(1+参数!B$6/全价!B65*100*(1-2.7%/365)),"")</f>
        <v>7.1647648847548234E-2</v>
      </c>
      <c r="C65" s="4">
        <f>IFERROR(到期收益率!C65*(1+参数!C$6/全价!C65*100*(1-2.7%/365)),"")</f>
        <v>8.117342727562947E-2</v>
      </c>
      <c r="D65" s="4">
        <f>IFERROR(到期收益率!D65*(1+参数!D$6/全价!D65*100*(1-2.7%/365)),"")</f>
        <v>0.11135720653423205</v>
      </c>
      <c r="E65" s="4" t="str">
        <f>IFERROR(到期收益率!E65*(1+参数!E$6/全价!E65*100*(1-2.7%/365)),"")</f>
        <v/>
      </c>
      <c r="F65" s="4">
        <f>IFERROR(到期收益率!F65*(1+参数!F$6/全价!F65*100*(1-2.7%/365)),"")</f>
        <v>0.10667423239076428</v>
      </c>
      <c r="G65" s="4" t="str">
        <f>IFERROR(到期收益率!G65*(1+参数!G$6/全价!G65*100*(1-2.7%/365)),"")</f>
        <v/>
      </c>
      <c r="H65" s="4">
        <f>IFERROR(到期收益率!H65*(1+参数!H$6/全价!H65*100*(1-2.7%/365)),"")</f>
        <v>0.1197332609653937</v>
      </c>
      <c r="I65" s="4">
        <f>IFERROR(到期收益率!I65*(1+参数!I$6/全价!I65*100*(1-2.7%/365)),"")</f>
        <v>0.11892867488744675</v>
      </c>
      <c r="J65" s="4">
        <f>IFERROR(到期收益率!J65*(1+参数!J$6/全价!J65*100*(1-2.7%/365)),"")</f>
        <v>7.5320207702692044E-2</v>
      </c>
      <c r="K65" s="4">
        <f>IFERROR(到期收益率!K65*(1+参数!K$6/全价!K65*100*(1-2.7%/365)),"")</f>
        <v>9.8830133336572049E-2</v>
      </c>
    </row>
    <row r="66" spans="1:11" x14ac:dyDescent="0.15">
      <c r="A66" s="1">
        <v>42374</v>
      </c>
      <c r="B66" s="4" t="str">
        <f>IFERROR(到期收益率!B66*(1+参数!B$6/全价!B66*100*(1-2.7%/365)),"")</f>
        <v/>
      </c>
      <c r="C66" s="4">
        <f>IFERROR(到期收益率!C66*(1+参数!C$6/全价!C66*100*(1-2.7%/365)),"")</f>
        <v>8.0412225783903432E-2</v>
      </c>
      <c r="D66" s="4">
        <f>IFERROR(到期收益率!D66*(1+参数!D$6/全价!D66*100*(1-2.7%/365)),"")</f>
        <v>0.11252209258885734</v>
      </c>
      <c r="E66" s="4" t="str">
        <f>IFERROR(到期收益率!E66*(1+参数!E$6/全价!E66*100*(1-2.7%/365)),"")</f>
        <v/>
      </c>
      <c r="F66" s="4">
        <f>IFERROR(到期收益率!F66*(1+参数!F$6/全价!F66*100*(1-2.7%/365)),"")</f>
        <v>0.10685366483036407</v>
      </c>
      <c r="G66" s="4">
        <f>IFERROR(到期收益率!G66*(1+参数!G$6/全价!G66*100*(1-2.7%/365)),"")</f>
        <v>0.10362395245638285</v>
      </c>
      <c r="H66" s="4">
        <f>IFERROR(到期收益率!H66*(1+参数!H$6/全价!H66*100*(1-2.7%/365)),"")</f>
        <v>0.11964181513811657</v>
      </c>
      <c r="I66" s="4">
        <f>IFERROR(到期收益率!I66*(1+参数!I$6/全价!I66*100*(1-2.7%/365)),"")</f>
        <v>0.1189196889124095</v>
      </c>
      <c r="J66" s="4" t="str">
        <f>IFERROR(到期收益率!J66*(1+参数!J$6/全价!J66*100*(1-2.7%/365)),"")</f>
        <v/>
      </c>
      <c r="K66" s="4">
        <f>IFERROR(到期收益率!K66*(1+参数!K$6/全价!K66*100*(1-2.7%/365)),"")</f>
        <v>0.10020000502507205</v>
      </c>
    </row>
    <row r="67" spans="1:11" x14ac:dyDescent="0.15">
      <c r="A67" s="1">
        <v>42375</v>
      </c>
      <c r="B67" s="4" t="str">
        <f>IFERROR(到期收益率!B67*(1+参数!B$6/全价!B67*100*(1-2.7%/365)),"")</f>
        <v/>
      </c>
      <c r="C67" s="4">
        <f>IFERROR(到期收益率!C67*(1+参数!C$6/全价!C67*100*(1-2.7%/365)),"")</f>
        <v>8.0313064809418203E-2</v>
      </c>
      <c r="D67" s="4">
        <f>IFERROR(到期收益率!D67*(1+参数!D$6/全价!D67*100*(1-2.7%/365)),"")</f>
        <v>0.10972858125907448</v>
      </c>
      <c r="E67" s="4">
        <f>IFERROR(到期收益率!E67*(1+参数!E$6/全价!E67*100*(1-2.7%/365)),"")</f>
        <v>0.10818526704686496</v>
      </c>
      <c r="F67" s="4">
        <f>IFERROR(到期收益率!F67*(1+参数!F$6/全价!F67*100*(1-2.7%/365)),"")</f>
        <v>0.10675393597102927</v>
      </c>
      <c r="G67" s="4" t="str">
        <f>IFERROR(到期收益率!G67*(1+参数!G$6/全价!G67*100*(1-2.7%/365)),"")</f>
        <v/>
      </c>
      <c r="H67" s="4">
        <f>IFERROR(到期收益率!H67*(1+参数!H$6/全价!H67*100*(1-2.7%/365)),"")</f>
        <v>0.1189276848224232</v>
      </c>
      <c r="I67" s="4">
        <f>IFERROR(到期收益率!I67*(1+参数!I$6/全价!I67*100*(1-2.7%/365)),"")</f>
        <v>0.11891072800844033</v>
      </c>
      <c r="J67" s="4">
        <f>IFERROR(到期收益率!J67*(1+参数!J$6/全价!J67*100*(1-2.7%/365)),"")</f>
        <v>7.5380083780873713E-2</v>
      </c>
      <c r="K67" s="4">
        <f>IFERROR(到期收益率!K67*(1+参数!K$6/全价!K67*100*(1-2.7%/365)),"")</f>
        <v>0.10220155378386228</v>
      </c>
    </row>
    <row r="68" spans="1:11" x14ac:dyDescent="0.15">
      <c r="A68" s="1">
        <v>42376</v>
      </c>
      <c r="B68" s="4" t="str">
        <f>IFERROR(到期收益率!B68*(1+参数!B$6/全价!B68*100*(1-2.7%/365)),"")</f>
        <v/>
      </c>
      <c r="C68" s="4">
        <f>IFERROR(到期收益率!C68*(1+参数!C$6/全价!C68*100*(1-2.7%/365)),"")</f>
        <v>7.9813870008376669E-2</v>
      </c>
      <c r="D68" s="4">
        <f>IFERROR(到期收益率!D68*(1+参数!D$6/全价!D68*100*(1-2.7%/365)),"")</f>
        <v>0.10821685528280396</v>
      </c>
      <c r="E68" s="4">
        <f>IFERROR(到期收益率!E68*(1+参数!E$6/全价!E68*100*(1-2.7%/365)),"")</f>
        <v>0.1080553494325719</v>
      </c>
      <c r="F68" s="4">
        <f>IFERROR(到期收益率!F68*(1+参数!F$6/全价!F68*100*(1-2.7%/365)),"")</f>
        <v>0.10618786796805814</v>
      </c>
      <c r="G68" s="4" t="str">
        <f>IFERROR(到期收益率!G68*(1+参数!G$6/全价!G68*100*(1-2.7%/365)),"")</f>
        <v/>
      </c>
      <c r="H68" s="4">
        <f>IFERROR(到期收益率!H68*(1+参数!H$6/全价!H68*100*(1-2.7%/365)),"")</f>
        <v>0.11844691285094873</v>
      </c>
      <c r="I68" s="4">
        <f>IFERROR(到期收益率!I68*(1+参数!I$6/全价!I68*100*(1-2.7%/365)),"")</f>
        <v>0.1180201137506852</v>
      </c>
      <c r="J68" s="4">
        <f>IFERROR(到期收益率!J68*(1+参数!J$6/全价!J68*100*(1-2.7%/365)),"")</f>
        <v>8.3817739065242605E-2</v>
      </c>
      <c r="K68" s="4">
        <f>IFERROR(到期收益率!K68*(1+参数!K$6/全价!K68*100*(1-2.7%/365)),"")</f>
        <v>0.10157576431500071</v>
      </c>
    </row>
    <row r="69" spans="1:11" x14ac:dyDescent="0.15">
      <c r="A69" s="1">
        <v>42377</v>
      </c>
      <c r="B69" s="4">
        <f>IFERROR(到期收益率!B69*(1+参数!B$6/全价!B69*100*(1-2.7%/365)),"")</f>
        <v>7.1574781611431187E-2</v>
      </c>
      <c r="C69" s="4">
        <f>IFERROR(到期收益率!C69*(1+参数!C$6/全价!C69*100*(1-2.7%/365)),"")</f>
        <v>7.9446217365560512E-2</v>
      </c>
      <c r="D69" s="4">
        <f>IFERROR(到期收益率!D69*(1+参数!D$6/全价!D69*100*(1-2.7%/365)),"")</f>
        <v>0.10531883455545515</v>
      </c>
      <c r="E69" s="4">
        <f>IFERROR(到期收益率!E69*(1+参数!E$6/全价!E69*100*(1-2.7%/365)),"")</f>
        <v>0.10804987548527854</v>
      </c>
      <c r="F69" s="4">
        <f>IFERROR(到期收益率!F69*(1+参数!F$6/全价!F69*100*(1-2.7%/365)),"")</f>
        <v>0.1052488260021045</v>
      </c>
      <c r="G69" s="4">
        <f>IFERROR(到期收益率!G69*(1+参数!G$6/全价!G69*100*(1-2.7%/365)),"")</f>
        <v>0.10361775068632009</v>
      </c>
      <c r="H69" s="4">
        <f>IFERROR(到期收益率!H69*(1+参数!H$6/全价!H69*100*(1-2.7%/365)),"")</f>
        <v>0.11672536292656464</v>
      </c>
      <c r="I69" s="4">
        <f>IFERROR(到期收益率!I69*(1+参数!I$6/全价!I69*100*(1-2.7%/365)),"")</f>
        <v>0.11697747760546881</v>
      </c>
      <c r="J69" s="4">
        <f>IFERROR(到期收益率!J69*(1+参数!J$6/全价!J69*100*(1-2.7%/365)),"")</f>
        <v>8.3903131301739625E-2</v>
      </c>
      <c r="K69" s="4">
        <f>IFERROR(到期收益率!K69*(1+参数!K$6/全价!K69*100*(1-2.7%/365)),"")</f>
        <v>0.10025875172540691</v>
      </c>
    </row>
    <row r="70" spans="1:11" x14ac:dyDescent="0.15">
      <c r="A70" s="1">
        <v>42380</v>
      </c>
      <c r="B70" s="4" t="str">
        <f>IFERROR(到期收益率!B70*(1+参数!B$6/全价!B70*100*(1-2.7%/365)),"")</f>
        <v/>
      </c>
      <c r="C70" s="4">
        <f>IFERROR(到期收益率!C70*(1+参数!C$6/全价!C70*100*(1-2.7%/365)),"")</f>
        <v>7.6460889541268631E-2</v>
      </c>
      <c r="D70" s="4">
        <f>IFERROR(到期收益率!D70*(1+参数!D$6/全价!D70*100*(1-2.7%/365)),"")</f>
        <v>0.10738414197244048</v>
      </c>
      <c r="E70" s="4" t="str">
        <f>IFERROR(到期收益率!E70*(1+参数!E$6/全价!E70*100*(1-2.7%/365)),"")</f>
        <v/>
      </c>
      <c r="F70" s="4">
        <f>IFERROR(到期收益率!F70*(1+参数!F$6/全价!F70*100*(1-2.7%/365)),"")</f>
        <v>0.10522416542039637</v>
      </c>
      <c r="G70" s="4" t="str">
        <f>IFERROR(到期收益率!G70*(1+参数!G$6/全价!G70*100*(1-2.7%/365)),"")</f>
        <v/>
      </c>
      <c r="H70" s="4">
        <f>IFERROR(到期收益率!H70*(1+参数!H$6/全价!H70*100*(1-2.7%/365)),"")</f>
        <v>0.11598020149515884</v>
      </c>
      <c r="I70" s="4">
        <f>IFERROR(到期收益率!I70*(1+参数!I$6/全价!I70*100*(1-2.7%/365)),"")</f>
        <v>0.1164848449432719</v>
      </c>
      <c r="J70" s="4">
        <f>IFERROR(到期收益率!J70*(1+参数!J$6/全价!J70*100*(1-2.7%/365)),"")</f>
        <v>8.7345174117650123E-2</v>
      </c>
      <c r="K70" s="4">
        <f>IFERROR(到期收益率!K70*(1+参数!K$6/全价!K70*100*(1-2.7%/365)),"")</f>
        <v>0.10024885967852401</v>
      </c>
    </row>
    <row r="71" spans="1:11" x14ac:dyDescent="0.15">
      <c r="A71" s="1">
        <v>42381</v>
      </c>
      <c r="B71" s="4" t="str">
        <f>IFERROR(到期收益率!B71*(1+参数!B$6/全价!B71*100*(1-2.7%/365)),"")</f>
        <v/>
      </c>
      <c r="C71" s="4">
        <f>IFERROR(到期收益率!C71*(1+参数!C$6/全价!C71*100*(1-2.7%/365)),"")</f>
        <v>7.5415448465545223E-2</v>
      </c>
      <c r="D71" s="4">
        <f>IFERROR(到期收益率!D71*(1+参数!D$6/全价!D71*100*(1-2.7%/365)),"")</f>
        <v>0.10784525659243153</v>
      </c>
      <c r="E71" s="4">
        <f>IFERROR(到期收益率!E71*(1+参数!E$6/全价!E71*100*(1-2.7%/365)),"")</f>
        <v>0.10927856736595186</v>
      </c>
      <c r="F71" s="4">
        <f>IFERROR(到期收益率!F71*(1+参数!F$6/全价!F71*100*(1-2.7%/365)),"")</f>
        <v>0.105309521466547</v>
      </c>
      <c r="G71" s="4">
        <f>IFERROR(到期收益率!G71*(1+参数!G$6/全价!G71*100*(1-2.7%/365)),"")</f>
        <v>0.10360963878076877</v>
      </c>
      <c r="H71" s="4">
        <f>IFERROR(到期收益率!H71*(1+参数!H$6/全价!H71*100*(1-2.7%/365)),"")</f>
        <v>0.11611887158660626</v>
      </c>
      <c r="I71" s="4">
        <f>IFERROR(到期收益率!I71*(1+参数!I$6/全价!I71*100*(1-2.7%/365)),"")</f>
        <v>0.11854523789565516</v>
      </c>
      <c r="J71" s="4">
        <f>IFERROR(到期收益率!J71*(1+参数!J$6/全价!J71*100*(1-2.7%/365)),"")</f>
        <v>8.4296236803911448E-2</v>
      </c>
      <c r="K71" s="4" t="str">
        <f>IFERROR(到期收益率!K71*(1+参数!K$6/全价!K71*100*(1-2.7%/365)),"")</f>
        <v/>
      </c>
    </row>
    <row r="72" spans="1:11" x14ac:dyDescent="0.15">
      <c r="A72" s="1">
        <v>42382</v>
      </c>
      <c r="B72" s="4" t="str">
        <f>IFERROR(到期收益率!B72*(1+参数!B$6/全价!B72*100*(1-2.7%/365)),"")</f>
        <v/>
      </c>
      <c r="C72" s="4">
        <f>IFERROR(到期收益率!C72*(1+参数!C$6/全价!C72*100*(1-2.7%/365)),"")</f>
        <v>7.5706160178877227E-2</v>
      </c>
      <c r="D72" s="4">
        <f>IFERROR(到期收益率!D72*(1+参数!D$6/全价!D72*100*(1-2.7%/365)),"")</f>
        <v>0.10702336732815519</v>
      </c>
      <c r="E72" s="4">
        <f>IFERROR(到期收益率!E72*(1+参数!E$6/全价!E72*100*(1-2.7%/365)),"")</f>
        <v>0.10996430082664897</v>
      </c>
      <c r="F72" s="4">
        <f>IFERROR(到期收益率!F72*(1+参数!F$6/全价!F72*100*(1-2.7%/365)),"")</f>
        <v>0.10380595616408793</v>
      </c>
      <c r="G72" s="4" t="str">
        <f>IFERROR(到期收益率!G72*(1+参数!G$6/全价!G72*100*(1-2.7%/365)),"")</f>
        <v/>
      </c>
      <c r="H72" s="4">
        <f>IFERROR(到期收益率!H72*(1+参数!H$6/全价!H72*100*(1-2.7%/365)),"")</f>
        <v>0.11610264516126538</v>
      </c>
      <c r="I72" s="4">
        <f>IFERROR(到期收益率!I72*(1+参数!I$6/全价!I72*100*(1-2.7%/365)),"")</f>
        <v>0.1178613211789878</v>
      </c>
      <c r="J72" s="4">
        <f>IFERROR(到期收益率!J72*(1+参数!J$6/全价!J72*100*(1-2.7%/365)),"")</f>
        <v>8.3779280105961182E-2</v>
      </c>
      <c r="K72" s="4">
        <f>IFERROR(到期收益率!K72*(1+参数!K$6/全价!K72*100*(1-2.7%/365)),"")</f>
        <v>0.10024241045727608</v>
      </c>
    </row>
    <row r="73" spans="1:11" x14ac:dyDescent="0.15">
      <c r="A73" s="1">
        <v>42383</v>
      </c>
      <c r="B73" s="4">
        <f>IFERROR(到期收益率!B73*(1+参数!B$6/全价!B73*100*(1-2.7%/365)),"")</f>
        <v>7.096741597253399E-2</v>
      </c>
      <c r="C73" s="4">
        <f>IFERROR(到期收益率!C73*(1+参数!C$6/全价!C73*100*(1-2.7%/365)),"")</f>
        <v>7.6940464797197031E-2</v>
      </c>
      <c r="D73" s="4">
        <f>IFERROR(到期收益率!D73*(1+参数!D$6/全价!D73*100*(1-2.7%/365)),"")</f>
        <v>0.10410591900309581</v>
      </c>
      <c r="E73" s="4">
        <f>IFERROR(到期收益率!E73*(1+参数!E$6/全价!E73*100*(1-2.7%/365)),"")</f>
        <v>0.10933178835537868</v>
      </c>
      <c r="F73" s="4">
        <f>IFERROR(到期收益率!F73*(1+参数!F$6/全价!F73*100*(1-2.7%/365)),"")</f>
        <v>0.10221126318535503</v>
      </c>
      <c r="G73" s="4" t="str">
        <f>IFERROR(到期收益率!G73*(1+参数!G$6/全价!G73*100*(1-2.7%/365)),"")</f>
        <v/>
      </c>
      <c r="H73" s="4">
        <f>IFERROR(到期收益率!H73*(1+参数!H$6/全价!H73*100*(1-2.7%/365)),"")</f>
        <v>0.11538816872369073</v>
      </c>
      <c r="I73" s="4">
        <f>IFERROR(到期收益率!I73*(1+参数!I$6/全价!I73*100*(1-2.7%/365)),"")</f>
        <v>0.11785215957096784</v>
      </c>
      <c r="J73" s="4">
        <f>IFERROR(到期收益率!J73*(1+参数!J$6/全价!J73*100*(1-2.7%/365)),"")</f>
        <v>8.0870009120612901E-2</v>
      </c>
      <c r="K73" s="4">
        <f>IFERROR(到期收益率!K73*(1+参数!K$6/全价!K73*100*(1-2.7%/365)),"")</f>
        <v>9.8093948156594127E-2</v>
      </c>
    </row>
    <row r="74" spans="1:11" x14ac:dyDescent="0.15">
      <c r="A74" s="1">
        <v>42384</v>
      </c>
      <c r="B74" s="4" t="str">
        <f>IFERROR(到期收益率!B74*(1+参数!B$6/全价!B74*100*(1-2.7%/365)),"")</f>
        <v/>
      </c>
      <c r="C74" s="4">
        <f>IFERROR(到期收益率!C74*(1+参数!C$6/全价!C74*100*(1-2.7%/365)),"")</f>
        <v>7.7237091289312262E-2</v>
      </c>
      <c r="D74" s="4">
        <f>IFERROR(到期收益率!D74*(1+参数!D$6/全价!D74*100*(1-2.7%/365)),"")</f>
        <v>0.10444492894372484</v>
      </c>
      <c r="E74" s="4">
        <f>IFERROR(到期收益率!E74*(1+参数!E$6/全价!E74*100*(1-2.7%/365)),"")</f>
        <v>0.10920157873062228</v>
      </c>
      <c r="F74" s="4">
        <f>IFERROR(到期收益率!F74*(1+参数!F$6/全价!F74*100*(1-2.7%/365)),"")</f>
        <v>0.1019203135474754</v>
      </c>
      <c r="G74" s="4">
        <f>IFERROR(到期收益率!G74*(1+参数!G$6/全价!G74*100*(1-2.7%/365)),"")</f>
        <v>0.1072518682084713</v>
      </c>
      <c r="H74" s="4">
        <f>IFERROR(到期收益率!H74*(1+参数!H$6/全价!H74*100*(1-2.7%/365)),"")</f>
        <v>0.11513876557936191</v>
      </c>
      <c r="I74" s="4">
        <f>IFERROR(到期收益率!I74*(1+参数!I$6/全价!I74*100*(1-2.7%/365)),"")</f>
        <v>0.11562248042048624</v>
      </c>
      <c r="J74" s="4">
        <f>IFERROR(到期收益率!J74*(1+参数!J$6/全价!J74*100*(1-2.7%/365)),"")</f>
        <v>8.2747250975862274E-2</v>
      </c>
      <c r="K74" s="4">
        <f>IFERROR(到期收益率!K74*(1+参数!K$6/全价!K74*100*(1-2.7%/365)),"")</f>
        <v>9.7468126555789847E-2</v>
      </c>
    </row>
    <row r="75" spans="1:11" x14ac:dyDescent="0.15">
      <c r="A75" s="1">
        <v>42387</v>
      </c>
      <c r="B75" s="4" t="str">
        <f>IFERROR(到期收益率!B75*(1+参数!B$6/全价!B75*100*(1-2.7%/365)),"")</f>
        <v/>
      </c>
      <c r="C75" s="4">
        <f>IFERROR(到期收益率!C75*(1+参数!C$6/全价!C75*100*(1-2.7%/365)),"")</f>
        <v>7.6368041517383869E-2</v>
      </c>
      <c r="D75" s="4">
        <f>IFERROR(到期收益率!D75*(1+参数!D$6/全价!D75*100*(1-2.7%/365)),"")</f>
        <v>0.1037159416587235</v>
      </c>
      <c r="E75" s="4">
        <f>IFERROR(到期收益率!E75*(1+参数!E$6/全价!E75*100*(1-2.7%/365)),"")</f>
        <v>0.10931311417240673</v>
      </c>
      <c r="F75" s="4">
        <f>IFERROR(到期收益率!F75*(1+参数!F$6/全价!F75*100*(1-2.7%/365)),"")</f>
        <v>0.10048570451953662</v>
      </c>
      <c r="G75" s="4" t="str">
        <f>IFERROR(到期收益率!G75*(1+参数!G$6/全价!G75*100*(1-2.7%/365)),"")</f>
        <v/>
      </c>
      <c r="H75" s="4">
        <f>IFERROR(到期收益率!H75*(1+参数!H$6/全价!H75*100*(1-2.7%/365)),"")</f>
        <v>0.11609967013417616</v>
      </c>
      <c r="I75" s="4">
        <f>IFERROR(到期收益率!I75*(1+参数!I$6/全价!I75*100*(1-2.7%/365)),"")</f>
        <v>0.11724510882021681</v>
      </c>
      <c r="J75" s="4">
        <f>IFERROR(到期收益率!J75*(1+参数!J$6/全价!J75*100*(1-2.7%/365)),"")</f>
        <v>8.2151434028408576E-2</v>
      </c>
      <c r="K75" s="4" t="str">
        <f>IFERROR(到期收益率!K75*(1+参数!K$6/全价!K75*100*(1-2.7%/365)),"")</f>
        <v/>
      </c>
    </row>
    <row r="76" spans="1:11" x14ac:dyDescent="0.15">
      <c r="A76" s="1">
        <v>42388</v>
      </c>
      <c r="B76" s="4" t="str">
        <f>IFERROR(到期收益率!B76*(1+参数!B$6/全价!B76*100*(1-2.7%/365)),"")</f>
        <v/>
      </c>
      <c r="C76" s="4">
        <f>IFERROR(到期收益率!C76*(1+参数!C$6/全价!C76*100*(1-2.7%/365)),"")</f>
        <v>7.6666037619959396E-2</v>
      </c>
      <c r="D76" s="4">
        <f>IFERROR(到期收益率!D76*(1+参数!D$6/全价!D76*100*(1-2.7%/365)),"")</f>
        <v>0.10172270723753786</v>
      </c>
      <c r="E76" s="4">
        <f>IFERROR(到期收益率!E76*(1+参数!E$6/全价!E76*100*(1-2.7%/365)),"")</f>
        <v>0.10930849837967764</v>
      </c>
      <c r="F76" s="4">
        <f>IFERROR(到期收益率!F76*(1+参数!F$6/全价!F76*100*(1-2.7%/365)),"")</f>
        <v>0.10093859975477953</v>
      </c>
      <c r="G76" s="4">
        <f>IFERROR(到期收益率!G76*(1+参数!G$6/全价!G76*100*(1-2.7%/365)),"")</f>
        <v>0.10359589070646587</v>
      </c>
      <c r="H76" s="4">
        <f>IFERROR(到期收益率!H76*(1+参数!H$6/全价!H76*100*(1-2.7%/365)),"")</f>
        <v>0.11631765412659441</v>
      </c>
      <c r="I76" s="4">
        <f>IFERROR(到期收益率!I76*(1+参数!I$6/全价!I76*100*(1-2.7%/365)),"")</f>
        <v>0.11780663921318668</v>
      </c>
      <c r="J76" s="4">
        <f>IFERROR(到期收益率!J76*(1+参数!J$6/全价!J76*100*(1-2.7%/365)),"")</f>
        <v>8.3942443232356542E-2</v>
      </c>
      <c r="K76" s="4" t="str">
        <f>IFERROR(到期收益率!K76*(1+参数!K$6/全价!K76*100*(1-2.7%/365)),"")</f>
        <v/>
      </c>
    </row>
    <row r="77" spans="1:11" x14ac:dyDescent="0.15">
      <c r="A77" s="1">
        <v>42389</v>
      </c>
      <c r="B77" s="4">
        <f>IFERROR(到期收益率!B77*(1+参数!B$6/全价!B77*100*(1-2.7%/365)),"")</f>
        <v>6.9234733827914161E-2</v>
      </c>
      <c r="C77" s="4">
        <f>IFERROR(到期收益率!C77*(1+参数!C$6/全价!C77*100*(1-2.7%/365)),"")</f>
        <v>7.6965673515840632E-2</v>
      </c>
      <c r="D77" s="4">
        <f>IFERROR(到期收益率!D77*(1+参数!D$6/全价!D77*100*(1-2.7%/365)),"")</f>
        <v>0.10019639936196886</v>
      </c>
      <c r="E77" s="4">
        <f>IFERROR(到期收益率!E77*(1+参数!E$6/全价!E77*100*(1-2.7%/365)),"")</f>
        <v>0.10924096788672541</v>
      </c>
      <c r="F77" s="4">
        <f>IFERROR(到期收益率!F77*(1+参数!F$6/全价!F77*100*(1-2.7%/365)),"")</f>
        <v>0.10092569542956183</v>
      </c>
      <c r="G77" s="4" t="str">
        <f>IFERROR(到期收益率!G77*(1+参数!G$6/全价!G77*100*(1-2.7%/365)),"")</f>
        <v/>
      </c>
      <c r="H77" s="4">
        <f>IFERROR(到期收益率!H77*(1+参数!H$6/全价!H77*100*(1-2.7%/365)),"")</f>
        <v>0.117240317185488</v>
      </c>
      <c r="I77" s="4">
        <f>IFERROR(到期收益率!I77*(1+参数!I$6/全价!I77*100*(1-2.7%/365)),"")</f>
        <v>0.11727844609567165</v>
      </c>
      <c r="J77" s="4">
        <f>IFERROR(到期收益率!J77*(1+参数!J$6/全价!J77*100*(1-2.7%/365)),"")</f>
        <v>8.4684844316359753E-2</v>
      </c>
      <c r="K77" s="4">
        <f>IFERROR(到期收益率!K77*(1+参数!K$6/全价!K77*100*(1-2.7%/365)),"")</f>
        <v>8.9844781932017656E-2</v>
      </c>
    </row>
    <row r="78" spans="1:11" x14ac:dyDescent="0.15">
      <c r="A78" s="1">
        <v>42390</v>
      </c>
      <c r="B78" s="4">
        <f>IFERROR(到期收益率!B78*(1+参数!B$6/全价!B78*100*(1-2.7%/365)),"")</f>
        <v>6.9215792910946192E-2</v>
      </c>
      <c r="C78" s="4">
        <f>IFERROR(到期收益率!C78*(1+参数!C$6/全价!C78*100*(1-2.7%/365)),"")</f>
        <v>7.8227130495209601E-2</v>
      </c>
      <c r="D78" s="4">
        <f>IFERROR(到期收益率!D78*(1+参数!D$6/全价!D78*100*(1-2.7%/365)),"")</f>
        <v>0.10345048125445301</v>
      </c>
      <c r="E78" s="4">
        <f>IFERROR(到期收益率!E78*(1+参数!E$6/全价!E78*100*(1-2.7%/365)),"")</f>
        <v>0.1092363612052613</v>
      </c>
      <c r="F78" s="4">
        <f>IFERROR(到期收益率!F78*(1+参数!F$6/全价!F78*100*(1-2.7%/365)),"")</f>
        <v>0.10091279418308854</v>
      </c>
      <c r="G78" s="4" t="str">
        <f>IFERROR(到期收益率!G78*(1+参数!G$6/全价!G78*100*(1-2.7%/365)),"")</f>
        <v/>
      </c>
      <c r="H78" s="4">
        <f>IFERROR(到期收益率!H78*(1+参数!H$6/全价!H78*100*(1-2.7%/365)),"")</f>
        <v>0.11730362808347941</v>
      </c>
      <c r="I78" s="4">
        <f>IFERROR(到期收益率!I78*(1+参数!I$6/全价!I78*100*(1-2.7%/365)),"")</f>
        <v>0.11732110834078942</v>
      </c>
      <c r="J78" s="4">
        <f>IFERROR(到期收益率!J78*(1+参数!J$6/全价!J78*100*(1-2.7%/365)),"")</f>
        <v>8.4670505780994457E-2</v>
      </c>
      <c r="K78" s="4">
        <f>IFERROR(到期收益率!K78*(1+参数!K$6/全价!K78*100*(1-2.7%/365)),"")</f>
        <v>9.9798878445013561E-2</v>
      </c>
    </row>
    <row r="79" spans="1:11" x14ac:dyDescent="0.15">
      <c r="A79" s="1">
        <v>42391</v>
      </c>
      <c r="B79" s="4" t="str">
        <f>IFERROR(到期收益率!B79*(1+参数!B$6/全价!B79*100*(1-2.7%/365)),"")</f>
        <v/>
      </c>
      <c r="C79" s="4">
        <f>IFERROR(到期收益率!C79*(1+参数!C$6/全价!C79*100*(1-2.7%/365)),"")</f>
        <v>7.867065362708367E-2</v>
      </c>
      <c r="D79" s="4">
        <f>IFERROR(到期收益率!D79*(1+参数!D$6/全价!D79*100*(1-2.7%/365)),"")</f>
        <v>0.10297070759729526</v>
      </c>
      <c r="E79" s="4">
        <f>IFERROR(到期收益率!E79*(1+参数!E$6/全价!E79*100*(1-2.7%/365)),"")</f>
        <v>0.10797506159849096</v>
      </c>
      <c r="F79" s="4">
        <f>IFERROR(到期收益率!F79*(1+参数!F$6/全价!F79*100*(1-2.7%/365)),"")</f>
        <v>0.1004318997802241</v>
      </c>
      <c r="G79" s="4" t="str">
        <f>IFERROR(到期收益率!G79*(1+参数!G$6/全价!G79*100*(1-2.7%/365)),"")</f>
        <v/>
      </c>
      <c r="H79" s="4">
        <f>IFERROR(到期收益率!H79*(1+参数!H$6/全价!H79*100*(1-2.7%/365)),"")</f>
        <v>0.11713175374755894</v>
      </c>
      <c r="I79" s="4">
        <f>IFERROR(到期收益率!I79*(1+参数!I$6/全价!I79*100*(1-2.7%/365)),"")</f>
        <v>0.11726002583121248</v>
      </c>
      <c r="J79" s="4">
        <f>IFERROR(到期收益率!J79*(1+参数!J$6/全价!J79*100*(1-2.7%/365)),"")</f>
        <v>8.4656169910356641E-2</v>
      </c>
      <c r="K79" s="4">
        <f>IFERROR(到期收益率!K79*(1+参数!K$6/全价!K79*100*(1-2.7%/365)),"")</f>
        <v>9.9795547610581764E-2</v>
      </c>
    </row>
    <row r="80" spans="1:11" x14ac:dyDescent="0.15">
      <c r="A80" s="1">
        <v>42394</v>
      </c>
      <c r="B80" s="4">
        <f>IFERROR(到期收益率!B80*(1+参数!B$6/全价!B80*100*(1-2.7%/365)),"")</f>
        <v>6.9139737494873801E-2</v>
      </c>
      <c r="C80" s="4">
        <f>IFERROR(到期收益率!C80*(1+参数!C$6/全价!C80*100*(1-2.7%/365)),"")</f>
        <v>7.8350382800591548E-2</v>
      </c>
      <c r="D80" s="4">
        <f>IFERROR(到期收益率!D80*(1+参数!D$6/全价!D80*100*(1-2.7%/365)),"")</f>
        <v>0.10258368945200771</v>
      </c>
      <c r="E80" s="4">
        <f>IFERROR(到期收益率!E80*(1+参数!E$6/全价!E80*100*(1-2.7%/365)),"")</f>
        <v>0.10795949017814413</v>
      </c>
      <c r="F80" s="4">
        <f>IFERROR(到期收益率!F80*(1+参数!F$6/全价!F80*100*(1-2.7%/365)),"")</f>
        <v>0.10086131009383126</v>
      </c>
      <c r="G80" s="4">
        <f>IFERROR(到期收益率!G80*(1+参数!G$6/全价!G80*100*(1-2.7%/365)),"")</f>
        <v>0.10376727201244955</v>
      </c>
      <c r="H80" s="4">
        <f>IFERROR(到期收益率!H80*(1+参数!H$6/全价!H80*100*(1-2.7%/365)),"")</f>
        <v>0.11795234152066483</v>
      </c>
      <c r="I80" s="4">
        <f>IFERROR(到期收益率!I80*(1+参数!I$6/全价!I80*100*(1-2.7%/365)),"")</f>
        <v>0.11822154999565199</v>
      </c>
      <c r="J80" s="4">
        <f>IFERROR(到期收益率!J80*(1+参数!J$6/全价!J80*100*(1-2.7%/365)),"")</f>
        <v>8.5171049855586503E-2</v>
      </c>
      <c r="K80" s="4">
        <f>IFERROR(到期收益率!K80*(1+参数!K$6/全价!K80*100*(1-2.7%/365)),"")</f>
        <v>0.10013600544691306</v>
      </c>
    </row>
    <row r="81" spans="1:11" x14ac:dyDescent="0.15">
      <c r="A81" s="1">
        <v>42395</v>
      </c>
      <c r="B81" s="4" t="str">
        <f>IFERROR(到期收益率!B81*(1+参数!B$6/全价!B81*100*(1-2.7%/365)),"")</f>
        <v/>
      </c>
      <c r="C81" s="4">
        <f>IFERROR(到期收益率!C81*(1+参数!C$6/全价!C81*100*(1-2.7%/365)),"")</f>
        <v>7.8520723229916572E-2</v>
      </c>
      <c r="D81" s="4">
        <f>IFERROR(到期收益率!D81*(1+参数!D$6/全价!D81*100*(1-2.7%/365)),"")</f>
        <v>0.10885703634134787</v>
      </c>
      <c r="E81" s="4">
        <f>IFERROR(到期收益率!E81*(1+参数!E$6/全价!E81*100*(1-2.7%/365)),"")</f>
        <v>0.10795434496010663</v>
      </c>
      <c r="F81" s="4">
        <f>IFERROR(到期收益率!F81*(1+参数!F$6/全价!F81*100*(1-2.7%/365)),"")</f>
        <v>0.10103670659145741</v>
      </c>
      <c r="G81" s="4">
        <f>IFERROR(到期收益率!G81*(1+参数!G$6/全价!G81*100*(1-2.7%/365)),"")</f>
        <v>0.10365577992221237</v>
      </c>
      <c r="H81" s="4">
        <f>IFERROR(到期收益率!H81*(1+参数!H$6/全价!H81*100*(1-2.7%/365)),"")</f>
        <v>0.11801688824662508</v>
      </c>
      <c r="I81" s="4">
        <f>IFERROR(到期收益率!I81*(1+参数!I$6/全价!I81*100*(1-2.7%/365)),"")</f>
        <v>0.11821276007120766</v>
      </c>
      <c r="J81" s="4">
        <f>IFERROR(到期收益率!J81*(1+参数!J$6/全价!J81*100*(1-2.7%/365)),"")</f>
        <v>8.5665447696129937E-2</v>
      </c>
      <c r="K81" s="4" t="str">
        <f>IFERROR(到期收益率!K81*(1+参数!K$6/全价!K81*100*(1-2.7%/365)),"")</f>
        <v/>
      </c>
    </row>
    <row r="82" spans="1:11" x14ac:dyDescent="0.15">
      <c r="A82" s="1">
        <v>42396</v>
      </c>
      <c r="B82" s="4">
        <f>IFERROR(到期收益率!B82*(1+参数!B$6/全价!B82*100*(1-2.7%/365)),"")</f>
        <v>6.1863851774257871E-2</v>
      </c>
      <c r="C82" s="4">
        <f>IFERROR(到期收益率!C82*(1+参数!C$6/全价!C82*100*(1-2.7%/365)),"")</f>
        <v>8.16272969032837E-2</v>
      </c>
      <c r="D82" s="4">
        <f>IFERROR(到期收益率!D82*(1+参数!D$6/全价!D82*100*(1-2.7%/365)),"")</f>
        <v>0.10706494753709882</v>
      </c>
      <c r="E82" s="4" t="str">
        <f>IFERROR(到期收益率!E82*(1+参数!E$6/全价!E82*100*(1-2.7%/365)),"")</f>
        <v/>
      </c>
      <c r="F82" s="4">
        <f>IFERROR(到期收益率!F82*(1+参数!F$6/全价!F82*100*(1-2.7%/365)),"")</f>
        <v>0.10130696210186145</v>
      </c>
      <c r="G82" s="4" t="str">
        <f>IFERROR(到期收益率!G82*(1+参数!G$6/全价!G82*100*(1-2.7%/365)),"")</f>
        <v/>
      </c>
      <c r="H82" s="4">
        <f>IFERROR(到期收益率!H82*(1+参数!H$6/全价!H82*100*(1-2.7%/365)),"")</f>
        <v>0.11847667965806155</v>
      </c>
      <c r="I82" s="4">
        <f>IFERROR(到期收益率!I82*(1+参数!I$6/全价!I82*100*(1-2.7%/365)),"")</f>
        <v>0.11820398415496766</v>
      </c>
      <c r="J82" s="4">
        <f>IFERROR(到期收益率!J82*(1+参数!J$6/全价!J82*100*(1-2.7%/365)),"")</f>
        <v>8.6161367224498492E-2</v>
      </c>
      <c r="K82" s="4" t="str">
        <f>IFERROR(到期收益率!K82*(1+参数!K$6/全价!K82*100*(1-2.7%/365)),"")</f>
        <v/>
      </c>
    </row>
    <row r="83" spans="1:11" x14ac:dyDescent="0.15">
      <c r="A83" s="1">
        <v>42397</v>
      </c>
      <c r="B83" s="4">
        <f>IFERROR(到期收益率!B83*(1+参数!B$6/全价!B83*100*(1-2.7%/365)),"")</f>
        <v>6.1920430398474988E-2</v>
      </c>
      <c r="C83" s="4">
        <f>IFERROR(到期收益率!C83*(1+参数!C$6/全价!C83*100*(1-2.7%/365)),"")</f>
        <v>8.1526701720691472E-2</v>
      </c>
      <c r="D83" s="4">
        <f>IFERROR(到期收益率!D83*(1+参数!D$6/全价!D83*100*(1-2.7%/365)),"")</f>
        <v>0.10705989782996717</v>
      </c>
      <c r="E83" s="4">
        <f>IFERROR(到期收益率!E83*(1+参数!E$6/全价!E83*100*(1-2.7%/365)),"")</f>
        <v>0.10769266424769945</v>
      </c>
      <c r="F83" s="4">
        <f>IFERROR(到期收益率!F83*(1+参数!F$6/全价!F83*100*(1-2.7%/365)),"")</f>
        <v>0.10176710840795571</v>
      </c>
      <c r="G83" s="4" t="str">
        <f>IFERROR(到期收益率!G83*(1+参数!G$6/全价!G83*100*(1-2.7%/365)),"")</f>
        <v/>
      </c>
      <c r="H83" s="4">
        <f>IFERROR(到期收益率!H83*(1+参数!H$6/全价!H83*100*(1-2.7%/365)),"")</f>
        <v>0.11806744087174409</v>
      </c>
      <c r="I83" s="4" t="str">
        <f>IFERROR(到期收益率!I83*(1+参数!I$6/全价!I83*100*(1-2.7%/365)),"")</f>
        <v/>
      </c>
      <c r="J83" s="4">
        <f>IFERROR(到期收益率!J83*(1+参数!J$6/全价!J83*100*(1-2.7%/365)),"")</f>
        <v>8.558674839672939E-2</v>
      </c>
      <c r="K83" s="4" t="str">
        <f>IFERROR(到期收益率!K83*(1+参数!K$6/全价!K83*100*(1-2.7%/365)),"")</f>
        <v/>
      </c>
    </row>
    <row r="84" spans="1:11" x14ac:dyDescent="0.15">
      <c r="A84" s="1">
        <v>42398</v>
      </c>
      <c r="B84" s="4" t="str">
        <f>IFERROR(到期收益率!B84*(1+参数!B$6/全价!B84*100*(1-2.7%/365)),"")</f>
        <v/>
      </c>
      <c r="C84" s="4">
        <f>IFERROR(到期收益率!C84*(1+参数!C$6/全价!C84*100*(1-2.7%/365)),"")</f>
        <v>7.749731499832925E-2</v>
      </c>
      <c r="D84" s="4">
        <f>IFERROR(到期收益率!D84*(1+参数!D$6/全价!D84*100*(1-2.7%/365)),"")</f>
        <v>0.10443399669007278</v>
      </c>
      <c r="E84" s="4">
        <f>IFERROR(到期收益率!E84*(1+参数!E$6/全价!E84*100*(1-2.7%/365)),"")</f>
        <v>0.10768744460279718</v>
      </c>
      <c r="F84" s="4">
        <f>IFERROR(到期收益率!F84*(1+参数!F$6/全价!F84*100*(1-2.7%/365)),"")</f>
        <v>0.10175542796712571</v>
      </c>
      <c r="G84" s="4">
        <f>IFERROR(到期收益率!G84*(1+参数!G$6/全价!G84*100*(1-2.7%/365)),"")</f>
        <v>0.1037235011945028</v>
      </c>
      <c r="H84" s="4">
        <f>IFERROR(到期收益率!H84*(1+参数!H$6/全价!H84*100*(1-2.7%/365)),"")</f>
        <v>0.11702644018649973</v>
      </c>
      <c r="I84" s="4">
        <f>IFERROR(到期收益率!I84*(1+参数!I$6/全价!I84*100*(1-2.7%/365)),"")</f>
        <v>0.11808203864971242</v>
      </c>
      <c r="J84" s="4">
        <f>IFERROR(到期收益率!J84*(1+参数!J$6/全价!J84*100*(1-2.7%/365)),"")</f>
        <v>8.3543100808892767E-2</v>
      </c>
      <c r="K84" s="4" t="str">
        <f>IFERROR(到期收益率!K84*(1+参数!K$6/全价!K84*100*(1-2.7%/365)),"")</f>
        <v/>
      </c>
    </row>
    <row r="85" spans="1:11" x14ac:dyDescent="0.15">
      <c r="A85" s="1">
        <v>42401</v>
      </c>
      <c r="B85" s="4">
        <f>IFERROR(到期收益率!B85*(1+参数!B$6/全价!B85*100*(1-2.7%/365)),"")</f>
        <v>6.9005611841629913E-2</v>
      </c>
      <c r="C85" s="4" t="str">
        <f>IFERROR(到期收益率!C85*(1+参数!C$6/全价!C85*100*(1-2.7%/365)),"")</f>
        <v/>
      </c>
      <c r="D85" s="4">
        <f>IFERROR(到期收益率!D85*(1+参数!D$6/全价!D85*100*(1-2.7%/365)),"")</f>
        <v>0.10428808769781724</v>
      </c>
      <c r="E85" s="4">
        <f>IFERROR(到期收益率!E85*(1+参数!E$6/全价!E85*100*(1-2.7%/365)),"")</f>
        <v>0.10754598327216446</v>
      </c>
      <c r="F85" s="4">
        <f>IFERROR(到期收益率!F85*(1+参数!F$6/全价!F85*100*(1-2.7%/365)),"")</f>
        <v>0.10593442641093359</v>
      </c>
      <c r="G85" s="4">
        <f>IFERROR(到期收益率!G85*(1+参数!G$6/全价!G85*100*(1-2.7%/365)),"")</f>
        <v>0.10726974170116781</v>
      </c>
      <c r="H85" s="4">
        <f>IFERROR(到期收益率!H85*(1+参数!H$6/全价!H85*100*(1-2.7%/365)),"")</f>
        <v>0.11832835818657328</v>
      </c>
      <c r="I85" s="4">
        <f>IFERROR(到期收益率!I85*(1+参数!I$6/全价!I85*100*(1-2.7%/365)),"")</f>
        <v>0.11826495770487838</v>
      </c>
      <c r="J85" s="4">
        <f>IFERROR(到期收益率!J85*(1+参数!J$6/全价!J85*100*(1-2.7%/365)),"")</f>
        <v>8.3498796075533732E-2</v>
      </c>
      <c r="K85" s="4">
        <f>IFERROR(到期收益率!K85*(1+参数!K$6/全价!K85*100*(1-2.7%/365)),"")</f>
        <v>0.10160068514692672</v>
      </c>
    </row>
    <row r="86" spans="1:11" x14ac:dyDescent="0.15">
      <c r="A86" s="1">
        <v>42402</v>
      </c>
      <c r="B86" s="4" t="str">
        <f>IFERROR(到期收益率!B86*(1+参数!B$6/全价!B86*100*(1-2.7%/365)),"")</f>
        <v/>
      </c>
      <c r="C86" s="4">
        <f>IFERROR(到期收益率!C86*(1+参数!C$6/全价!C86*100*(1-2.7%/365)),"")</f>
        <v>8.1017244902204841E-2</v>
      </c>
      <c r="D86" s="4">
        <f>IFERROR(到期收益率!D86*(1+参数!D$6/全价!D86*100*(1-2.7%/365)),"")</f>
        <v>0.10260893872408176</v>
      </c>
      <c r="E86" s="4">
        <f>IFERROR(到期收益率!E86*(1+参数!E$6/全价!E86*100*(1-2.7%/365)),"")</f>
        <v>0.1075407707142193</v>
      </c>
      <c r="F86" s="4">
        <f>IFERROR(到期收益率!F86*(1+参数!F$6/全价!F86*100*(1-2.7%/365)),"")</f>
        <v>0.1059136559968343</v>
      </c>
      <c r="G86" s="4">
        <f>IFERROR(到期收益率!G86*(1+参数!G$6/全价!G86*100*(1-2.7%/365)),"")</f>
        <v>0.10914868062028377</v>
      </c>
      <c r="H86" s="4">
        <f>IFERROR(到期收益率!H86*(1+参数!H$6/全价!H86*100*(1-2.7%/365)),"")</f>
        <v>0.11696667594705965</v>
      </c>
      <c r="I86" s="4">
        <f>IFERROR(到期收益率!I86*(1+参数!I$6/全价!I86*100*(1-2.7%/365)),"")</f>
        <v>0.11825633153994414</v>
      </c>
      <c r="J86" s="4">
        <f>IFERROR(到期收益率!J86*(1+参数!J$6/全价!J86*100*(1-2.7%/365)),"")</f>
        <v>8.3787914910312303E-2</v>
      </c>
      <c r="K86" s="4" t="str">
        <f>IFERROR(到期收益率!K86*(1+参数!K$6/全价!K86*100*(1-2.7%/365)),"")</f>
        <v/>
      </c>
    </row>
    <row r="87" spans="1:11" x14ac:dyDescent="0.15">
      <c r="A87" s="1">
        <v>42403</v>
      </c>
      <c r="B87" s="4" t="str">
        <f>IFERROR(到期收益率!B87*(1+参数!B$6/全价!B87*100*(1-2.7%/365)),"")</f>
        <v/>
      </c>
      <c r="C87" s="4">
        <f>IFERROR(到期收益率!C87*(1+参数!C$6/全价!C87*100*(1-2.7%/365)),"")</f>
        <v>8.0914035156935238E-2</v>
      </c>
      <c r="D87" s="4">
        <f>IFERROR(到期收益率!D87*(1+参数!D$6/全价!D87*100*(1-2.7%/365)),"")</f>
        <v>0.10283608087443201</v>
      </c>
      <c r="E87" s="4">
        <f>IFERROR(到期收益率!E87*(1+参数!E$6/全价!E87*100*(1-2.7%/365)),"")</f>
        <v>0.10753557134289288</v>
      </c>
      <c r="F87" s="4">
        <f>IFERROR(到期收益率!F87*(1+参数!F$6/全价!F87*100*(1-2.7%/365)),"")</f>
        <v>0.10608983348253334</v>
      </c>
      <c r="G87" s="4" t="str">
        <f>IFERROR(到期收益率!G87*(1+参数!G$6/全价!G87*100*(1-2.7%/365)),"")</f>
        <v/>
      </c>
      <c r="H87" s="4">
        <f>IFERROR(到期收益率!H87*(1+参数!H$6/全价!H87*100*(1-2.7%/365)),"")</f>
        <v>0.11695178093941724</v>
      </c>
      <c r="I87" s="4">
        <f>IFERROR(到期收益率!I87*(1+参数!I$6/全价!I87*100*(1-2.7%/365)),"")</f>
        <v>0.1186668427794135</v>
      </c>
      <c r="J87" s="4">
        <f>IFERROR(到期收益率!J87*(1+参数!J$6/全价!J87*100*(1-2.7%/365)),"")</f>
        <v>8.3469254393092093E-2</v>
      </c>
      <c r="K87" s="4">
        <f>IFERROR(到期收益率!K87*(1+参数!K$6/全价!K87*100*(1-2.7%/365)),"")</f>
        <v>0.10230842377474476</v>
      </c>
    </row>
    <row r="88" spans="1:11" x14ac:dyDescent="0.15">
      <c r="A88" s="1">
        <v>42404</v>
      </c>
      <c r="B88" s="4">
        <f>IFERROR(到期收益率!B88*(1+参数!B$6/全价!B88*100*(1-2.7%/365)),"")</f>
        <v>7.9902360623174004E-2</v>
      </c>
      <c r="C88" s="4">
        <f>IFERROR(到期收益率!C88*(1+参数!C$6/全价!C88*100*(1-2.7%/365)),"")</f>
        <v>8.2239609273958306E-2</v>
      </c>
      <c r="D88" s="4">
        <f>IFERROR(到期收益率!D88*(1+参数!D$6/全价!D88*100*(1-2.7%/365)),"")</f>
        <v>0.10186980649787973</v>
      </c>
      <c r="E88" s="4">
        <f>IFERROR(到期收益率!E88*(1+参数!E$6/全价!E88*100*(1-2.7%/365)),"")</f>
        <v>0.10765646023654581</v>
      </c>
      <c r="F88" s="4">
        <f>IFERROR(到期收益率!F88*(1+参数!F$6/全价!F88*100*(1-2.7%/365)),"")</f>
        <v>0.10537963019451634</v>
      </c>
      <c r="G88" s="4" t="str">
        <f>IFERROR(到期收益率!G88*(1+参数!G$6/全价!G88*100*(1-2.7%/365)),"")</f>
        <v/>
      </c>
      <c r="H88" s="4">
        <f>IFERROR(到期收益率!H88*(1+参数!H$6/全价!H88*100*(1-2.7%/365)),"")</f>
        <v>0.11701618870292646</v>
      </c>
      <c r="I88" s="4">
        <f>IFERROR(到期收益率!I88*(1+参数!I$6/全价!I88*100*(1-2.7%/365)),"")</f>
        <v>0.11839625717227799</v>
      </c>
      <c r="J88" s="4">
        <f>IFERROR(到期收益率!J88*(1+参数!J$6/全价!J88*100*(1-2.7%/365)),"")</f>
        <v>8.3454481992635055E-2</v>
      </c>
      <c r="K88" s="4" t="str">
        <f>IFERROR(到期收益率!K88*(1+参数!K$6/全价!K88*100*(1-2.7%/365)),"")</f>
        <v/>
      </c>
    </row>
    <row r="89" spans="1:11" x14ac:dyDescent="0.15">
      <c r="A89" s="1">
        <v>42405</v>
      </c>
      <c r="B89" s="4">
        <f>IFERROR(到期收益率!B89*(1+参数!B$6/全价!B89*100*(1-2.7%/365)),"")</f>
        <v>6.627999965651471E-2</v>
      </c>
      <c r="C89" s="4">
        <f>IFERROR(到期收益率!C89*(1+参数!C$6/全价!C89*100*(1-2.7%/365)),"")</f>
        <v>8.0706269926412916E-2</v>
      </c>
      <c r="D89" s="4">
        <f>IFERROR(到期收益率!D89*(1+参数!D$6/全价!D89*100*(1-2.7%/365)),"")</f>
        <v>0.10269423889408327</v>
      </c>
      <c r="E89" s="4">
        <f>IFERROR(到期收益率!E89*(1+参数!E$6/全价!E89*100*(1-2.7%/365)),"")</f>
        <v>0.10765136678876878</v>
      </c>
      <c r="F89" s="4">
        <f>IFERROR(到期收益率!F89*(1+参数!F$6/全价!F89*100*(1-2.7%/365)),"")</f>
        <v>0.10339198844197381</v>
      </c>
      <c r="G89" s="4">
        <f>IFERROR(到期收益率!G89*(1+参数!G$6/全价!G89*100*(1-2.7%/365)),"")</f>
        <v>0.10360144846705575</v>
      </c>
      <c r="H89" s="4">
        <f>IFERROR(到期收益率!H89*(1+参数!H$6/全价!H89*100*(1-2.7%/365)),"")</f>
        <v>0.1161295246002978</v>
      </c>
      <c r="I89" s="4">
        <f>IFERROR(到期收益率!I89*(1+参数!I$6/全价!I89*100*(1-2.7%/365)),"")</f>
        <v>0.11765501055555194</v>
      </c>
      <c r="J89" s="4">
        <f>IFERROR(到期收益率!J89*(1+参数!J$6/全价!J89*100*(1-2.7%/365)),"")</f>
        <v>8.3439712284209988E-2</v>
      </c>
      <c r="K89" s="4" t="str">
        <f>IFERROR(到期收益率!K89*(1+参数!K$6/全价!K89*100*(1-2.7%/365)),"")</f>
        <v/>
      </c>
    </row>
    <row r="90" spans="1:11" x14ac:dyDescent="0.15">
      <c r="A90" s="1">
        <v>42415</v>
      </c>
      <c r="B90" s="4" t="str">
        <f>IFERROR(到期收益率!B90*(1+参数!B$6/全价!B90*100*(1-2.7%/365)),"")</f>
        <v/>
      </c>
      <c r="C90" s="4">
        <f>IFERROR(到期收益率!C90*(1+参数!C$6/全价!C90*100*(1-2.7%/365)),"")</f>
        <v>8.1106737379259788E-2</v>
      </c>
      <c r="D90" s="4">
        <f>IFERROR(到期收益率!D90*(1+参数!D$6/全价!D90*100*(1-2.7%/365)),"")</f>
        <v>0.10282592159902681</v>
      </c>
      <c r="E90" s="4">
        <f>IFERROR(到期收益率!E90*(1+参数!E$6/全价!E90*100*(1-2.7%/365)),"")</f>
        <v>0.1078551448251364</v>
      </c>
      <c r="F90" s="4">
        <f>IFERROR(到期收益率!F90*(1+参数!F$6/全价!F90*100*(1-2.7%/365)),"")</f>
        <v>0.10335532896667608</v>
      </c>
      <c r="G90" s="4">
        <f>IFERROR(到期收益率!G90*(1+参数!G$6/全价!G90*100*(1-2.7%/365)),"")</f>
        <v>0.10725656493673034</v>
      </c>
      <c r="H90" s="4">
        <f>IFERROR(到期收益率!H90*(1+参数!H$6/全价!H90*100*(1-2.7%/365)),"")</f>
        <v>0.11685460706790984</v>
      </c>
      <c r="I90" s="4">
        <f>IFERROR(到期收益率!I90*(1+参数!I$6/全价!I90*100*(1-2.7%/365)),"")</f>
        <v>0.11856657071342001</v>
      </c>
      <c r="J90" s="4">
        <f>IFERROR(到期收益率!J90*(1+参数!J$6/全价!J90*100*(1-2.7%/365)),"")</f>
        <v>8.3393760015301188E-2</v>
      </c>
      <c r="K90" s="4">
        <f>IFERROR(到期收益率!K90*(1+参数!K$6/全价!K90*100*(1-2.7%/365)),"")</f>
        <v>0.10230302249316679</v>
      </c>
    </row>
    <row r="91" spans="1:11" x14ac:dyDescent="0.15">
      <c r="A91" s="1">
        <v>42416</v>
      </c>
      <c r="B91" s="4" t="str">
        <f>IFERROR(到期收益率!B91*(1+参数!B$6/全价!B91*100*(1-2.7%/365)),"")</f>
        <v/>
      </c>
      <c r="C91" s="4">
        <f>IFERROR(到期收益率!C91*(1+参数!C$6/全价!C91*100*(1-2.7%/365)),"")</f>
        <v>8.1000970231987407E-2</v>
      </c>
      <c r="D91" s="4">
        <f>IFERROR(到期收益率!D91*(1+参数!D$6/全价!D91*100*(1-2.7%/365)),"")</f>
        <v>0.10391229599575985</v>
      </c>
      <c r="E91" s="4">
        <f>IFERROR(到期收益率!E91*(1+参数!E$6/全价!E91*100*(1-2.7%/365)),"")</f>
        <v>0.10791388843304123</v>
      </c>
      <c r="F91" s="4">
        <f>IFERROR(到期收益率!F91*(1+参数!F$6/全价!F91*100*(1-2.7%/365)),"")</f>
        <v>0.10333198073963472</v>
      </c>
      <c r="G91" s="4" t="str">
        <f>IFERROR(到期收益率!G91*(1+参数!G$6/全价!G91*100*(1-2.7%/365)),"")</f>
        <v/>
      </c>
      <c r="H91" s="4">
        <f>IFERROR(到期收益率!H91*(1+参数!H$6/全价!H91*100*(1-2.7%/365)),"")</f>
        <v>0.11692014405751584</v>
      </c>
      <c r="I91" s="4">
        <f>IFERROR(到期收益率!I91*(1+参数!I$6/全价!I91*100*(1-2.7%/365)),"")</f>
        <v>0.11898010196134935</v>
      </c>
      <c r="J91" s="4">
        <f>IFERROR(到期收益率!J91*(1+参数!J$6/全价!J91*100*(1-2.7%/365)),"")</f>
        <v>8.332808024594611E-2</v>
      </c>
      <c r="K91" s="4">
        <f>IFERROR(到期收益率!K91*(1+参数!K$6/全价!K91*100*(1-2.7%/365)),"")</f>
        <v>0.10230280969524994</v>
      </c>
    </row>
    <row r="92" spans="1:11" x14ac:dyDescent="0.15">
      <c r="A92" s="1">
        <v>42417</v>
      </c>
      <c r="B92" s="4">
        <f>IFERROR(到期收益率!B92*(1+参数!B$6/全价!B92*100*(1-2.7%/365)),"")</f>
        <v>0.10029000115975806</v>
      </c>
      <c r="C92" s="4">
        <f>IFERROR(到期收益率!C92*(1+参数!C$6/全价!C92*100*(1-2.7%/365)),"")</f>
        <v>8.0894728792857043E-2</v>
      </c>
      <c r="D92" s="4">
        <f>IFERROR(到期收益率!D92*(1+参数!D$6/全价!D92*100*(1-2.7%/365)),"")</f>
        <v>0.10243891924560115</v>
      </c>
      <c r="E92" s="4">
        <f>IFERROR(到期收益率!E92*(1+参数!E$6/全价!E92*100*(1-2.7%/365)),"")</f>
        <v>0.10790917408866778</v>
      </c>
      <c r="F92" s="4" t="str">
        <f>IFERROR(到期收益率!F92*(1+参数!F$6/全价!F92*100*(1-2.7%/365)),"")</f>
        <v/>
      </c>
      <c r="G92" s="4" t="str">
        <f>IFERROR(到期收益率!G92*(1+参数!G$6/全价!G92*100*(1-2.7%/365)),"")</f>
        <v/>
      </c>
      <c r="H92" s="4">
        <f>IFERROR(到期收益率!H92*(1+参数!H$6/全价!H92*100*(1-2.7%/365)),"")</f>
        <v>0.11738709685468755</v>
      </c>
      <c r="I92" s="4">
        <f>IFERROR(到期收益率!I92*(1+参数!I$6/全价!I92*100*(1-2.7%/365)),"")</f>
        <v>0.11907762579377992</v>
      </c>
      <c r="J92" s="4">
        <f>IFERROR(到期收益率!J92*(1+参数!J$6/全价!J92*100*(1-2.7%/365)),"")</f>
        <v>8.3262360920001902E-2</v>
      </c>
      <c r="K92" s="4" t="str">
        <f>IFERROR(到期收益率!K92*(1+参数!K$6/全价!K92*100*(1-2.7%/365)),"")</f>
        <v/>
      </c>
    </row>
    <row r="93" spans="1:11" x14ac:dyDescent="0.15">
      <c r="A93" s="1">
        <v>42418</v>
      </c>
      <c r="B93" s="4">
        <f>IFERROR(到期收益率!B93*(1+参数!B$6/全价!B93*100*(1-2.7%/365)),"")</f>
        <v>0.10227614177166935</v>
      </c>
      <c r="C93" s="4">
        <f>IFERROR(到期收益率!C93*(1+参数!C$6/全价!C93*100*(1-2.7%/365)),"")</f>
        <v>8.2566434687499482E-2</v>
      </c>
      <c r="D93" s="4">
        <f>IFERROR(到期收益率!D93*(1+参数!D$6/全价!D93*100*(1-2.7%/365)),"")</f>
        <v>0.10279402976725154</v>
      </c>
      <c r="E93" s="4" t="str">
        <f>IFERROR(到期收益率!E93*(1+参数!E$6/全价!E93*100*(1-2.7%/365)),"")</f>
        <v/>
      </c>
      <c r="F93" s="4">
        <f>IFERROR(到期收益率!F93*(1+参数!F$6/全价!F93*100*(1-2.7%/365)),"")</f>
        <v>0.10328525825700736</v>
      </c>
      <c r="G93" s="4" t="str">
        <f>IFERROR(到期收益率!G93*(1+参数!G$6/全价!G93*100*(1-2.7%/365)),"")</f>
        <v/>
      </c>
      <c r="H93" s="4">
        <f>IFERROR(到期收益率!H93*(1+参数!H$6/全价!H93*100*(1-2.7%/365)),"")</f>
        <v>0.11737304550558232</v>
      </c>
      <c r="I93" s="4">
        <f>IFERROR(到期收益率!I93*(1+参数!I$6/全价!I93*100*(1-2.7%/365)),"")</f>
        <v>0.11933389870333234</v>
      </c>
      <c r="J93" s="4">
        <f>IFERROR(到期收益率!J93*(1+参数!J$6/全价!J93*100*(1-2.7%/365)),"")</f>
        <v>8.2789297988171778E-2</v>
      </c>
      <c r="K93" s="4" t="str">
        <f>IFERROR(到期收益率!K93*(1+参数!K$6/全价!K93*100*(1-2.7%/365)),"")</f>
        <v/>
      </c>
    </row>
    <row r="94" spans="1:11" x14ac:dyDescent="0.15">
      <c r="A94" s="1">
        <v>42419</v>
      </c>
      <c r="B94" s="4">
        <f>IFERROR(到期收益率!B94*(1+参数!B$6/全价!B94*100*(1-2.7%/365)),"")</f>
        <v>9.4766230433464299E-2</v>
      </c>
      <c r="C94" s="4">
        <f>IFERROR(到期收益率!C94*(1+参数!C$6/全价!C94*100*(1-2.7%/365)),"")</f>
        <v>8.2910129705962218E-2</v>
      </c>
      <c r="D94" s="4">
        <f>IFERROR(到期收益率!D94*(1+参数!D$6/全价!D94*100*(1-2.7%/365)),"")</f>
        <v>0.10266112704677323</v>
      </c>
      <c r="E94" s="4">
        <f>IFERROR(到期收益率!E94*(1+参数!E$6/全价!E94*100*(1-2.7%/365)),"")</f>
        <v>0.1079634325602726</v>
      </c>
      <c r="F94" s="4">
        <f>IFERROR(到期收益率!F94*(1+参数!F$6/全价!F94*100*(1-2.7%/365)),"")</f>
        <v>0.10326188400219088</v>
      </c>
      <c r="G94" s="4">
        <f>IFERROR(到期收益率!G94*(1+参数!G$6/全价!G94*100*(1-2.7%/365)),"")</f>
        <v>0.11104706588510882</v>
      </c>
      <c r="H94" s="4">
        <f>IFERROR(到期收益率!H94*(1+参数!H$6/全价!H94*100*(1-2.7%/365)),"")</f>
        <v>0.11735901841834448</v>
      </c>
      <c r="I94" s="4">
        <f>IFERROR(到期收益率!I94*(1+参数!I$6/全价!I94*100*(1-2.7%/365)),"")</f>
        <v>0.11863920335338006</v>
      </c>
      <c r="J94" s="4">
        <f>IFERROR(到期收益率!J94*(1+参数!J$6/全价!J94*100*(1-2.7%/365)),"")</f>
        <v>8.1252260518253225E-2</v>
      </c>
      <c r="K94" s="4">
        <f>IFERROR(到期收益率!K94*(1+参数!K$6/全价!K94*100*(1-2.7%/365)),"")</f>
        <v>9.7571946916754998E-2</v>
      </c>
    </row>
    <row r="95" spans="1:11" x14ac:dyDescent="0.15">
      <c r="A95" s="1">
        <v>42422</v>
      </c>
      <c r="B95" s="4">
        <f>IFERROR(到期收益率!B95*(1+参数!B$6/全价!B95*100*(1-2.7%/365)),"")</f>
        <v>9.4748061510359791E-2</v>
      </c>
      <c r="C95" s="4">
        <f>IFERROR(到期收益率!C95*(1+参数!C$6/全价!C95*100*(1-2.7%/365)),"")</f>
        <v>8.2902221150596755E-2</v>
      </c>
      <c r="D95" s="4">
        <f>IFERROR(到期收益率!D95*(1+参数!D$6/全价!D95*100*(1-2.7%/365)),"")</f>
        <v>0.10213765677221176</v>
      </c>
      <c r="E95" s="4">
        <f>IFERROR(到期收益率!E95*(1+参数!E$6/全价!E95*100*(1-2.7%/365)),"")</f>
        <v>0.10769481899287454</v>
      </c>
      <c r="F95" s="4">
        <f>IFERROR(到期收益率!F95*(1+参数!F$6/全价!F95*100*(1-2.7%/365)),"")</f>
        <v>0.1031916989312739</v>
      </c>
      <c r="G95" s="4" t="str">
        <f>IFERROR(到期收益率!G95*(1+参数!G$6/全价!G95*100*(1-2.7%/365)),"")</f>
        <v/>
      </c>
      <c r="H95" s="4">
        <f>IFERROR(到期收益率!H95*(1+参数!H$6/全价!H95*100*(1-2.7%/365)),"")</f>
        <v>0.11731707265105809</v>
      </c>
      <c r="I95" s="4">
        <f>IFERROR(到期收益率!I95*(1+参数!I$6/全价!I95*100*(1-2.7%/365)),"")</f>
        <v>0.11856207051447917</v>
      </c>
      <c r="J95" s="4">
        <f>IFERROR(到期收益率!J95*(1+参数!J$6/全价!J95*100*(1-2.7%/365)),"")</f>
        <v>8.1458625768549175E-2</v>
      </c>
      <c r="K95" s="4" t="str">
        <f>IFERROR(到期收益率!K95*(1+参数!K$6/全价!K95*100*(1-2.7%/365)),"")</f>
        <v/>
      </c>
    </row>
    <row r="96" spans="1:11" x14ac:dyDescent="0.15">
      <c r="A96" s="1">
        <v>42423</v>
      </c>
      <c r="B96" s="4">
        <f>IFERROR(到期收益率!B96*(1+参数!B$6/全价!B96*100*(1-2.7%/365)),"")</f>
        <v>9.2349127049111593E-2</v>
      </c>
      <c r="C96" s="4">
        <f>IFERROR(到期收益率!C96*(1+参数!C$6/全价!C96*100*(1-2.7%/365)),"")</f>
        <v>8.2197828740198611E-2</v>
      </c>
      <c r="D96" s="4">
        <f>IFERROR(到期收益率!D96*(1+参数!D$6/全价!D96*100*(1-2.7%/365)),"")</f>
        <v>0.10212619117574299</v>
      </c>
      <c r="E96" s="4">
        <f>IFERROR(到期收益率!E96*(1+参数!E$6/全价!E96*100*(1-2.7%/365)),"")</f>
        <v>0.10775384003588598</v>
      </c>
      <c r="F96" s="4">
        <f>IFERROR(到期收益率!F96*(1+参数!F$6/全价!F96*100*(1-2.7%/365)),"")</f>
        <v>0.10316827288503841</v>
      </c>
      <c r="G96" s="4">
        <f>IFERROR(到期收益率!G96*(1+参数!G$6/全价!G96*100*(1-2.7%/365)),"")</f>
        <v>0.10913814951339933</v>
      </c>
      <c r="H96" s="4">
        <f>IFERROR(到期收益率!H96*(1+参数!H$6/全价!H96*100*(1-2.7%/365)),"")</f>
        <v>0.11714174118863256</v>
      </c>
      <c r="I96" s="4">
        <f>IFERROR(到期收益率!I96*(1+参数!I$6/全价!I96*100*(1-2.7%/365)),"")</f>
        <v>0.11860679368643959</v>
      </c>
      <c r="J96" s="4">
        <f>IFERROR(到期收益率!J96*(1+参数!J$6/全价!J96*100*(1-2.7%/365)),"")</f>
        <v>8.1493793209697477E-2</v>
      </c>
      <c r="K96" s="4" t="str">
        <f>IFERROR(到期收益率!K96*(1+参数!K$6/全价!K96*100*(1-2.7%/365)),"")</f>
        <v/>
      </c>
    </row>
    <row r="97" spans="1:11" x14ac:dyDescent="0.15">
      <c r="A97" s="1">
        <v>42424</v>
      </c>
      <c r="B97" s="4">
        <f>IFERROR(到期收益率!B97*(1+参数!B$6/全价!B97*100*(1-2.7%/365)),"")</f>
        <v>9.3396980972674792E-2</v>
      </c>
      <c r="C97" s="4">
        <f>IFERROR(到期收益率!C97*(1+参数!C$6/全价!C97*100*(1-2.7%/365)),"")</f>
        <v>8.2243690449508647E-2</v>
      </c>
      <c r="D97" s="4">
        <f>IFERROR(到期收益率!D97*(1+参数!D$6/全价!D97*100*(1-2.7%/365)),"")</f>
        <v>0.10162241160347348</v>
      </c>
      <c r="E97" s="4">
        <f>IFERROR(到期收益率!E97*(1+参数!E$6/全价!E97*100*(1-2.7%/365)),"")</f>
        <v>0.10794052245610541</v>
      </c>
      <c r="F97" s="4">
        <f>IFERROR(到期收益率!F97*(1+参数!F$6/全价!F97*100*(1-2.7%/365)),"")</f>
        <v>0.10324508192534199</v>
      </c>
      <c r="G97" s="4">
        <f>IFERROR(到期收益率!G97*(1+参数!G$6/全价!G97*100*(1-2.7%/365)),"")</f>
        <v>0.10837996137598785</v>
      </c>
      <c r="H97" s="4">
        <f>IFERROR(到期收益率!H97*(1+参数!H$6/全价!H97*100*(1-2.7%/365)),"")</f>
        <v>0.11720843536740791</v>
      </c>
      <c r="I97" s="4">
        <f>IFERROR(到期收益率!I97*(1+参数!I$6/全价!I97*100*(1-2.7%/365)),"")</f>
        <v>0.11870446092072852</v>
      </c>
      <c r="J97" s="4">
        <f>IFERROR(到期收益率!J97*(1+参数!J$6/全价!J97*100*(1-2.7%/365)),"")</f>
        <v>8.1579786202437263E-2</v>
      </c>
      <c r="K97" s="4">
        <f>IFERROR(到期收益率!K97*(1+参数!K$6/全价!K97*100*(1-2.7%/365)),"")</f>
        <v>9.8839511739613389E-2</v>
      </c>
    </row>
    <row r="98" spans="1:11" x14ac:dyDescent="0.15">
      <c r="A98" s="1">
        <v>42425</v>
      </c>
      <c r="B98" s="4">
        <f>IFERROR(到期收益率!B98*(1+参数!B$6/全价!B98*100*(1-2.7%/365)),"")</f>
        <v>9.3119909436287576E-2</v>
      </c>
      <c r="C98" s="4">
        <f>IFERROR(到期收益率!C98*(1+参数!C$6/全价!C98*100*(1-2.7%/365)),"")</f>
        <v>8.2441024241018346E-2</v>
      </c>
      <c r="D98" s="4">
        <f>IFERROR(到期收益率!D98*(1+参数!D$6/全价!D98*100*(1-2.7%/365)),"")</f>
        <v>0.10099448459082762</v>
      </c>
      <c r="E98" s="4" t="str">
        <f>IFERROR(到期收益率!E98*(1+参数!E$6/全价!E98*100*(1-2.7%/365)),"")</f>
        <v/>
      </c>
      <c r="F98" s="4">
        <f>IFERROR(到期收益率!F98*(1+参数!F$6/全价!F98*100*(1-2.7%/365)),"")</f>
        <v>0.10342251445495598</v>
      </c>
      <c r="G98" s="4">
        <f>IFERROR(到期收益率!G98*(1+参数!G$6/全价!G98*100*(1-2.7%/365)),"")</f>
        <v>0.11066354036793968</v>
      </c>
      <c r="H98" s="4">
        <f>IFERROR(到期收益率!H98*(1+参数!H$6/全价!H98*100*(1-2.7%/365)),"")</f>
        <v>0.11800367121384708</v>
      </c>
      <c r="I98" s="4">
        <f>IFERROR(到期收益率!I98*(1+参数!I$6/全价!I98*100*(1-2.7%/365)),"")</f>
        <v>0.11954419905635869</v>
      </c>
      <c r="J98" s="4">
        <f>IFERROR(到期收益率!J98*(1+参数!J$6/全价!J98*100*(1-2.7%/365)),"")</f>
        <v>8.3195186210850772E-2</v>
      </c>
      <c r="K98" s="4">
        <f>IFERROR(到期收益率!K98*(1+参数!K$6/全价!K98*100*(1-2.7%/365)),"")</f>
        <v>9.8908228508210336E-2</v>
      </c>
    </row>
    <row r="99" spans="1:11" x14ac:dyDescent="0.15">
      <c r="A99" s="1">
        <v>42426</v>
      </c>
      <c r="B99" s="4">
        <f>IFERROR(到期收益率!B99*(1+参数!B$6/全价!B99*100*(1-2.7%/365)),"")</f>
        <v>9.2736516841271432E-2</v>
      </c>
      <c r="C99" s="4">
        <f>IFERROR(到期收益率!C99*(1+参数!C$6/全价!C99*100*(1-2.7%/365)),"")</f>
        <v>7.6154188051555369E-2</v>
      </c>
      <c r="D99" s="4">
        <f>IFERROR(到期收益率!D99*(1+参数!D$6/全价!D99*100*(1-2.7%/365)),"")</f>
        <v>0.10209191224510336</v>
      </c>
      <c r="E99" s="4">
        <f>IFERROR(到期收益率!E99*(1+参数!E$6/全价!E99*100*(1-2.7%/365)),"")</f>
        <v>0.10876294770763709</v>
      </c>
      <c r="F99" s="4">
        <f>IFERROR(到期收益率!F99*(1+参数!F$6/全价!F99*100*(1-2.7%/365)),"")</f>
        <v>0.10339940389607061</v>
      </c>
      <c r="G99" s="4">
        <f>IFERROR(到期收益率!G99*(1+参数!G$6/全价!G99*100*(1-2.7%/365)),"")</f>
        <v>0.109898643981672</v>
      </c>
      <c r="H99" s="4">
        <f>IFERROR(到期收益率!H99*(1+参数!H$6/全价!H99*100*(1-2.7%/365)),"")</f>
        <v>0.11742330924293801</v>
      </c>
      <c r="I99" s="4">
        <f>IFERROR(到期收益率!I99*(1+参数!I$6/全价!I99*100*(1-2.7%/365)),"")</f>
        <v>0.11900614809194432</v>
      </c>
      <c r="J99" s="4">
        <f>IFERROR(到期收益率!J99*(1+参数!J$6/全价!J99*100*(1-2.7%/365)),"")</f>
        <v>8.221032528228199E-2</v>
      </c>
      <c r="K99" s="4">
        <f>IFERROR(到期收益率!K99*(1+参数!K$6/全价!K99*100*(1-2.7%/365)),"")</f>
        <v>9.5897170206135932E-2</v>
      </c>
    </row>
    <row r="100" spans="1:11" x14ac:dyDescent="0.15">
      <c r="A100" s="1">
        <v>42429</v>
      </c>
      <c r="B100" s="4">
        <f>IFERROR(到期收益率!B100*(1+参数!B$6/全价!B100*100*(1-2.7%/365)),"")</f>
        <v>9.4580303154507855E-2</v>
      </c>
      <c r="C100" s="4">
        <f>IFERROR(到期收益率!C100*(1+参数!C$6/全价!C100*100*(1-2.7%/365)),"")</f>
        <v>0.21769359328162585</v>
      </c>
      <c r="D100" s="4">
        <f>IFERROR(到期收益率!D100*(1+参数!D$6/全价!D100*100*(1-2.7%/365)),"")</f>
        <v>0.10280311225651007</v>
      </c>
      <c r="E100" s="4">
        <f>IFERROR(到期收益率!E100*(1+参数!E$6/全价!E100*100*(1-2.7%/365)),"")</f>
        <v>0.10843027518819429</v>
      </c>
      <c r="F100" s="4">
        <f>IFERROR(到期收益率!F100*(1+参数!F$6/全价!F100*100*(1-2.7%/365)),"")</f>
        <v>0.10373365214263865</v>
      </c>
      <c r="G100" s="4">
        <f>IFERROR(到期收益率!G100*(1+参数!G$6/全价!G100*100*(1-2.7%/365)),"")</f>
        <v>0.11104753382137711</v>
      </c>
      <c r="H100" s="4">
        <f>IFERROR(到期收益率!H100*(1+参数!H$6/全价!H100*100*(1-2.7%/365)),"")</f>
        <v>0.11860175840822711</v>
      </c>
      <c r="I100" s="4">
        <f>IFERROR(到期收益率!I100*(1+参数!I$6/全价!I100*100*(1-2.7%/365)),"")</f>
        <v>0.11871761624436161</v>
      </c>
      <c r="J100" s="4" t="str">
        <f>IFERROR(到期收益率!J100*(1+参数!J$6/全价!J100*100*(1-2.7%/365)),"")</f>
        <v/>
      </c>
      <c r="K100" s="4" t="str">
        <f>IFERROR(到期收益率!K100*(1+参数!K$6/全价!K100*100*(1-2.7%/365)),"")</f>
        <v/>
      </c>
    </row>
    <row r="101" spans="1:11" x14ac:dyDescent="0.15">
      <c r="A101" s="1">
        <v>42430</v>
      </c>
      <c r="B101" s="4" t="str">
        <f>IFERROR(到期收益率!B101*(1+参数!B$6/全价!B101*100*(1-2.7%/365)),"")</f>
        <v/>
      </c>
      <c r="C101" s="4">
        <f>IFERROR(到期收益率!C101*(1+参数!C$6/全价!C101*100*(1-2.7%/365)),"")</f>
        <v>7.7025155212237364E-2</v>
      </c>
      <c r="D101" s="4">
        <f>IFERROR(到期收益率!D101*(1+参数!D$6/全价!D101*100*(1-2.7%/365)),"")</f>
        <v>0.10217081787029934</v>
      </c>
      <c r="E101" s="4">
        <f>IFERROR(到期收益率!E101*(1+参数!E$6/全价!E101*100*(1-2.7%/365)),"")</f>
        <v>0.10842612222419387</v>
      </c>
      <c r="F101" s="4">
        <f>IFERROR(到期收益率!F101*(1+参数!F$6/全价!F101*100*(1-2.7%/365)),"")</f>
        <v>0.10320589611303958</v>
      </c>
      <c r="G101" s="4" t="str">
        <f>IFERROR(到期收益率!G101*(1+参数!G$6/全价!G101*100*(1-2.7%/365)),"")</f>
        <v/>
      </c>
      <c r="H101" s="4">
        <f>IFERROR(到期收益率!H101*(1+参数!H$6/全价!H101*100*(1-2.7%/365)),"")</f>
        <v>0.11753109541129908</v>
      </c>
      <c r="I101" s="4">
        <f>IFERROR(到期收益率!I101*(1+参数!I$6/全价!I101*100*(1-2.7%/365)),"")</f>
        <v>0.11818033029821619</v>
      </c>
      <c r="J101" s="4">
        <f>IFERROR(到期收益率!J101*(1+参数!J$6/全价!J101*100*(1-2.7%/365)),"")</f>
        <v>8.2609346046270779E-2</v>
      </c>
      <c r="K101" s="4">
        <f>IFERROR(到期收益率!K101*(1+参数!K$6/全价!K101*100*(1-2.7%/365)),"")</f>
        <v>9.6518736496466653E-2</v>
      </c>
    </row>
    <row r="102" spans="1:11" x14ac:dyDescent="0.15">
      <c r="A102" s="1">
        <v>42431</v>
      </c>
      <c r="B102" s="4">
        <f>IFERROR(到期收益率!B102*(1+参数!B$6/全价!B102*100*(1-2.7%/365)),"")</f>
        <v>9.2647003721077578E-2</v>
      </c>
      <c r="C102" s="4">
        <f>IFERROR(到期收益率!C102*(1+参数!C$6/全价!C102*100*(1-2.7%/365)),"")</f>
        <v>7.7034713194554974E-2</v>
      </c>
      <c r="D102" s="4">
        <f>IFERROR(到期收益率!D102*(1+参数!D$6/全价!D102*100*(1-2.7%/365)),"")</f>
        <v>0.10141291721700713</v>
      </c>
      <c r="E102" s="4">
        <f>IFERROR(到期收益率!E102*(1+参数!E$6/全价!E102*100*(1-2.7%/365)),"")</f>
        <v>0.1070141844729899</v>
      </c>
      <c r="F102" s="4">
        <f>IFERROR(到期收益率!F102*(1+参数!F$6/全价!F102*100*(1-2.7%/365)),"")</f>
        <v>0.10318261455277675</v>
      </c>
      <c r="G102" s="4" t="str">
        <f>IFERROR(到期收益率!G102*(1+参数!G$6/全价!G102*100*(1-2.7%/365)),"")</f>
        <v/>
      </c>
      <c r="H102" s="4">
        <f>IFERROR(到期收益率!H102*(1+参数!H$6/全价!H102*100*(1-2.7%/365)),"")</f>
        <v>0.11727365666809121</v>
      </c>
      <c r="I102" s="4">
        <f>IFERROR(到期收益率!I102*(1+参数!I$6/全价!I102*100*(1-2.7%/365)),"")</f>
        <v>0.11753827761832589</v>
      </c>
      <c r="J102" s="4">
        <f>IFERROR(到期收益率!J102*(1+参数!J$6/全价!J102*100*(1-2.7%/365)),"")</f>
        <v>8.1624143060854526E-2</v>
      </c>
      <c r="K102" s="4" t="str">
        <f>IFERROR(到期收益率!K102*(1+参数!K$6/全价!K102*100*(1-2.7%/365)),"")</f>
        <v/>
      </c>
    </row>
    <row r="103" spans="1:11" x14ac:dyDescent="0.15">
      <c r="A103" s="1">
        <v>42432</v>
      </c>
      <c r="B103" s="4" t="str">
        <f>IFERROR(到期收益率!B103*(1+参数!B$6/全价!B103*100*(1-2.7%/365)),"")</f>
        <v/>
      </c>
      <c r="C103" s="4">
        <f>IFERROR(到期收益率!C103*(1+参数!C$6/全价!C103*100*(1-2.7%/365)),"")</f>
        <v>7.7044369507906912E-2</v>
      </c>
      <c r="D103" s="4">
        <f>IFERROR(到期收益率!D103*(1+参数!D$6/全价!D103*100*(1-2.7%/365)),"")</f>
        <v>0.10227338665209011</v>
      </c>
      <c r="E103" s="4">
        <f>IFERROR(到期收益率!E103*(1+参数!E$6/全价!E103*100*(1-2.7%/365)),"")</f>
        <v>0.10669016905834479</v>
      </c>
      <c r="F103" s="4">
        <f>IFERROR(到期收益率!F103*(1+参数!F$6/全价!F103*100*(1-2.7%/365)),"")</f>
        <v>0.10315932771345204</v>
      </c>
      <c r="G103" s="4" t="str">
        <f>IFERROR(到期收益率!G103*(1+参数!G$6/全价!G103*100*(1-2.7%/365)),"")</f>
        <v/>
      </c>
      <c r="H103" s="4">
        <f>IFERROR(到期收益率!H103*(1+参数!H$6/全价!H103*100*(1-2.7%/365)),"")</f>
        <v>0.11701597010526524</v>
      </c>
      <c r="I103" s="4">
        <f>IFERROR(到期收益率!I103*(1+参数!I$6/全价!I103*100*(1-2.7%/365)),"")</f>
        <v>0.11774122098674264</v>
      </c>
      <c r="J103" s="4" t="str">
        <f>IFERROR(到期收益率!J103*(1+参数!J$6/全价!J103*100*(1-2.7%/365)),"")</f>
        <v/>
      </c>
      <c r="K103" s="4" t="str">
        <f>IFERROR(到期收益率!K103*(1+参数!K$6/全价!K103*100*(1-2.7%/365)),"")</f>
        <v/>
      </c>
    </row>
    <row r="104" spans="1:11" x14ac:dyDescent="0.15">
      <c r="A104" s="1">
        <v>42433</v>
      </c>
      <c r="B104" s="4">
        <f>IFERROR(到期收益率!B104*(1+参数!B$6/全价!B104*100*(1-2.7%/365)),"")</f>
        <v>9.1409629323228672E-2</v>
      </c>
      <c r="C104" s="4">
        <f>IFERROR(到期收益率!C104*(1+参数!C$6/全价!C104*100*(1-2.7%/365)),"")</f>
        <v>7.7210990805934354E-2</v>
      </c>
      <c r="D104" s="4">
        <f>IFERROR(到期收益率!D104*(1+参数!D$6/全价!D104*100*(1-2.7%/365)),"")</f>
        <v>0.10026660381227255</v>
      </c>
      <c r="E104" s="4">
        <f>IFERROR(到期收益率!E104*(1+参数!E$6/全价!E104*100*(1-2.7%/365)),"")</f>
        <v>0.10490356323877929</v>
      </c>
      <c r="F104" s="4">
        <f>IFERROR(到期收益率!F104*(1+参数!F$6/全价!F104*100*(1-2.7%/365)),"")</f>
        <v>0.10313602534508881</v>
      </c>
      <c r="G104" s="4" t="str">
        <f>IFERROR(到期收益率!G104*(1+参数!G$6/全价!G104*100*(1-2.7%/365)),"")</f>
        <v/>
      </c>
      <c r="H104" s="4">
        <f>IFERROR(到期收益率!H104*(1+参数!H$6/全价!H104*100*(1-2.7%/365)),"")</f>
        <v>0.11562116089721367</v>
      </c>
      <c r="I104" s="4">
        <f>IFERROR(到期收益率!I104*(1+参数!I$6/全价!I104*100*(1-2.7%/365)),"")</f>
        <v>0.11694161836403763</v>
      </c>
      <c r="J104" s="4">
        <f>IFERROR(到期收益率!J104*(1+参数!J$6/全价!J104*100*(1-2.7%/365)),"")</f>
        <v>8.2257256564169032E-2</v>
      </c>
      <c r="K104" s="4">
        <f>IFERROR(到期收益率!K104*(1+参数!K$6/全价!K104*100*(1-2.7%/365)),"")</f>
        <v>9.859520354194945E-2</v>
      </c>
    </row>
    <row r="105" spans="1:11" x14ac:dyDescent="0.15">
      <c r="A105" s="1">
        <v>42436</v>
      </c>
      <c r="B105" s="4" t="str">
        <f>IFERROR(到期收益率!B105*(1+参数!B$6/全价!B105*100*(1-2.7%/365)),"")</f>
        <v/>
      </c>
      <c r="C105" s="4">
        <f>IFERROR(到期收益率!C105*(1+参数!C$6/全价!C105*100*(1-2.7%/365)),"")</f>
        <v>7.755834729797137E-2</v>
      </c>
      <c r="D105" s="4">
        <f>IFERROR(到期收益率!D105*(1+参数!D$6/全价!D105*100*(1-2.7%/365)),"")</f>
        <v>9.8725323838163015E-2</v>
      </c>
      <c r="E105" s="4">
        <f>IFERROR(到期收益率!E105*(1+参数!E$6/全价!E105*100*(1-2.7%/365)),"")</f>
        <v>0.1048857578105855</v>
      </c>
      <c r="F105" s="4">
        <f>IFERROR(到期收益率!F105*(1+参数!F$6/全价!F105*100*(1-2.7%/365)),"")</f>
        <v>0.1025580830814687</v>
      </c>
      <c r="G105" s="4">
        <f>IFERROR(到期收益率!G105*(1+参数!G$6/全价!G105*100*(1-2.7%/365)),"")</f>
        <v>0.10837490859564249</v>
      </c>
      <c r="H105" s="4">
        <f>IFERROR(到期收益率!H105*(1+参数!H$6/全价!H105*100*(1-2.7%/365)),"")</f>
        <v>0.11614552215123994</v>
      </c>
      <c r="I105" s="4">
        <f>IFERROR(到期收益率!I105*(1+参数!I$6/全价!I105*100*(1-2.7%/365)),"")</f>
        <v>0.11696906647536714</v>
      </c>
      <c r="J105" s="4">
        <f>IFERROR(到期收益率!J105*(1+参数!J$6/全价!J105*100*(1-2.7%/365)),"")</f>
        <v>8.1087673561009446E-2</v>
      </c>
      <c r="K105" s="4" t="str">
        <f>IFERROR(到期收益率!K105*(1+参数!K$6/全价!K105*100*(1-2.7%/365)),"")</f>
        <v/>
      </c>
    </row>
    <row r="106" spans="1:11" x14ac:dyDescent="0.15">
      <c r="A106" s="1">
        <v>42437</v>
      </c>
      <c r="B106" s="4" t="str">
        <f>IFERROR(到期收益率!B106*(1+参数!B$6/全价!B106*100*(1-2.7%/365)),"")</f>
        <v/>
      </c>
      <c r="C106" s="4">
        <f>IFERROR(到期收益率!C106*(1+参数!C$6/全价!C106*100*(1-2.7%/365)),"")</f>
        <v>7.6618886422561164E-2</v>
      </c>
      <c r="D106" s="4">
        <f>IFERROR(到期收益率!D106*(1+参数!D$6/全价!D106*100*(1-2.7%/365)),"")</f>
        <v>9.9083815305290618E-2</v>
      </c>
      <c r="E106" s="4">
        <f>IFERROR(到期收益率!E106*(1+参数!E$6/全价!E106*100*(1-2.7%/365)),"")</f>
        <v>0.10475275592944484</v>
      </c>
      <c r="F106" s="4">
        <f>IFERROR(到期收益率!F106*(1+参数!F$6/全价!F106*100*(1-2.7%/365)),"")</f>
        <v>0.10151882801889178</v>
      </c>
      <c r="G106" s="4">
        <f>IFERROR(到期收益率!G106*(1+参数!G$6/全价!G106*100*(1-2.7%/365)),"")</f>
        <v>0.10913447263870985</v>
      </c>
      <c r="H106" s="4">
        <f>IFERROR(到期收益率!H106*(1+参数!H$6/全价!H106*100*(1-2.7%/365)),"")</f>
        <v>0.116131015340062</v>
      </c>
      <c r="I106" s="4">
        <f>IFERROR(到期收益率!I106*(1+参数!I$6/全价!I106*100*(1-2.7%/365)),"")</f>
        <v>0.11585514679894959</v>
      </c>
      <c r="J106" s="4">
        <f>IFERROR(到期收益率!J106*(1+参数!J$6/全价!J106*100*(1-2.7%/365)),"")</f>
        <v>8.0970036108345647E-2</v>
      </c>
      <c r="K106" s="4" t="str">
        <f>IFERROR(到期收益率!K106*(1+参数!K$6/全价!K106*100*(1-2.7%/365)),"")</f>
        <v/>
      </c>
    </row>
    <row r="107" spans="1:11" x14ac:dyDescent="0.15">
      <c r="A107" s="1">
        <v>42438</v>
      </c>
      <c r="B107" s="4">
        <f>IFERROR(到期收益率!B107*(1+参数!B$6/全价!B107*100*(1-2.7%/365)),"")</f>
        <v>8.5053532068364468E-2</v>
      </c>
      <c r="C107" s="4">
        <f>IFERROR(到期收益率!C107*(1+参数!C$6/全价!C107*100*(1-2.7%/365)),"")</f>
        <v>7.5676081730534306E-2</v>
      </c>
      <c r="D107" s="4">
        <f>IFERROR(到期收益率!D107*(1+参数!D$6/全价!D107*100*(1-2.7%/365)),"")</f>
        <v>9.7567262480140263E-2</v>
      </c>
      <c r="E107" s="4">
        <f>IFERROR(到期收益率!E107*(1+参数!E$6/全价!E107*100*(1-2.7%/365)),"")</f>
        <v>0.10487397217257112</v>
      </c>
      <c r="F107" s="4">
        <f>IFERROR(到期收益率!F107*(1+参数!F$6/全价!F107*100*(1-2.7%/365)),"")</f>
        <v>0.10149370290291124</v>
      </c>
      <c r="G107" s="4">
        <f>IFERROR(到期收益率!G107*(1+参数!G$6/全价!G107*100*(1-2.7%/365)),"")</f>
        <v>0.11298538997344613</v>
      </c>
      <c r="H107" s="4">
        <f>IFERROR(到期收益率!H107*(1+参数!H$6/全价!H107*100*(1-2.7%/365)),"")</f>
        <v>0.11644294158837185</v>
      </c>
      <c r="I107" s="4">
        <f>IFERROR(到期收益率!I107*(1+参数!I$6/全价!I107*100*(1-2.7%/365)),"")</f>
        <v>0.11653042654782572</v>
      </c>
      <c r="J107" s="4">
        <f>IFERROR(到期收益率!J107*(1+参数!J$6/全价!J107*100*(1-2.7%/365)),"")</f>
        <v>8.100533298072278E-2</v>
      </c>
      <c r="K107" s="4">
        <f>IFERROR(到期收益率!K107*(1+参数!K$6/全价!K107*100*(1-2.7%/365)),"")</f>
        <v>9.799900426122346E-2</v>
      </c>
    </row>
    <row r="108" spans="1:11" x14ac:dyDescent="0.15">
      <c r="A108" s="1">
        <v>42439</v>
      </c>
      <c r="B108" s="4">
        <f>IFERROR(到期收益率!B108*(1+参数!B$6/全价!B108*100*(1-2.7%/365)),"")</f>
        <v>8.0141422451785779E-2</v>
      </c>
      <c r="C108" s="4">
        <f>IFERROR(到期收益率!C108*(1+参数!C$6/全价!C108*100*(1-2.7%/365)),"")</f>
        <v>7.6477870244532564E-2</v>
      </c>
      <c r="D108" s="4">
        <f>IFERROR(到期收益率!D108*(1+参数!D$6/全价!D108*100*(1-2.7%/365)),"")</f>
        <v>9.6674149530079925E-2</v>
      </c>
      <c r="E108" s="4">
        <f>IFERROR(到期收益率!E108*(1+参数!E$6/全价!E108*100*(1-2.7%/365)),"")</f>
        <v>0.10582421590703249</v>
      </c>
      <c r="F108" s="4" t="str">
        <f>IFERROR(到期收益率!F108*(1+参数!F$6/全价!F108*100*(1-2.7%/365)),"")</f>
        <v/>
      </c>
      <c r="G108" s="4">
        <f>IFERROR(到期收益率!G108*(1+参数!G$6/全价!G108*100*(1-2.7%/365)),"")</f>
        <v>0.11104942791792857</v>
      </c>
      <c r="H108" s="4">
        <f>IFERROR(到期收益率!H108*(1+参数!H$6/全价!H108*100*(1-2.7%/365)),"")</f>
        <v>0.11708302118397211</v>
      </c>
      <c r="I108" s="4">
        <f>IFERROR(到期收益率!I108*(1+参数!I$6/全价!I108*100*(1-2.7%/365)),"")</f>
        <v>0.11668011431921896</v>
      </c>
      <c r="J108" s="4">
        <f>IFERROR(到期收益率!J108*(1+参数!J$6/全价!J108*100*(1-2.7%/365)),"")</f>
        <v>7.9920218809446664E-2</v>
      </c>
      <c r="K108" s="4">
        <f>IFERROR(到期收益率!K108*(1+参数!K$6/全价!K108*100*(1-2.7%/365)),"")</f>
        <v>9.8286213648177051E-2</v>
      </c>
    </row>
    <row r="109" spans="1:11" x14ac:dyDescent="0.15">
      <c r="A109" s="1">
        <v>42440</v>
      </c>
      <c r="B109" s="4" t="str">
        <f>IFERROR(到期收益率!B109*(1+参数!B$6/全价!B109*100*(1-2.7%/365)),"")</f>
        <v/>
      </c>
      <c r="C109" s="4">
        <f>IFERROR(到期收益率!C109*(1+参数!C$6/全价!C109*100*(1-2.7%/365)),"")</f>
        <v>7.5689451364391938E-2</v>
      </c>
      <c r="D109" s="4">
        <f>IFERROR(到期收益率!D109*(1+参数!D$6/全价!D109*100*(1-2.7%/365)),"")</f>
        <v>9.5779660202672492E-2</v>
      </c>
      <c r="E109" s="4">
        <f>IFERROR(到期收益率!E109*(1+参数!E$6/全价!E109*100*(1-2.7%/365)),"")</f>
        <v>0.10549964571441932</v>
      </c>
      <c r="F109" s="4" t="str">
        <f>IFERROR(到期收益率!F109*(1+参数!F$6/全价!F109*100*(1-2.7%/365)),"")</f>
        <v/>
      </c>
      <c r="G109" s="4">
        <f>IFERROR(到期收益率!G109*(1+参数!G$6/全价!G109*100*(1-2.7%/365)),"")</f>
        <v>0.11415935186631693</v>
      </c>
      <c r="H109" s="4">
        <f>IFERROR(到期收益率!H109*(1+参数!H$6/全价!H109*100*(1-2.7%/365)),"")</f>
        <v>0.11674188958357841</v>
      </c>
      <c r="I109" s="4">
        <f>IFERROR(到期收益率!I109*(1+参数!I$6/全价!I109*100*(1-2.7%/365)),"")</f>
        <v>0.11656618539547095</v>
      </c>
      <c r="J109" s="4">
        <f>IFERROR(到期收益率!J109*(1+参数!J$6/全价!J109*100*(1-2.7%/365)),"")</f>
        <v>7.9904041736536466E-2</v>
      </c>
      <c r="K109" s="4" t="str">
        <f>IFERROR(到期收益率!K109*(1+参数!K$6/全价!K109*100*(1-2.7%/365)),"")</f>
        <v/>
      </c>
    </row>
    <row r="110" spans="1:11" x14ac:dyDescent="0.15">
      <c r="A110" s="1">
        <v>42443</v>
      </c>
      <c r="B110" s="4" t="str">
        <f>IFERROR(到期收益率!B110*(1+参数!B$6/全价!B110*100*(1-2.7%/365)),"")</f>
        <v/>
      </c>
      <c r="C110" s="4">
        <f>IFERROR(到期收益率!C110*(1+参数!C$6/全价!C110*100*(1-2.7%/365)),"")</f>
        <v>7.4907653204102295E-2</v>
      </c>
      <c r="D110" s="4">
        <f>IFERROR(到期收益率!D110*(1+参数!D$6/全价!D110*100*(1-2.7%/365)),"")</f>
        <v>9.7727430129778178E-2</v>
      </c>
      <c r="E110" s="4">
        <f>IFERROR(到期收益率!E110*(1+参数!E$6/全价!E110*100*(1-2.7%/365)),"")</f>
        <v>0.10516384303279863</v>
      </c>
      <c r="F110" s="4">
        <f>IFERROR(到期收益率!F110*(1+参数!F$6/全价!F110*100*(1-2.7%/365)),"")</f>
        <v>9.3474194829097385E-2</v>
      </c>
      <c r="G110" s="4">
        <f>IFERROR(到期收益率!G110*(1+参数!G$6/全价!G110*100*(1-2.7%/365)),"")</f>
        <v>0.11105059760634714</v>
      </c>
      <c r="H110" s="4">
        <f>IFERROR(到期收益率!H110*(1+参数!H$6/全价!H110*100*(1-2.7%/365)),"")</f>
        <v>0.11547132114378829</v>
      </c>
      <c r="I110" s="4">
        <f>IFERROR(到期收益率!I110*(1+参数!I$6/全价!I110*100*(1-2.7%/365)),"")</f>
        <v>0.11648812199331891</v>
      </c>
      <c r="J110" s="4">
        <f>IFERROR(到期收益率!J110*(1+参数!J$6/全价!J110*100*(1-2.7%/365)),"")</f>
        <v>7.9804615892657388E-2</v>
      </c>
      <c r="K110" s="4" t="str">
        <f>IFERROR(到期收益率!K110*(1+参数!K$6/全价!K110*100*(1-2.7%/365)),"")</f>
        <v/>
      </c>
    </row>
    <row r="111" spans="1:11" x14ac:dyDescent="0.15">
      <c r="A111" s="1">
        <v>42444</v>
      </c>
      <c r="B111" s="4">
        <f>IFERROR(到期收益率!B111*(1+参数!B$6/全价!B111*100*(1-2.7%/365)),"")</f>
        <v>8.5549617482181844E-2</v>
      </c>
      <c r="C111" s="4">
        <f>IFERROR(到期收益率!C111*(1+参数!C$6/全价!C111*100*(1-2.7%/365)),"")</f>
        <v>7.3146181535879318E-2</v>
      </c>
      <c r="D111" s="4">
        <f>IFERROR(到期收益率!D111*(1+参数!D$6/全价!D111*100*(1-2.7%/365)),"")</f>
        <v>9.4815709016447078E-2</v>
      </c>
      <c r="E111" s="4">
        <f>IFERROR(到期收益率!E111*(1+参数!E$6/全价!E111*100*(1-2.7%/365)),"")</f>
        <v>0.10573370547585191</v>
      </c>
      <c r="F111" s="4" t="str">
        <f>IFERROR(到期收益率!F111*(1+参数!F$6/全价!F111*100*(1-2.7%/365)),"")</f>
        <v/>
      </c>
      <c r="G111" s="4">
        <f>IFERROR(到期收益率!G111*(1+参数!G$6/全价!G111*100*(1-2.7%/365)),"")</f>
        <v>0.11028146413028156</v>
      </c>
      <c r="H111" s="4">
        <f>IFERROR(到期收益率!H111*(1+参数!H$6/全价!H111*100*(1-2.7%/365)),"")</f>
        <v>0.11496547910054798</v>
      </c>
      <c r="I111" s="4">
        <f>IFERROR(到期收益率!I111*(1+参数!I$6/全价!I111*100*(1-2.7%/365)),"")</f>
        <v>0.1164269132431093</v>
      </c>
      <c r="J111" s="4">
        <f>IFERROR(到期收益率!J111*(1+参数!J$6/全价!J111*100*(1-2.7%/365)),"")</f>
        <v>7.9584818072302235E-2</v>
      </c>
      <c r="K111" s="4">
        <f>IFERROR(到期收益率!K111*(1+参数!K$6/全价!K111*100*(1-2.7%/365)),"")</f>
        <v>0.10002834739415292</v>
      </c>
    </row>
    <row r="112" spans="1:11" x14ac:dyDescent="0.15">
      <c r="A112" s="1">
        <v>42445</v>
      </c>
      <c r="B112" s="4">
        <f>IFERROR(到期收益率!B112*(1+参数!B$6/全价!B112*100*(1-2.7%/365)),"")</f>
        <v>8.5349207328088247E-2</v>
      </c>
      <c r="C112" s="4">
        <f>IFERROR(到期收益率!C112*(1+参数!C$6/全价!C112*100*(1-2.7%/365)),"")</f>
        <v>7.1540833084277236E-2</v>
      </c>
      <c r="D112" s="4">
        <f>IFERROR(到期收益率!D112*(1+参数!D$6/全价!D112*100*(1-2.7%/365)),"")</f>
        <v>9.4541679392943417E-2</v>
      </c>
      <c r="E112" s="4">
        <f>IFERROR(到期收益率!E112*(1+参数!E$6/全价!E112*100*(1-2.7%/365)),"")</f>
        <v>0.10451424695700737</v>
      </c>
      <c r="F112" s="4" t="str">
        <f>IFERROR(到期收益率!F112*(1+参数!F$6/全价!F112*100*(1-2.7%/365)),"")</f>
        <v/>
      </c>
      <c r="G112" s="4">
        <f>IFERROR(到期收益率!G112*(1+参数!G$6/全价!G112*100*(1-2.7%/365)),"")</f>
        <v>0.11299032342254463</v>
      </c>
      <c r="H112" s="4">
        <f>IFERROR(到期收益率!H112*(1+参数!H$6/全价!H112*100*(1-2.7%/365)),"")</f>
        <v>0.11470470961508938</v>
      </c>
      <c r="I112" s="4">
        <f>IFERROR(到期收益率!I112*(1+参数!I$6/全价!I112*100*(1-2.7%/365)),"")</f>
        <v>0.11568018799786495</v>
      </c>
      <c r="J112" s="4">
        <f>IFERROR(到期收益率!J112*(1+参数!J$6/全价!J112*100*(1-2.7%/365)),"")</f>
        <v>7.8248740642527487E-2</v>
      </c>
      <c r="K112" s="4" t="str">
        <f>IFERROR(到期收益率!K112*(1+参数!K$6/全价!K112*100*(1-2.7%/365)),"")</f>
        <v/>
      </c>
    </row>
    <row r="113" spans="1:11" x14ac:dyDescent="0.15">
      <c r="A113" s="1">
        <v>42446</v>
      </c>
      <c r="B113" s="4" t="str">
        <f>IFERROR(到期收益率!B113*(1+参数!B$6/全价!B113*100*(1-2.7%/365)),"")</f>
        <v/>
      </c>
      <c r="C113" s="4">
        <f>IFERROR(到期收益率!C113*(1+参数!C$6/全价!C113*100*(1-2.7%/365)),"")</f>
        <v>7.1376206570901699E-2</v>
      </c>
      <c r="D113" s="4">
        <f>IFERROR(到期收益率!D113*(1+参数!D$6/全价!D113*100*(1-2.7%/365)),"")</f>
        <v>9.4392693792420032E-2</v>
      </c>
      <c r="E113" s="4">
        <f>IFERROR(到期收益率!E113*(1+参数!E$6/全价!E113*100*(1-2.7%/365)),"")</f>
        <v>0.10323511575398989</v>
      </c>
      <c r="F113" s="4">
        <f>IFERROR(到期收益率!F113*(1+参数!F$6/全价!F113*100*(1-2.7%/365)),"")</f>
        <v>9.1763402557183127E-2</v>
      </c>
      <c r="G113" s="4">
        <f>IFERROR(到期收益率!G113*(1+参数!G$6/全价!G113*100*(1-2.7%/365)),"")</f>
        <v>0.11396894808706044</v>
      </c>
      <c r="H113" s="4">
        <f>IFERROR(到期收益率!H113*(1+参数!H$6/全价!H113*100*(1-2.7%/365)),"")</f>
        <v>0.11444368310688678</v>
      </c>
      <c r="I113" s="4">
        <f>IFERROR(到期收益率!I113*(1+参数!I$6/全价!I113*100*(1-2.7%/365)),"")</f>
        <v>0.11567151450532644</v>
      </c>
      <c r="J113" s="4">
        <f>IFERROR(到期收益率!J113*(1+参数!J$6/全价!J113*100*(1-2.7%/365)),"")</f>
        <v>7.5712610906392405E-2</v>
      </c>
      <c r="K113" s="4">
        <f>IFERROR(到期收益率!K113*(1+参数!K$6/全价!K113*100*(1-2.7%/365)),"")</f>
        <v>0.10002571920417315</v>
      </c>
    </row>
    <row r="114" spans="1:11" x14ac:dyDescent="0.15">
      <c r="A114" s="1">
        <v>42447</v>
      </c>
      <c r="B114" s="4" t="str">
        <f>IFERROR(到期收益率!B114*(1+参数!B$6/全价!B114*100*(1-2.7%/365)),"")</f>
        <v/>
      </c>
      <c r="C114" s="4">
        <f>IFERROR(到期收益率!C114*(1+参数!C$6/全价!C114*100*(1-2.7%/365)),"")</f>
        <v>7.1855626793017963E-2</v>
      </c>
      <c r="D114" s="4">
        <f>IFERROR(到期收益率!D114*(1+参数!D$6/全价!D114*100*(1-2.7%/365)),"")</f>
        <v>9.4243291515241037E-2</v>
      </c>
      <c r="E114" s="4">
        <f>IFERROR(到期收益率!E114*(1+参数!E$6/全价!E114*100*(1-2.7%/365)),"")</f>
        <v>0.10322852165656757</v>
      </c>
      <c r="F114" s="4" t="str">
        <f>IFERROR(到期收益率!F114*(1+参数!F$6/全价!F114*100*(1-2.7%/365)),"")</f>
        <v/>
      </c>
      <c r="G114" s="4">
        <f>IFERROR(到期收益率!G114*(1+参数!G$6/全价!G114*100*(1-2.7%/365)),"")</f>
        <v>0.11396994136044038</v>
      </c>
      <c r="H114" s="4">
        <f>IFERROR(到期收益率!H114*(1+参数!H$6/全价!H114*100*(1-2.7%/365)),"")</f>
        <v>0.11467370240668304</v>
      </c>
      <c r="I114" s="4">
        <f>IFERROR(到期收益率!I114*(1+参数!I$6/全价!I114*100*(1-2.7%/365)),"")</f>
        <v>0.11561018341042505</v>
      </c>
      <c r="J114" s="4">
        <f>IFERROR(到期收益率!J114*(1+参数!J$6/全价!J114*100*(1-2.7%/365)),"")</f>
        <v>7.7304571997283827E-2</v>
      </c>
      <c r="K114" s="4">
        <f>IFERROR(到期收益率!K114*(1+参数!K$6/全价!K114*100*(1-2.7%/365)),"")</f>
        <v>0.10002444730385236</v>
      </c>
    </row>
    <row r="115" spans="1:11" x14ac:dyDescent="0.15">
      <c r="A115" s="1">
        <v>42450</v>
      </c>
      <c r="B115" s="4">
        <f>IFERROR(到期收益率!B115*(1+参数!B$6/全价!B115*100*(1-2.7%/365)),"")</f>
        <v>7.8696392117088843E-2</v>
      </c>
      <c r="C115" s="4">
        <f>IFERROR(到期收益率!C115*(1+参数!C$6/全价!C115*100*(1-2.7%/365)),"")</f>
        <v>7.3964150033191858E-2</v>
      </c>
      <c r="D115" s="4">
        <f>IFERROR(到期收益率!D115*(1+参数!D$6/全价!D115*100*(1-2.7%/365)),"")</f>
        <v>9.3666073566936334E-2</v>
      </c>
      <c r="E115" s="4">
        <f>IFERROR(到期收益率!E115*(1+参数!E$6/全价!E115*100*(1-2.7%/365)),"")</f>
        <v>0.10352727800414761</v>
      </c>
      <c r="F115" s="4" t="str">
        <f>IFERROR(到期收益率!F115*(1+参数!F$6/全价!F115*100*(1-2.7%/365)),"")</f>
        <v/>
      </c>
      <c r="G115" s="4">
        <f>IFERROR(到期收益率!G115*(1+参数!G$6/全价!G115*100*(1-2.7%/365)),"")</f>
        <v>0.11369840157115511</v>
      </c>
      <c r="H115" s="4">
        <f>IFERROR(到期收益率!H115*(1+参数!H$6/全价!H115*100*(1-2.7%/365)),"")</f>
        <v>0.11454517255380051</v>
      </c>
      <c r="I115" s="4">
        <f>IFERROR(到期收益率!I115*(1+参数!I$6/全价!I115*100*(1-2.7%/365)),"")</f>
        <v>0.11558427058679294</v>
      </c>
      <c r="J115" s="4">
        <f>IFERROR(到期收益率!J115*(1+参数!J$6/全价!J115*100*(1-2.7%/365)),"")</f>
        <v>7.9435943029509945E-2</v>
      </c>
      <c r="K115" s="4" t="str">
        <f>IFERROR(到期收益率!K115*(1+参数!K$6/全价!K115*100*(1-2.7%/365)),"")</f>
        <v/>
      </c>
    </row>
    <row r="116" spans="1:11" x14ac:dyDescent="0.15">
      <c r="A116" s="1">
        <v>42451</v>
      </c>
      <c r="B116" s="4" t="str">
        <f>IFERROR(到期收益率!B116*(1+参数!B$6/全价!B116*100*(1-2.7%/365)),"")</f>
        <v/>
      </c>
      <c r="C116" s="4">
        <f>IFERROR(到期收益率!C116*(1+参数!C$6/全价!C116*100*(1-2.7%/365)),"")</f>
        <v>7.445794057505882E-2</v>
      </c>
      <c r="D116" s="4" t="str">
        <f>IFERROR(到期收益率!D116*(1+参数!D$6/全价!D116*100*(1-2.7%/365)),"")</f>
        <v/>
      </c>
      <c r="E116" s="4">
        <f>IFERROR(到期收益率!E116*(1+参数!E$6/全价!E116*100*(1-2.7%/365)),"")</f>
        <v>0.10352091200395705</v>
      </c>
      <c r="F116" s="4" t="str">
        <f>IFERROR(到期收益率!F116*(1+参数!F$6/全价!F116*100*(1-2.7%/365)),"")</f>
        <v/>
      </c>
      <c r="G116" s="4">
        <f>IFERROR(到期收益率!G116*(1+参数!G$6/全价!G116*100*(1-2.7%/365)),"")</f>
        <v>0.11182763896367887</v>
      </c>
      <c r="H116" s="4">
        <f>IFERROR(到期收益率!H116*(1+参数!H$6/全价!H116*100*(1-2.7%/365)),"")</f>
        <v>0.11502332269756514</v>
      </c>
      <c r="I116" s="4">
        <f>IFERROR(到期收益率!I116*(1+参数!I$6/全价!I116*100*(1-2.7%/365)),"")</f>
        <v>0.11520661212202971</v>
      </c>
      <c r="J116" s="4">
        <f>IFERROR(到期收益率!J116*(1+参数!J$6/全价!J116*100*(1-2.7%/365)),"")</f>
        <v>7.562227027463804E-2</v>
      </c>
      <c r="K116" s="4">
        <f>IFERROR(到期收益率!K116*(1+参数!K$6/全价!K116*100*(1-2.7%/365)),"")</f>
        <v>0.10001972977760355</v>
      </c>
    </row>
    <row r="117" spans="1:11" x14ac:dyDescent="0.15">
      <c r="A117" s="1">
        <v>42452</v>
      </c>
      <c r="B117" s="4">
        <f>IFERROR(到期收益率!B117*(1+参数!B$6/全价!B117*100*(1-2.7%/365)),"")</f>
        <v>8.044738781600963E-2</v>
      </c>
      <c r="C117" s="4">
        <f>IFERROR(到期收益率!C117*(1+参数!C$6/全价!C117*100*(1-2.7%/365)),"")</f>
        <v>7.4298020035610202E-2</v>
      </c>
      <c r="D117" s="4">
        <f>IFERROR(到期收益率!D117*(1+参数!D$6/全价!D117*100*(1-2.7%/365)),"")</f>
        <v>9.3997666360613588E-2</v>
      </c>
      <c r="E117" s="4">
        <f>IFERROR(到期收益率!E117*(1+参数!E$6/全价!E117*100*(1-2.7%/365)),"")</f>
        <v>0.10364219738631862</v>
      </c>
      <c r="F117" s="4" t="str">
        <f>IFERROR(到期收益率!F117*(1+参数!F$6/全价!F117*100*(1-2.7%/365)),"")</f>
        <v/>
      </c>
      <c r="G117" s="4">
        <f>IFERROR(到期收益率!G117*(1+参数!G$6/全价!G117*100*(1-2.7%/365)),"")</f>
        <v>0.10917174296793022</v>
      </c>
      <c r="H117" s="4">
        <f>IFERROR(到期收益率!H117*(1+参数!H$6/全价!H117*100*(1-2.7%/365)),"")</f>
        <v>0.11451418465134361</v>
      </c>
      <c r="I117" s="4">
        <f>IFERROR(到期收益率!I117*(1+参数!I$6/全价!I117*100*(1-2.7%/365)),"")</f>
        <v>0.11525059647861856</v>
      </c>
      <c r="J117" s="4">
        <f>IFERROR(到期收益率!J117*(1+参数!J$6/全价!J117*100*(1-2.7%/365)),"")</f>
        <v>7.5102091162566637E-2</v>
      </c>
      <c r="K117" s="4">
        <f>IFERROR(到期收益率!K117*(1+参数!K$6/全价!K117*100*(1-2.7%/365)),"")</f>
        <v>0.10016666817498635</v>
      </c>
    </row>
    <row r="118" spans="1:11" x14ac:dyDescent="0.15">
      <c r="A118" s="1">
        <v>42453</v>
      </c>
      <c r="B118" s="4">
        <f>IFERROR(到期收益率!B118*(1+参数!B$6/全价!B118*100*(1-2.7%/365)),"")</f>
        <v>7.8025876831241278E-2</v>
      </c>
      <c r="C118" s="4">
        <f>IFERROR(到期收益率!C118*(1+参数!C$6/全价!C118*100*(1-2.7%/365)),"")</f>
        <v>7.4137319758445952E-2</v>
      </c>
      <c r="D118" s="4">
        <f>IFERROR(到期收益率!D118*(1+参数!D$6/全价!D118*100*(1-2.7%/365)),"")</f>
        <v>9.4100854847779511E-2</v>
      </c>
      <c r="E118" s="4">
        <f>IFERROR(到期收益率!E118*(1+参数!E$6/全价!E118*100*(1-2.7%/365)),"")</f>
        <v>0.10318925696232699</v>
      </c>
      <c r="F118" s="4">
        <f>IFERROR(到期收益率!F118*(1+参数!F$6/全价!F118*100*(1-2.7%/365)),"")</f>
        <v>9.4346654834212937E-2</v>
      </c>
      <c r="G118" s="4">
        <f>IFERROR(到期收益率!G118*(1+参数!G$6/全价!G118*100*(1-2.7%/365)),"")</f>
        <v>0.11105452867746737</v>
      </c>
      <c r="H118" s="4">
        <f>IFERROR(到期收益率!H118*(1+参数!H$6/全价!H118*100*(1-2.7%/365)),"")</f>
        <v>0.11449872214234709</v>
      </c>
      <c r="I118" s="4">
        <f>IFERROR(到期收益率!I118*(1+参数!I$6/全价!I118*100*(1-2.7%/365)),"")</f>
        <v>0.1148730494486561</v>
      </c>
      <c r="J118" s="4">
        <f>IFERROR(到期收益率!J118*(1+参数!J$6/全价!J118*100*(1-2.7%/365)),"")</f>
        <v>7.4082242587262814E-2</v>
      </c>
      <c r="K118" s="4">
        <f>IFERROR(到期收益率!K118*(1+参数!K$6/全价!K118*100*(1-2.7%/365)),"")</f>
        <v>0.10001757518656205</v>
      </c>
    </row>
    <row r="119" spans="1:11" x14ac:dyDescent="0.15">
      <c r="A119" s="1">
        <v>42454</v>
      </c>
      <c r="B119" s="4">
        <f>IFERROR(到期收益率!B119*(1+参数!B$6/全价!B119*100*(1-2.7%/365)),"")</f>
        <v>7.8009851918715747E-2</v>
      </c>
      <c r="C119" s="4">
        <f>IFERROR(到期收益率!C119*(1+参数!C$6/全价!C119*100*(1-2.7%/365)),"")</f>
        <v>7.2493284289247506E-2</v>
      </c>
      <c r="D119" s="4">
        <f>IFERROR(到期收益率!D119*(1+参数!D$6/全价!D119*100*(1-2.7%/365)),"")</f>
        <v>9.3440143665060302E-2</v>
      </c>
      <c r="E119" s="4">
        <f>IFERROR(到期收益率!E119*(1+参数!E$6/全价!E119*100*(1-2.7%/365)),"")</f>
        <v>0.10254551832902506</v>
      </c>
      <c r="F119" s="4" t="str">
        <f>IFERROR(到期收益率!F119*(1+参数!F$6/全价!F119*100*(1-2.7%/365)),"")</f>
        <v/>
      </c>
      <c r="G119" s="4">
        <f>IFERROR(到期收益率!G119*(1+参数!G$6/全价!G119*100*(1-2.7%/365)),"")</f>
        <v>0.10909544212466203</v>
      </c>
      <c r="H119" s="4">
        <f>IFERROR(到期收益率!H119*(1+参数!H$6/全价!H119*100*(1-2.7%/365)),"")</f>
        <v>0.11415362511099554</v>
      </c>
      <c r="I119" s="4">
        <f>IFERROR(到期收益率!I119*(1+参数!I$6/全价!I119*100*(1-2.7%/365)),"")</f>
        <v>0.11444320827479564</v>
      </c>
      <c r="J119" s="4">
        <f>IFERROR(到期收益率!J119*(1+参数!J$6/全价!J119*100*(1-2.7%/365)),"")</f>
        <v>7.281675648651155E-2</v>
      </c>
      <c r="K119" s="4">
        <f>IFERROR(到期收益率!K119*(1+参数!K$6/全价!K119*100*(1-2.7%/365)),"")</f>
        <v>0.10001655335639902</v>
      </c>
    </row>
    <row r="120" spans="1:11" x14ac:dyDescent="0.15">
      <c r="A120" s="1">
        <v>42457</v>
      </c>
      <c r="B120" s="4" t="str">
        <f>IFERROR(到期收益率!B120*(1+参数!B$6/全价!B120*100*(1-2.7%/365)),"")</f>
        <v/>
      </c>
      <c r="C120" s="4">
        <f>IFERROR(到期收益率!C120*(1+参数!C$6/全价!C120*100*(1-2.7%/365)),"")</f>
        <v>7.2324639282150022E-2</v>
      </c>
      <c r="D120" s="4">
        <f>IFERROR(到期收益率!D120*(1+参数!D$6/全价!D120*100*(1-2.7%/365)),"")</f>
        <v>9.2214940062750814E-2</v>
      </c>
      <c r="E120" s="4">
        <f>IFERROR(到期收益率!E120*(1+参数!E$6/全价!E120*100*(1-2.7%/365)),"")</f>
        <v>0.10131621809886789</v>
      </c>
      <c r="F120" s="4">
        <f>IFERROR(到期收益率!F120*(1+参数!F$6/全价!F120*100*(1-2.7%/365)),"")</f>
        <v>9.4621552634720663E-2</v>
      </c>
      <c r="G120" s="4">
        <f>IFERROR(到期收益率!G120*(1+参数!G$6/全价!G120*100*(1-2.7%/365)),"")</f>
        <v>0.11307871758742377</v>
      </c>
      <c r="H120" s="4">
        <f>IFERROR(到期收益率!H120*(1+参数!H$6/全价!H120*100*(1-2.7%/365)),"")</f>
        <v>0.11435435216814388</v>
      </c>
      <c r="I120" s="4">
        <f>IFERROR(到期收益率!I120*(1+参数!I$6/全价!I120*100*(1-2.7%/365)),"")</f>
        <v>0.11404818659757011</v>
      </c>
      <c r="J120" s="4">
        <f>IFERROR(到期收益率!J120*(1+参数!J$6/全价!J120*100*(1-2.7%/365)),"")</f>
        <v>7.4608546020627595E-2</v>
      </c>
      <c r="K120" s="4">
        <f>IFERROR(到期收益率!K120*(1+参数!K$6/全价!K120*100*(1-2.7%/365)),"")</f>
        <v>0.10001368298519489</v>
      </c>
    </row>
    <row r="121" spans="1:11" x14ac:dyDescent="0.15">
      <c r="A121" s="1">
        <v>42458</v>
      </c>
      <c r="B121" s="4">
        <f>IFERROR(到期收益率!B121*(1+参数!B$6/全价!B121*100*(1-2.7%/365)),"")</f>
        <v>8.4767349429402949E-2</v>
      </c>
      <c r="C121" s="4">
        <f>IFERROR(到期收益率!C121*(1+参数!C$6/全价!C121*100*(1-2.7%/365)),"")</f>
        <v>7.3155412581352941E-2</v>
      </c>
      <c r="D121" s="4">
        <f>IFERROR(到期收益率!D121*(1+参数!D$6/全价!D121*100*(1-2.7%/365)),"")</f>
        <v>9.0910679327720761E-2</v>
      </c>
      <c r="E121" s="4">
        <f>IFERROR(到期收益率!E121*(1+参数!E$6/全价!E121*100*(1-2.7%/365)),"")</f>
        <v>0.10379705405788386</v>
      </c>
      <c r="F121" s="4">
        <f>IFERROR(到期收益率!F121*(1+参数!F$6/全价!F121*100*(1-2.7%/365)),"")</f>
        <v>9.7879548004086062E-2</v>
      </c>
      <c r="G121" s="4">
        <f>IFERROR(到期收益率!G121*(1+参数!G$6/全价!G121*100*(1-2.7%/365)),"")</f>
        <v>0.10947861882753063</v>
      </c>
      <c r="H121" s="4">
        <f>IFERROR(到期收益率!H121*(1+参数!H$6/全价!H121*100*(1-2.7%/365)),"")</f>
        <v>0.1154159595172891</v>
      </c>
      <c r="I121" s="4">
        <f>IFERROR(到期收益率!I121*(1+参数!I$6/全价!I121*100*(1-2.7%/365)),"")</f>
        <v>0.11414434026626293</v>
      </c>
      <c r="J121" s="4">
        <f>IFERROR(到期收益率!J121*(1+参数!J$6/全价!J121*100*(1-2.7%/365)),"")</f>
        <v>7.5596322200607288E-2</v>
      </c>
      <c r="K121" s="4">
        <f>IFERROR(到期收益率!K121*(1+参数!K$6/全价!K121*100*(1-2.7%/365)),"")</f>
        <v>0.10375436953503074</v>
      </c>
    </row>
    <row r="122" spans="1:11" x14ac:dyDescent="0.15">
      <c r="A122" s="1">
        <v>42459</v>
      </c>
      <c r="B122" s="4">
        <f>IFERROR(到期收益率!B122*(1+参数!B$6/全价!B122*100*(1-2.7%/365)),"")</f>
        <v>8.4789385404545226E-2</v>
      </c>
      <c r="C122" s="4">
        <f>IFERROR(到期收益率!C122*(1+参数!C$6/全价!C122*100*(1-2.7%/365)),"")</f>
        <v>7.3156448645333341E-2</v>
      </c>
      <c r="D122" s="4">
        <f>IFERROR(到期收益率!D122*(1+参数!D$6/全价!D122*100*(1-2.7%/365)),"")</f>
        <v>9.4600379612312546E-2</v>
      </c>
      <c r="E122" s="4">
        <f>IFERROR(到期收益率!E122*(1+参数!E$6/全价!E122*100*(1-2.7%/365)),"")</f>
        <v>0.10379099106812155</v>
      </c>
      <c r="F122" s="4" t="str">
        <f>IFERROR(到期收益率!F122*(1+参数!F$6/全价!F122*100*(1-2.7%/365)),"")</f>
        <v/>
      </c>
      <c r="G122" s="4">
        <f>IFERROR(到期收益率!G122*(1+参数!G$6/全价!G122*100*(1-2.7%/365)),"")</f>
        <v>0.10840883165412772</v>
      </c>
      <c r="H122" s="4">
        <f>IFERROR(到期收益率!H122*(1+参数!H$6/全价!H122*100*(1-2.7%/365)),"")</f>
        <v>0.11573384494040938</v>
      </c>
      <c r="I122" s="4">
        <f>IFERROR(到期收益率!I122*(1+参数!I$6/全价!I122*100*(1-2.7%/365)),"")</f>
        <v>0.11413535851798803</v>
      </c>
      <c r="J122" s="4">
        <f>IFERROR(到期收益率!J122*(1+参数!J$6/全价!J122*100*(1-2.7%/365)),"")</f>
        <v>7.5326135896002233E-2</v>
      </c>
      <c r="K122" s="4" t="str">
        <f>IFERROR(到期收益率!K122*(1+参数!K$6/全价!K122*100*(1-2.7%/365)),"")</f>
        <v/>
      </c>
    </row>
    <row r="123" spans="1:11" x14ac:dyDescent="0.15">
      <c r="A123" s="1">
        <v>42460</v>
      </c>
      <c r="B123" s="4" t="str">
        <f>IFERROR(到期收益率!B123*(1+参数!B$6/全价!B123*100*(1-2.7%/365)),"")</f>
        <v/>
      </c>
      <c r="C123" s="4">
        <f>IFERROR(到期收益率!C123*(1+参数!C$6/全价!C123*100*(1-2.7%/365)),"")</f>
        <v>7.299012486784931E-2</v>
      </c>
      <c r="D123" s="4">
        <f>IFERROR(到期收益率!D123*(1+参数!D$6/全价!D123*100*(1-2.7%/365)),"")</f>
        <v>9.4835334120418294E-2</v>
      </c>
      <c r="E123" s="4" t="str">
        <f>IFERROR(到期收益率!E123*(1+参数!E$6/全价!E123*100*(1-2.7%/365)),"")</f>
        <v/>
      </c>
      <c r="F123" s="4" t="str">
        <f>IFERROR(到期收益率!F123*(1+参数!F$6/全价!F123*100*(1-2.7%/365)),"")</f>
        <v/>
      </c>
      <c r="G123" s="4">
        <f>IFERROR(到期收益率!G123*(1+参数!G$6/全价!G123*100*(1-2.7%/365)),"")</f>
        <v>0.10905782500257652</v>
      </c>
      <c r="H123" s="4">
        <f>IFERROR(到期收益率!H123*(1+参数!H$6/全价!H123*100*(1-2.7%/365)),"")</f>
        <v>0.11571973216127902</v>
      </c>
      <c r="I123" s="4" t="str">
        <f>IFERROR(到期收益率!I123*(1+参数!I$6/全价!I123*100*(1-2.7%/365)),"")</f>
        <v/>
      </c>
      <c r="J123" s="4">
        <f>IFERROR(到期收益率!J123*(1+参数!J$6/全价!J123*100*(1-2.7%/365)),"")</f>
        <v>7.3950515922134252E-2</v>
      </c>
      <c r="K123" s="4">
        <f>IFERROR(到期收益率!K123*(1+参数!K$6/全价!K123*100*(1-2.7%/365)),"")</f>
        <v>0.10075780006587344</v>
      </c>
    </row>
    <row r="124" spans="1:11" x14ac:dyDescent="0.15">
      <c r="A124" s="1">
        <v>42461</v>
      </c>
      <c r="B124" s="4">
        <f>IFERROR(到期收益率!B124*(1+参数!B$6/全价!B124*100*(1-2.7%/365)),"")</f>
        <v>8.6731846053777262E-2</v>
      </c>
      <c r="C124" s="4">
        <f>IFERROR(到期收益率!C124*(1+参数!C$6/全价!C124*100*(1-2.7%/365)),"")</f>
        <v>7.2152022522706999E-2</v>
      </c>
      <c r="D124" s="4">
        <f>IFERROR(到期收益率!D124*(1+参数!D$6/全价!D124*100*(1-2.7%/365)),"")</f>
        <v>9.4812814772022996E-2</v>
      </c>
      <c r="E124" s="4">
        <f>IFERROR(到期收益率!E124*(1+参数!E$6/全价!E124*100*(1-2.7%/365)),"")</f>
        <v>0.10320182562122777</v>
      </c>
      <c r="F124" s="4">
        <f>IFERROR(到期收益率!F124*(1+参数!F$6/全价!F124*100*(1-2.7%/365)),"")</f>
        <v>9.6756779992047973E-2</v>
      </c>
      <c r="G124" s="4" t="str">
        <f>IFERROR(到期收益率!G124*(1+参数!G$6/全价!G124*100*(1-2.7%/365)),"")</f>
        <v/>
      </c>
      <c r="H124" s="4">
        <f>IFERROR(到期收益率!H124*(1+参数!H$6/全价!H124*100*(1-2.7%/365)),"")</f>
        <v>0.11562237457133305</v>
      </c>
      <c r="I124" s="4">
        <f>IFERROR(到期收益率!I124*(1+参数!I$6/全价!I124*100*(1-2.7%/365)),"")</f>
        <v>0.11417010626442621</v>
      </c>
      <c r="J124" s="4">
        <f>IFERROR(到期收益率!J124*(1+参数!J$6/全价!J124*100*(1-2.7%/365)),"")</f>
        <v>7.3430600897509399E-2</v>
      </c>
      <c r="K124" s="4">
        <f>IFERROR(到期收益率!K124*(1+参数!K$6/全价!K124*100*(1-2.7%/365)),"")</f>
        <v>0.10300941839810933</v>
      </c>
    </row>
    <row r="125" spans="1:11" x14ac:dyDescent="0.15">
      <c r="A125" s="1">
        <v>42465</v>
      </c>
      <c r="B125" s="4">
        <f>IFERROR(到期收益率!B125*(1+参数!B$6/全价!B125*100*(1-2.7%/365)),"")</f>
        <v>8.7699386576458926E-2</v>
      </c>
      <c r="C125" s="4">
        <f>IFERROR(到期收益率!C125*(1+参数!C$6/全价!C125*100*(1-2.7%/365)),"")</f>
        <v>7.3843425354536196E-2</v>
      </c>
      <c r="D125" s="4">
        <f>IFERROR(到期收益率!D125*(1+参数!D$6/全价!D125*100*(1-2.7%/365)),"")</f>
        <v>9.5633898689844982E-2</v>
      </c>
      <c r="E125" s="4">
        <f>IFERROR(到期收益率!E125*(1+参数!E$6/全价!E125*100*(1-2.7%/365)),"")</f>
        <v>0.10343353031988682</v>
      </c>
      <c r="F125" s="4">
        <f>IFERROR(到期收益率!F125*(1+参数!F$6/全价!F125*100*(1-2.7%/365)),"")</f>
        <v>9.7153769794501479E-2</v>
      </c>
      <c r="G125" s="4">
        <f>IFERROR(到期收益率!G125*(1+参数!G$6/全价!G125*100*(1-2.7%/365)),"")</f>
        <v>0.10982616218836173</v>
      </c>
      <c r="H125" s="4">
        <f>IFERROR(到期收益率!H125*(1+参数!H$6/全价!H125*100*(1-2.7%/365)),"")</f>
        <v>0.11673761417489087</v>
      </c>
      <c r="I125" s="4">
        <f>IFERROR(到期收益率!I125*(1+参数!I$6/全价!I125*100*(1-2.7%/365)),"")</f>
        <v>0.11498012577664939</v>
      </c>
      <c r="J125" s="4">
        <f>IFERROR(到期收益率!J125*(1+参数!J$6/全价!J125*100*(1-2.7%/365)),"")</f>
        <v>7.4359199431536044E-2</v>
      </c>
      <c r="K125" s="4" t="str">
        <f>IFERROR(到期收益率!K125*(1+参数!K$6/全价!K125*100*(1-2.7%/365)),"")</f>
        <v/>
      </c>
    </row>
    <row r="126" spans="1:11" x14ac:dyDescent="0.15">
      <c r="A126" s="1">
        <v>42466</v>
      </c>
      <c r="B126" s="4">
        <f>IFERROR(到期收益率!B126*(1+参数!B$6/全价!B126*100*(1-2.7%/365)),"")</f>
        <v>8.3023963604351603E-2</v>
      </c>
      <c r="C126" s="4">
        <f>IFERROR(到期收益率!C126*(1+参数!C$6/全价!C126*100*(1-2.7%/365)),"")</f>
        <v>7.4017260445770242E-2</v>
      </c>
      <c r="D126" s="4">
        <f>IFERROR(到期收益率!D126*(1+参数!D$6/全价!D126*100*(1-2.7%/365)),"")</f>
        <v>9.6004609310050698E-2</v>
      </c>
      <c r="E126" s="4">
        <f>IFERROR(到期收益率!E126*(1+参数!E$6/全价!E126*100*(1-2.7%/365)),"")</f>
        <v>0.10439343223403869</v>
      </c>
      <c r="F126" s="4">
        <f>IFERROR(到期收益率!F126*(1+参数!F$6/全价!F126*100*(1-2.7%/365)),"")</f>
        <v>0.1028874488586065</v>
      </c>
      <c r="G126" s="4">
        <f>IFERROR(到期收益率!G126*(1+参数!G$6/全价!G126*100*(1-2.7%/365)),"")</f>
        <v>0.10982654658333109</v>
      </c>
      <c r="H126" s="4">
        <f>IFERROR(到期收益率!H126*(1+参数!H$6/全价!H126*100*(1-2.7%/365)),"")</f>
        <v>0.11697643264230591</v>
      </c>
      <c r="I126" s="4">
        <f>IFERROR(到期收益率!I126*(1+参数!I$6/全价!I126*100*(1-2.7%/365)),"")</f>
        <v>0.11608627287235197</v>
      </c>
      <c r="J126" s="4">
        <f>IFERROR(到期收益率!J126*(1+参数!J$6/全价!J126*100*(1-2.7%/365)),"")</f>
        <v>7.3686505141899949E-2</v>
      </c>
      <c r="K126" s="4">
        <f>IFERROR(到期收益率!K126*(1+参数!K$6/全价!K126*100*(1-2.7%/365)),"")</f>
        <v>9.6274676775470872E-2</v>
      </c>
    </row>
    <row r="127" spans="1:11" x14ac:dyDescent="0.15">
      <c r="A127" s="1">
        <v>42467</v>
      </c>
      <c r="B127" s="4" t="str">
        <f>IFERROR(到期收益率!B127*(1+参数!B$6/全价!B127*100*(1-2.7%/365)),"")</f>
        <v/>
      </c>
      <c r="C127" s="4">
        <f>IFERROR(到期收益率!C127*(1+参数!C$6/全价!C127*100*(1-2.7%/365)),"")</f>
        <v>7.5219250485321007E-2</v>
      </c>
      <c r="D127" s="4">
        <f>IFERROR(到期收益率!D127*(1+参数!D$6/全价!D127*100*(1-2.7%/365)),"")</f>
        <v>9.6115084158121852E-2</v>
      </c>
      <c r="E127" s="4">
        <f>IFERROR(到期收益率!E127*(1+参数!E$6/全价!E127*100*(1-2.7%/365)),"")</f>
        <v>0.1046461638108363</v>
      </c>
      <c r="F127" s="4">
        <f>IFERROR(到期收益率!F127*(1+参数!F$6/全价!F127*100*(1-2.7%/365)),"")</f>
        <v>0.10033699364245589</v>
      </c>
      <c r="G127" s="4">
        <f>IFERROR(到期收益率!G127*(1+参数!G$6/全价!G127*100*(1-2.7%/365)),"")</f>
        <v>0.11106250650270236</v>
      </c>
      <c r="H127" s="4">
        <f>IFERROR(到期收益率!H127*(1+参数!H$6/全价!H127*100*(1-2.7%/365)),"")</f>
        <v>0.11797350166528366</v>
      </c>
      <c r="I127" s="4">
        <f>IFERROR(到期收益率!I127*(1+参数!I$6/全价!I127*100*(1-2.7%/365)),"")</f>
        <v>0.11693119263395704</v>
      </c>
      <c r="J127" s="4">
        <f>IFERROR(到期收益率!J127*(1+参数!J$6/全价!J127*100*(1-2.7%/365)),"")</f>
        <v>7.5331993857322713E-2</v>
      </c>
      <c r="K127" s="4">
        <f>IFERROR(到期收益率!K127*(1+参数!K$6/全价!K127*100*(1-2.7%/365)),"")</f>
        <v>0.10378189736345192</v>
      </c>
    </row>
    <row r="128" spans="1:11" x14ac:dyDescent="0.15">
      <c r="A128" s="1">
        <v>42468</v>
      </c>
      <c r="B128" s="4">
        <f>IFERROR(到期收益率!B128*(1+参数!B$6/全价!B128*100*(1-2.7%/365)),"")</f>
        <v>8.4693144193447964E-2</v>
      </c>
      <c r="C128" s="4">
        <f>IFERROR(到期收益率!C128*(1+参数!C$6/全价!C128*100*(1-2.7%/365)),"")</f>
        <v>7.4196646963284124E-2</v>
      </c>
      <c r="D128" s="4">
        <f>IFERROR(到期收益率!D128*(1+参数!D$6/全价!D128*100*(1-2.7%/365)),"")</f>
        <v>9.5701624574548019E-2</v>
      </c>
      <c r="E128" s="4">
        <f>IFERROR(到期收益率!E128*(1+参数!E$6/全价!E128*100*(1-2.7%/365)),"")</f>
        <v>0.10502886354681222</v>
      </c>
      <c r="F128" s="4">
        <f>IFERROR(到期收益率!F128*(1+参数!F$6/全价!F128*100*(1-2.7%/365)),"")</f>
        <v>9.7689998098520844E-2</v>
      </c>
      <c r="G128" s="4">
        <f>IFERROR(到期收益率!G128*(1+参数!G$6/全价!G128*100*(1-2.7%/365)),"")</f>
        <v>0.10990433925128722</v>
      </c>
      <c r="H128" s="4">
        <f>IFERROR(到期收益率!H128*(1+参数!H$6/全价!H128*100*(1-2.7%/365)),"")</f>
        <v>0.11754030053808941</v>
      </c>
      <c r="I128" s="4">
        <f>IFERROR(到期收益率!I128*(1+参数!I$6/全价!I128*100*(1-2.7%/365)),"")</f>
        <v>0.11799427938049514</v>
      </c>
      <c r="J128" s="4">
        <f>IFERROR(到期收益率!J128*(1+参数!J$6/全价!J128*100*(1-2.7%/365)),"")</f>
        <v>7.5415082119633214E-2</v>
      </c>
      <c r="K128" s="4">
        <f>IFERROR(到期收益率!K128*(1+参数!K$6/全价!K128*100*(1-2.7%/365)),"")</f>
        <v>0.10378518839957718</v>
      </c>
    </row>
    <row r="129" spans="1:11" x14ac:dyDescent="0.15">
      <c r="A129" s="1">
        <v>42471</v>
      </c>
      <c r="B129" s="4">
        <f>IFERROR(到期收益率!B129*(1+参数!B$6/全价!B129*100*(1-2.7%/365)),"")</f>
        <v>8.4671119838779271E-2</v>
      </c>
      <c r="C129" s="4">
        <f>IFERROR(到期收益率!C129*(1+参数!C$6/全价!C129*100*(1-2.7%/365)),"")</f>
        <v>7.47297231684768E-2</v>
      </c>
      <c r="D129" s="4">
        <f>IFERROR(到期收益率!D129*(1+参数!D$6/全价!D129*100*(1-2.7%/365)),"")</f>
        <v>9.7486199927446948E-2</v>
      </c>
      <c r="E129" s="4">
        <f>IFERROR(到期收益率!E129*(1+参数!E$6/全价!E129*100*(1-2.7%/365)),"")</f>
        <v>0.11183579761831457</v>
      </c>
      <c r="F129" s="4">
        <f>IFERROR(到期收益率!F129*(1+参数!F$6/全价!F129*100*(1-2.7%/365)),"")</f>
        <v>9.8757059757855287E-2</v>
      </c>
      <c r="G129" s="4">
        <f>IFERROR(到期收益率!G129*(1+参数!G$6/全价!G129*100*(1-2.7%/365)),"")</f>
        <v>0.10917526972963759</v>
      </c>
      <c r="H129" s="4">
        <f>IFERROR(到期收益率!H129*(1+参数!H$6/全价!H129*100*(1-2.7%/365)),"")</f>
        <v>0.11894300198327423</v>
      </c>
      <c r="I129" s="4">
        <f>IFERROR(到期收益率!I129*(1+参数!I$6/全价!I129*100*(1-2.7%/365)),"")</f>
        <v>0.12406299594557792</v>
      </c>
      <c r="J129" s="4">
        <f>IFERROR(到期收益率!J129*(1+参数!J$6/全价!J129*100*(1-2.7%/365)),"")</f>
        <v>7.4398663633766668E-2</v>
      </c>
      <c r="K129" s="4" t="str">
        <f>IFERROR(到期收益率!K129*(1+参数!K$6/全价!K129*100*(1-2.7%/365)),"")</f>
        <v/>
      </c>
    </row>
    <row r="130" spans="1:11" x14ac:dyDescent="0.15">
      <c r="A130" s="1">
        <v>42472</v>
      </c>
      <c r="B130" s="4">
        <f>IFERROR(到期收益率!B130*(1+参数!B$6/全价!B130*100*(1-2.7%/365)),"")</f>
        <v>8.4663810985173435E-2</v>
      </c>
      <c r="C130" s="4">
        <f>IFERROR(到期收益率!C130*(1+参数!C$6/全价!C130*100*(1-2.7%/365)),"")</f>
        <v>7.6648941223979056E-2</v>
      </c>
      <c r="D130" s="4">
        <f>IFERROR(到期收益率!D130*(1+参数!D$6/全价!D130*100*(1-2.7%/365)),"")</f>
        <v>9.8263572942473829E-2</v>
      </c>
      <c r="E130" s="4">
        <f>IFERROR(到期收益率!E130*(1+参数!E$6/全价!E130*100*(1-2.7%/365)),"")</f>
        <v>0.11470416583282125</v>
      </c>
      <c r="F130" s="4">
        <f>IFERROR(到期收益率!F130*(1+参数!F$6/全价!F130*100*(1-2.7%/365)),"")</f>
        <v>0.1072339555148271</v>
      </c>
      <c r="G130" s="4">
        <f>IFERROR(到期收益率!G130*(1+参数!G$6/全价!G130*100*(1-2.7%/365)),"")</f>
        <v>0.10990620348504836</v>
      </c>
      <c r="H130" s="4">
        <f>IFERROR(到期收益率!H130*(1+参数!H$6/全价!H130*100*(1-2.7%/365)),"")</f>
        <v>0.12080429923072032</v>
      </c>
      <c r="I130" s="4">
        <f>IFERROR(到期收益率!I130*(1+参数!I$6/全价!I130*100*(1-2.7%/365)),"")</f>
        <v>0.12895163801934043</v>
      </c>
      <c r="J130" s="4">
        <f>IFERROR(到期收益率!J130*(1+参数!J$6/全价!J130*100*(1-2.7%/365)),"")</f>
        <v>8.1404883096212063E-2</v>
      </c>
      <c r="K130" s="4">
        <f>IFERROR(到期收益率!K130*(1+参数!K$6/全价!K130*100*(1-2.7%/365)),"")</f>
        <v>0.10379882484129975</v>
      </c>
    </row>
    <row r="131" spans="1:11" x14ac:dyDescent="0.15">
      <c r="A131" s="1">
        <v>42473</v>
      </c>
      <c r="B131" s="4" t="str">
        <f>IFERROR(到期收益率!B131*(1+参数!B$6/全价!B131*100*(1-2.7%/365)),"")</f>
        <v/>
      </c>
      <c r="C131" s="4">
        <f>IFERROR(到期收益率!C131*(1+参数!C$6/全价!C131*100*(1-2.7%/365)),"")</f>
        <v>7.8059688640964103E-2</v>
      </c>
      <c r="D131" s="4">
        <f>IFERROR(到期收益率!D131*(1+参数!D$6/全价!D131*100*(1-2.7%/365)),"")</f>
        <v>9.7052964811490422E-2</v>
      </c>
      <c r="E131" s="4">
        <f>IFERROR(到期收益率!E131*(1+参数!E$6/全价!E131*100*(1-2.7%/365)),"")</f>
        <v>0.11423520388809651</v>
      </c>
      <c r="F131" s="4">
        <f>IFERROR(到期收益率!F131*(1+参数!F$6/全价!F131*100*(1-2.7%/365)),"")</f>
        <v>0.10528632600047534</v>
      </c>
      <c r="G131" s="4">
        <f>IFERROR(到期收益率!G131*(1+参数!G$6/全价!G131*100*(1-2.7%/365)),"")</f>
        <v>0.1110668174570197</v>
      </c>
      <c r="H131" s="4">
        <f>IFERROR(到期收益率!H131*(1+参数!H$6/全价!H131*100*(1-2.7%/365)),"")</f>
        <v>0.12105167073375606</v>
      </c>
      <c r="I131" s="4">
        <f>IFERROR(到期收益率!I131*(1+参数!I$6/全价!I131*100*(1-2.7%/365)),"")</f>
        <v>0.129848978594614</v>
      </c>
      <c r="J131" s="4">
        <f>IFERROR(到期收益率!J131*(1+参数!J$6/全价!J131*100*(1-2.7%/365)),"")</f>
        <v>8.3479762974094762E-2</v>
      </c>
      <c r="K131" s="4" t="str">
        <f>IFERROR(到期收益率!K131*(1+参数!K$6/全价!K131*100*(1-2.7%/365)),"")</f>
        <v/>
      </c>
    </row>
    <row r="132" spans="1:11" x14ac:dyDescent="0.15">
      <c r="A132" s="1">
        <v>42474</v>
      </c>
      <c r="B132" s="4" t="str">
        <f>IFERROR(到期收益率!B132*(1+参数!B$6/全价!B132*100*(1-2.7%/365)),"")</f>
        <v/>
      </c>
      <c r="C132" s="4">
        <f>IFERROR(到期收益率!C132*(1+参数!C$6/全价!C132*100*(1-2.7%/365)),"")</f>
        <v>7.8602655155924323E-2</v>
      </c>
      <c r="D132" s="4">
        <f>IFERROR(到期收益率!D132*(1+参数!D$6/全价!D132*100*(1-2.7%/365)),"")</f>
        <v>9.9563426948263825E-2</v>
      </c>
      <c r="E132" s="4">
        <f>IFERROR(到期收益率!E132*(1+参数!E$6/全价!E132*100*(1-2.7%/365)),"")</f>
        <v>0.10918464255936765</v>
      </c>
      <c r="F132" s="4">
        <f>IFERROR(到期收益率!F132*(1+参数!F$6/全价!F132*100*(1-2.7%/365)),"")</f>
        <v>0.10334208563569454</v>
      </c>
      <c r="G132" s="4">
        <f>IFERROR(到期收益率!G132*(1+参数!G$6/全价!G132*100*(1-2.7%/365)),"")</f>
        <v>0.1140814079812135</v>
      </c>
      <c r="H132" s="4">
        <f>IFERROR(到期收益率!H132*(1+参数!H$6/全价!H132*100*(1-2.7%/365)),"")</f>
        <v>0.1210430944527441</v>
      </c>
      <c r="I132" s="4">
        <f>IFERROR(到期收益率!I132*(1+参数!I$6/全价!I132*100*(1-2.7%/365)),"")</f>
        <v>0.12956450627437324</v>
      </c>
      <c r="J132" s="4">
        <f>IFERROR(到期收益率!J132*(1+参数!J$6/全价!J132*100*(1-2.7%/365)),"")</f>
        <v>8.4306817673428389E-2</v>
      </c>
      <c r="K132" s="4" t="str">
        <f>IFERROR(到期收益率!K132*(1+参数!K$6/全价!K132*100*(1-2.7%/365)),"")</f>
        <v/>
      </c>
    </row>
    <row r="133" spans="1:11" x14ac:dyDescent="0.15">
      <c r="A133" s="1">
        <v>42475</v>
      </c>
      <c r="B133" s="4" t="str">
        <f>IFERROR(到期收益率!B133*(1+参数!B$6/全价!B133*100*(1-2.7%/365)),"")</f>
        <v/>
      </c>
      <c r="C133" s="4">
        <f>IFERROR(到期收益率!C133*(1+参数!C$6/全价!C133*100*(1-2.7%/365)),"")</f>
        <v>8.1799923031118854E-2</v>
      </c>
      <c r="D133" s="4">
        <f>IFERROR(到期收益率!D133*(1+参数!D$6/全价!D133*100*(1-2.7%/365)),"")</f>
        <v>9.8881648919517104E-2</v>
      </c>
      <c r="E133" s="4">
        <f>IFERROR(到期收益率!E133*(1+参数!E$6/全价!E133*100*(1-2.7%/365)),"")</f>
        <v>0.10858922906281387</v>
      </c>
      <c r="F133" s="4">
        <f>IFERROR(到期收益率!F133*(1+参数!F$6/全价!F133*100*(1-2.7%/365)),"")</f>
        <v>0.103212912382684</v>
      </c>
      <c r="G133" s="4">
        <f>IFERROR(到期收益率!G133*(1+参数!G$6/全价!G133*100*(1-2.7%/365)),"")</f>
        <v>0.11149586229197937</v>
      </c>
      <c r="H133" s="4">
        <f>IFERROR(到期收益率!H133*(1+参数!H$6/全价!H133*100*(1-2.7%/365)),"")</f>
        <v>0.1206923275495356</v>
      </c>
      <c r="I133" s="4">
        <f>IFERROR(到期收益率!I133*(1+参数!I$6/全价!I133*100*(1-2.7%/365)),"")</f>
        <v>0.12973089567547924</v>
      </c>
      <c r="J133" s="4">
        <f>IFERROR(到期收益率!J133*(1+参数!J$6/全价!J133*100*(1-2.7%/365)),"")</f>
        <v>8.2769124523596943E-2</v>
      </c>
      <c r="K133" s="4" t="str">
        <f>IFERROR(到期收益率!K133*(1+参数!K$6/全价!K133*100*(1-2.7%/365)),"")</f>
        <v/>
      </c>
    </row>
    <row r="134" spans="1:11" x14ac:dyDescent="0.15">
      <c r="A134" s="1">
        <v>42478</v>
      </c>
      <c r="B134" s="4">
        <f>IFERROR(到期收益率!B134*(1+参数!B$6/全价!B134*100*(1-2.7%/365)),"")</f>
        <v>8.4620177489978354E-2</v>
      </c>
      <c r="C134" s="4">
        <f>IFERROR(到期收益率!C134*(1+参数!C$6/全价!C134*100*(1-2.7%/365)),"")</f>
        <v>8.2239839701902601E-2</v>
      </c>
      <c r="D134" s="4">
        <f>IFERROR(到期收益率!D134*(1+参数!D$6/全价!D134*100*(1-2.7%/365)),"")</f>
        <v>9.8836277879009532E-2</v>
      </c>
      <c r="E134" s="4">
        <f>IFERROR(到期收益率!E134*(1+参数!E$6/全价!E134*100*(1-2.7%/365)),"")</f>
        <v>0.11256131225627504</v>
      </c>
      <c r="F134" s="4" t="str">
        <f>IFERROR(到期收益率!F134*(1+参数!F$6/全价!F134*100*(1-2.7%/365)),"")</f>
        <v/>
      </c>
      <c r="G134" s="4">
        <f>IFERROR(到期收益率!G134*(1+参数!G$6/全价!G134*100*(1-2.7%/365)),"")</f>
        <v>0.11406497719466602</v>
      </c>
      <c r="H134" s="4">
        <f>IFERROR(到期收益率!H134*(1+参数!H$6/全价!H134*100*(1-2.7%/365)),"")</f>
        <v>0.12058019210274117</v>
      </c>
      <c r="I134" s="4">
        <f>IFERROR(到期收益率!I134*(1+参数!I$6/全价!I134*100*(1-2.7%/365)),"")</f>
        <v>0.12910278881231257</v>
      </c>
      <c r="J134" s="4">
        <f>IFERROR(到期收益率!J134*(1+参数!J$6/全价!J134*100*(1-2.7%/365)),"")</f>
        <v>8.272503980998254E-2</v>
      </c>
      <c r="K134" s="4" t="str">
        <f>IFERROR(到期收益率!K134*(1+参数!K$6/全价!K134*100*(1-2.7%/365)),"")</f>
        <v/>
      </c>
    </row>
    <row r="135" spans="1:11" x14ac:dyDescent="0.15">
      <c r="A135" s="1">
        <v>42479</v>
      </c>
      <c r="B135" s="4">
        <f>IFERROR(到期收益率!B135*(1+参数!B$6/全价!B135*100*(1-2.7%/365)),"")</f>
        <v>8.9689499343908088E-2</v>
      </c>
      <c r="C135" s="4">
        <f>IFERROR(到期收益率!C135*(1+参数!C$6/全价!C135*100*(1-2.7%/365)),"")</f>
        <v>8.0121174944589965E-2</v>
      </c>
      <c r="D135" s="4">
        <f>IFERROR(到期收益率!D135*(1+参数!D$6/全价!D135*100*(1-2.7%/365)),"")</f>
        <v>9.8149357219198749E-2</v>
      </c>
      <c r="E135" s="4">
        <f>IFERROR(到期收益率!E135*(1+参数!E$6/全价!E135*100*(1-2.7%/365)),"")</f>
        <v>0.11222661786527387</v>
      </c>
      <c r="F135" s="4">
        <f>IFERROR(到期收益率!F135*(1+参数!F$6/全价!F135*100*(1-2.7%/365)),"")</f>
        <v>0.10312276559468472</v>
      </c>
      <c r="G135" s="4">
        <f>IFERROR(到期收益率!G135*(1+参数!G$6/全价!G135*100*(1-2.7%/365)),"")</f>
        <v>0.1194209121475418</v>
      </c>
      <c r="H135" s="4">
        <f>IFERROR(到期收益率!H135*(1+参数!H$6/全价!H135*100*(1-2.7%/365)),"")</f>
        <v>0.12014246961980962</v>
      </c>
      <c r="I135" s="4">
        <f>IFERROR(到期收益率!I135*(1+参数!I$6/全价!I135*100*(1-2.7%/365)),"")</f>
        <v>0.12926907085395711</v>
      </c>
      <c r="J135" s="4">
        <f>IFERROR(到期收益率!J135*(1+参数!J$6/全价!J135*100*(1-2.7%/365)),"")</f>
        <v>8.2552957792202328E-2</v>
      </c>
      <c r="K135" s="4" t="str">
        <f>IFERROR(到期收益率!K135*(1+参数!K$6/全价!K135*100*(1-2.7%/365)),"")</f>
        <v/>
      </c>
    </row>
    <row r="136" spans="1:11" x14ac:dyDescent="0.15">
      <c r="A136" s="1">
        <v>42480</v>
      </c>
      <c r="B136" s="4">
        <f>IFERROR(到期收益率!B136*(1+参数!B$6/全价!B136*100*(1-2.7%/365)),"")</f>
        <v>8.9688974831328469E-2</v>
      </c>
      <c r="C136" s="4">
        <f>IFERROR(到期收益率!C136*(1+参数!C$6/全价!C136*100*(1-2.7%/365)),"")</f>
        <v>8.2657830032362739E-2</v>
      </c>
      <c r="D136" s="4">
        <f>IFERROR(到期收益率!D136*(1+参数!D$6/全价!D136*100*(1-2.7%/365)),"")</f>
        <v>0.10015459960098962</v>
      </c>
      <c r="E136" s="4">
        <f>IFERROR(到期收益率!E136*(1+参数!E$6/全价!E136*100*(1-2.7%/365)),"")</f>
        <v>0.11572011403179661</v>
      </c>
      <c r="F136" s="4" t="str">
        <f>IFERROR(到期收益率!F136*(1+参数!F$6/全价!F136*100*(1-2.7%/365)),"")</f>
        <v/>
      </c>
      <c r="G136" s="4">
        <f>IFERROR(到期收益率!G136*(1+参数!G$6/全价!G136*100*(1-2.7%/365)),"")</f>
        <v>0.1144229303664123</v>
      </c>
      <c r="H136" s="4">
        <f>IFERROR(到期收益率!H136*(1+参数!H$6/全价!H136*100*(1-2.7%/365)),"")</f>
        <v>0.12082045215975591</v>
      </c>
      <c r="I136" s="4">
        <f>IFERROR(到期收益率!I136*(1+参数!I$6/全价!I136*100*(1-2.7%/365)),"")</f>
        <v>0.12971796335177538</v>
      </c>
      <c r="J136" s="4" t="str">
        <f>IFERROR(到期收益率!J136*(1+参数!J$6/全价!J136*100*(1-2.7%/365)),"")</f>
        <v/>
      </c>
      <c r="K136" s="4" t="str">
        <f>IFERROR(到期收益率!K136*(1+参数!K$6/全价!K136*100*(1-2.7%/365)),"")</f>
        <v/>
      </c>
    </row>
    <row r="137" spans="1:11" x14ac:dyDescent="0.15">
      <c r="A137" s="1">
        <v>42481</v>
      </c>
      <c r="B137" s="4">
        <f>IFERROR(到期收益率!B137*(1+参数!B$6/全价!B137*100*(1-2.7%/365)),"")</f>
        <v>8.4598543805918872E-2</v>
      </c>
      <c r="C137" s="4">
        <f>IFERROR(到期收益率!C137*(1+参数!C$6/全价!C137*100*(1-2.7%/365)),"")</f>
        <v>8.1426552433152152E-2</v>
      </c>
      <c r="D137" s="4">
        <f>IFERROR(到期收益率!D137*(1+参数!D$6/全价!D137*100*(1-2.7%/365)),"")</f>
        <v>9.9195884623468539E-2</v>
      </c>
      <c r="E137" s="4">
        <f>IFERROR(到期收益率!E137*(1+参数!E$6/全价!E137*100*(1-2.7%/365)),"")</f>
        <v>0.1188489540597769</v>
      </c>
      <c r="F137" s="4" t="str">
        <f>IFERROR(到期收益率!F137*(1+参数!F$6/全价!F137*100*(1-2.7%/365)),"")</f>
        <v/>
      </c>
      <c r="G137" s="4">
        <f>IFERROR(到期收益率!G137*(1+参数!G$6/全价!G137*100*(1-2.7%/365)),"")</f>
        <v>0.11921010728821284</v>
      </c>
      <c r="H137" s="4">
        <f>IFERROR(到期收益率!H137*(1+参数!H$6/全价!H137*100*(1-2.7%/365)),"")</f>
        <v>0.12046790289808616</v>
      </c>
      <c r="I137" s="4">
        <f>IFERROR(到期收益率!I137*(1+参数!I$6/全价!I137*100*(1-2.7%/365)),"")</f>
        <v>0.13084842386757248</v>
      </c>
      <c r="J137" s="4">
        <f>IFERROR(到期收益率!J137*(1+参数!J$6/全价!J137*100*(1-2.7%/365)),"")</f>
        <v>8.205138207219731E-2</v>
      </c>
      <c r="K137" s="4" t="str">
        <f>IFERROR(到期收益率!K137*(1+参数!K$6/全价!K137*100*(1-2.7%/365)),"")</f>
        <v/>
      </c>
    </row>
    <row r="138" spans="1:11" x14ac:dyDescent="0.15">
      <c r="A138" s="1">
        <v>42482</v>
      </c>
      <c r="B138" s="4" t="str">
        <f>IFERROR(到期收益率!B138*(1+参数!B$6/全价!B138*100*(1-2.7%/365)),"")</f>
        <v/>
      </c>
      <c r="C138" s="4">
        <f>IFERROR(到期收益率!C138*(1+参数!C$6/全价!C138*100*(1-2.7%/365)),"")</f>
        <v>8.1092422476202325E-2</v>
      </c>
      <c r="D138" s="4">
        <f>IFERROR(到期收益率!D138*(1+参数!D$6/全价!D138*100*(1-2.7%/365)),"")</f>
        <v>9.8911030823392129E-2</v>
      </c>
      <c r="E138" s="4">
        <f>IFERROR(到期收益率!E138*(1+参数!E$6/全价!E138*100*(1-2.7%/365)),"")</f>
        <v>0.11905718097483642</v>
      </c>
      <c r="F138" s="4">
        <f>IFERROR(到期收益率!F138*(1+参数!F$6/全价!F138*100*(1-2.7%/365)),"")</f>
        <v>0.10489013730744387</v>
      </c>
      <c r="G138" s="4">
        <f>IFERROR(到期收益率!G138*(1+参数!G$6/全价!G138*100*(1-2.7%/365)),"")</f>
        <v>0.12192669439746039</v>
      </c>
      <c r="H138" s="4">
        <f>IFERROR(到期收益率!H138*(1+参数!H$6/全价!H138*100*(1-2.7%/365)),"")</f>
        <v>0.11994310428128403</v>
      </c>
      <c r="I138" s="4">
        <f>IFERROR(到期收益率!I138*(1+参数!I$6/全价!I138*100*(1-2.7%/365)),"")</f>
        <v>0.13073282518488932</v>
      </c>
      <c r="J138" s="4">
        <f>IFERROR(到期收益率!J138*(1+参数!J$6/全价!J138*100*(1-2.7%/365)),"")</f>
        <v>8.4936370513978149E-2</v>
      </c>
      <c r="K138" s="4" t="str">
        <f>IFERROR(到期收益率!K138*(1+参数!K$6/全价!K138*100*(1-2.7%/365)),"")</f>
        <v/>
      </c>
    </row>
    <row r="139" spans="1:11" x14ac:dyDescent="0.15">
      <c r="A139" s="1">
        <v>42485</v>
      </c>
      <c r="B139" s="4">
        <f>IFERROR(到期收益率!B139*(1+参数!B$6/全价!B139*100*(1-2.7%/365)),"")</f>
        <v>8.9686866174799235E-2</v>
      </c>
      <c r="C139" s="4">
        <f>IFERROR(到期收益率!C139*(1+参数!C$6/全价!C139*100*(1-2.7%/365)),"")</f>
        <v>8.3909857746487737E-2</v>
      </c>
      <c r="D139" s="4">
        <f>IFERROR(到期收益率!D139*(1+参数!D$6/全价!D139*100*(1-2.7%/365)),"")</f>
        <v>0.10009138624641979</v>
      </c>
      <c r="E139" s="4">
        <f>IFERROR(到期收益率!E139*(1+参数!E$6/全价!E139*100*(1-2.7%/365)),"")</f>
        <v>0.11161963547195908</v>
      </c>
      <c r="F139" s="4">
        <f>IFERROR(到期收益率!F139*(1+参数!F$6/全价!F139*100*(1-2.7%/365)),"")</f>
        <v>0.11117048157969181</v>
      </c>
      <c r="G139" s="4">
        <f>IFERROR(到期收益率!G139*(1+参数!G$6/全价!G139*100*(1-2.7%/365)),"")</f>
        <v>0.1207467363437208</v>
      </c>
      <c r="H139" s="4">
        <f>IFERROR(到期收益率!H139*(1+参数!H$6/全价!H139*100*(1-2.7%/365)),"")</f>
        <v>0.1206920211761293</v>
      </c>
      <c r="I139" s="4">
        <f>IFERROR(到期收益率!I139*(1+参数!I$6/全价!I139*100*(1-2.7%/365)),"")</f>
        <v>0.13198023837088851</v>
      </c>
      <c r="J139" s="4">
        <f>IFERROR(到期收益率!J139*(1+参数!J$6/全价!J139*100*(1-2.7%/365)),"")</f>
        <v>8.8425285214187382E-2</v>
      </c>
      <c r="K139" s="4" t="str">
        <f>IFERROR(到期收益率!K139*(1+参数!K$6/全价!K139*100*(1-2.7%/365)),"")</f>
        <v/>
      </c>
    </row>
    <row r="140" spans="1:11" x14ac:dyDescent="0.15">
      <c r="A140" s="1">
        <v>42486</v>
      </c>
      <c r="B140" s="4">
        <f>IFERROR(到期收益率!B140*(1+参数!B$6/全价!B140*100*(1-2.7%/365)),"")</f>
        <v>8.9171458521604366E-2</v>
      </c>
      <c r="C140" s="4">
        <f>IFERROR(到期收益率!C140*(1+参数!C$6/全价!C140*100*(1-2.7%/365)),"")</f>
        <v>8.4128545919164341E-2</v>
      </c>
      <c r="D140" s="4">
        <f>IFERROR(到期收益率!D140*(1+参数!D$6/全价!D140*100*(1-2.7%/365)),"")</f>
        <v>0.10089841067647139</v>
      </c>
      <c r="E140" s="4">
        <f>IFERROR(到期收益率!E140*(1+参数!E$6/全价!E140*100*(1-2.7%/365)),"")</f>
        <v>0.11343031541656584</v>
      </c>
      <c r="F140" s="4">
        <f>IFERROR(到期收益率!F140*(1+参数!F$6/全价!F140*100*(1-2.7%/365)),"")</f>
        <v>0.1079727363888608</v>
      </c>
      <c r="G140" s="4">
        <f>IFERROR(到期收益率!G140*(1+参数!G$6/全价!G140*100*(1-2.7%/365)),"")</f>
        <v>0.11779570371872045</v>
      </c>
      <c r="H140" s="4">
        <f>IFERROR(到期收益率!H140*(1+参数!H$6/全价!H140*100*(1-2.7%/365)),"")</f>
        <v>0.12068363928735572</v>
      </c>
      <c r="I140" s="4">
        <f>IFERROR(到期收益率!I140*(1+参数!I$6/全价!I140*100*(1-2.7%/365)),"")</f>
        <v>0.13306670264536458</v>
      </c>
      <c r="J140" s="4">
        <f>IFERROR(到期收益率!J140*(1+参数!J$6/全价!J140*100*(1-2.7%/365)),"")</f>
        <v>8.488186651936315E-2</v>
      </c>
      <c r="K140" s="4" t="str">
        <f>IFERROR(到期收益率!K140*(1+参数!K$6/全价!K140*100*(1-2.7%/365)),"")</f>
        <v/>
      </c>
    </row>
    <row r="141" spans="1:11" x14ac:dyDescent="0.15">
      <c r="A141" s="1">
        <v>42487</v>
      </c>
      <c r="B141" s="4">
        <f>IFERROR(到期收益率!B141*(1+参数!B$6/全价!B141*100*(1-2.7%/365)),"")</f>
        <v>8.7626782999592714E-2</v>
      </c>
      <c r="C141" s="4">
        <f>IFERROR(到期收益率!C141*(1+参数!C$6/全价!C141*100*(1-2.7%/365)),"")</f>
        <v>8.5823448853835124E-2</v>
      </c>
      <c r="D141" s="4">
        <f>IFERROR(到期收益率!D141*(1+参数!D$6/全价!D141*100*(1-2.7%/365)),"")</f>
        <v>0.10349573844766999</v>
      </c>
      <c r="E141" s="4">
        <f>IFERROR(到期收益率!E141*(1+参数!E$6/全价!E141*100*(1-2.7%/365)),"")</f>
        <v>0.11295931197456695</v>
      </c>
      <c r="F141" s="4">
        <f>IFERROR(到期收益率!F141*(1+参数!F$6/全价!F141*100*(1-2.7%/365)),"")</f>
        <v>0.10784692023648869</v>
      </c>
      <c r="G141" s="4">
        <f>IFERROR(到期收益率!G141*(1+参数!G$6/全价!G141*100*(1-2.7%/365)),"")</f>
        <v>0.11738227872387394</v>
      </c>
      <c r="H141" s="4">
        <f>IFERROR(到期收益率!H141*(1+参数!H$6/全价!H141*100*(1-2.7%/365)),"")</f>
        <v>0.12076183545379131</v>
      </c>
      <c r="I141" s="4">
        <f>IFERROR(到期收益率!I141*(1+参数!I$6/全价!I141*100*(1-2.7%/365)),"")</f>
        <v>0.13490921638780348</v>
      </c>
      <c r="J141" s="4">
        <f>IFERROR(到期收益率!J141*(1+参数!J$6/全价!J141*100*(1-2.7%/365)),"")</f>
        <v>8.3595638445715048E-2</v>
      </c>
      <c r="K141" s="4">
        <f>IFERROR(到期收益率!K141*(1+参数!K$6/全价!K141*100*(1-2.7%/365)),"")</f>
        <v>0.10556546216564261</v>
      </c>
    </row>
    <row r="142" spans="1:11" x14ac:dyDescent="0.15">
      <c r="A142" s="1">
        <v>42488</v>
      </c>
      <c r="B142" s="4">
        <f>IFERROR(到期收益率!B142*(1+参数!B$6/全价!B142*100*(1-2.7%/365)),"")</f>
        <v>8.8653694691176052E-2</v>
      </c>
      <c r="C142" s="4">
        <f>IFERROR(到期收益率!C142*(1+参数!C$6/全价!C142*100*(1-2.7%/365)),"")</f>
        <v>8.2909502525689682E-2</v>
      </c>
      <c r="D142" s="4">
        <f>IFERROR(到期收益率!D142*(1+参数!D$6/全价!D142*100*(1-2.7%/365)),"")</f>
        <v>0.11028650848064647</v>
      </c>
      <c r="E142" s="4">
        <f>IFERROR(到期收益率!E142*(1+参数!E$6/全价!E142*100*(1-2.7%/365)),"")</f>
        <v>0.12072921056726629</v>
      </c>
      <c r="F142" s="4" t="str">
        <f>IFERROR(到期收益率!F142*(1+参数!F$6/全价!F142*100*(1-2.7%/365)),"")</f>
        <v/>
      </c>
      <c r="G142" s="4">
        <f>IFERROR(到期收益率!G142*(1+参数!G$6/全价!G142*100*(1-2.7%/365)),"")</f>
        <v>0.11738044061345254</v>
      </c>
      <c r="H142" s="4">
        <f>IFERROR(到期收益率!H142*(1+参数!H$6/全价!H142*100*(1-2.7%/365)),"")</f>
        <v>0.12092693633146771</v>
      </c>
      <c r="I142" s="4">
        <f>IFERROR(到期收益率!I142*(1+参数!I$6/全价!I142*100*(1-2.7%/365)),"")</f>
        <v>0.13514040325556731</v>
      </c>
      <c r="J142" s="4">
        <f>IFERROR(到期收益率!J142*(1+参数!J$6/全价!J142*100*(1-2.7%/365)),"")</f>
        <v>8.3264107070356322E-2</v>
      </c>
      <c r="K142" s="4">
        <f>IFERROR(到期收益率!K142*(1+参数!K$6/全价!K142*100*(1-2.7%/365)),"")</f>
        <v>0.10564945850587074</v>
      </c>
    </row>
    <row r="143" spans="1:11" x14ac:dyDescent="0.15">
      <c r="A143" s="1">
        <v>42489</v>
      </c>
      <c r="B143" s="4" t="str">
        <f>IFERROR(到期收益率!B143*(1+参数!B$6/全价!B143*100*(1-2.7%/365)),"")</f>
        <v/>
      </c>
      <c r="C143" s="4">
        <f>IFERROR(到期收益率!C143*(1+参数!C$6/全价!C143*100*(1-2.7%/365)),"")</f>
        <v>8.2572484997442436E-2</v>
      </c>
      <c r="D143" s="4">
        <f>IFERROR(到期收益率!D143*(1+参数!D$6/全价!D143*100*(1-2.7%/365)),"")</f>
        <v>0.10182831597064496</v>
      </c>
      <c r="E143" s="4">
        <f>IFERROR(到期收益率!E143*(1+参数!E$6/全价!E143*100*(1-2.7%/365)),"")</f>
        <v>0.11839350918182</v>
      </c>
      <c r="F143" s="4">
        <f>IFERROR(到期收益率!F143*(1+参数!F$6/全价!F143*100*(1-2.7%/365)),"")</f>
        <v>0.10924468853122833</v>
      </c>
      <c r="G143" s="4">
        <f>IFERROR(到期收益率!G143*(1+参数!G$6/全价!G143*100*(1-2.7%/365)),"")</f>
        <v>0.11779038378663785</v>
      </c>
      <c r="H143" s="4">
        <f>IFERROR(到期收益率!H143*(1+参数!H$6/全价!H143*100*(1-2.7%/365)),"")</f>
        <v>0.12031203103683637</v>
      </c>
      <c r="I143" s="4">
        <f>IFERROR(到期收益率!I143*(1+参数!I$6/全价!I143*100*(1-2.7%/365)),"")</f>
        <v>0.13514025620834752</v>
      </c>
      <c r="J143" s="4">
        <f>IFERROR(到期收益率!J143*(1+参数!J$6/全价!J143*100*(1-2.7%/365)),"")</f>
        <v>8.0097125860028262E-2</v>
      </c>
      <c r="K143" s="4">
        <f>IFERROR(到期收益率!K143*(1+参数!K$6/全价!K143*100*(1-2.7%/365)),"")</f>
        <v>0.10573368212759554</v>
      </c>
    </row>
    <row r="144" spans="1:11" x14ac:dyDescent="0.15">
      <c r="A144" s="1">
        <v>42493</v>
      </c>
      <c r="B144" s="4" t="str">
        <f>IFERROR(到期收益率!B144*(1+参数!B$6/全价!B144*100*(1-2.7%/365)),"")</f>
        <v/>
      </c>
      <c r="C144" s="4">
        <f>IFERROR(到期收益率!C144*(1+参数!C$6/全价!C144*100*(1-2.7%/365)),"")</f>
        <v>8.1953181306515729E-2</v>
      </c>
      <c r="D144" s="4">
        <f>IFERROR(到期收益率!D144*(1+参数!D$6/全价!D144*100*(1-2.7%/365)),"")</f>
        <v>0.10179154932189761</v>
      </c>
      <c r="E144" s="4">
        <f>IFERROR(到期收益率!E144*(1+参数!E$6/全价!E144*100*(1-2.7%/365)),"")</f>
        <v>0.12040497648176493</v>
      </c>
      <c r="F144" s="4" t="str">
        <f>IFERROR(到期收益率!F144*(1+参数!F$6/全价!F144*100*(1-2.7%/365)),"")</f>
        <v/>
      </c>
      <c r="G144" s="4">
        <f>IFERROR(到期收益率!G144*(1+参数!G$6/全价!G144*100*(1-2.7%/365)),"")</f>
        <v>0.11696032071251369</v>
      </c>
      <c r="H144" s="4">
        <f>IFERROR(到期收益率!H144*(1+参数!H$6/全价!H144*100*(1-2.7%/365)),"")</f>
        <v>0.12123580479455483</v>
      </c>
      <c r="I144" s="4">
        <f>IFERROR(到期收益率!I144*(1+参数!I$6/全价!I144*100*(1-2.7%/365)),"")</f>
        <v>0.13653585363877993</v>
      </c>
      <c r="J144" s="4">
        <f>IFERROR(到期收益率!J144*(1+参数!J$6/全价!J144*100*(1-2.7%/365)),"")</f>
        <v>8.1029474595116183E-2</v>
      </c>
      <c r="K144" s="4" t="str">
        <f>IFERROR(到期收益率!K144*(1+参数!K$6/全价!K144*100*(1-2.7%/365)),"")</f>
        <v/>
      </c>
    </row>
    <row r="145" spans="1:11" x14ac:dyDescent="0.15">
      <c r="A145" s="1">
        <v>42494</v>
      </c>
      <c r="B145" s="4">
        <f>IFERROR(到期收益率!B145*(1+参数!B$6/全价!B145*100*(1-2.7%/365)),"")</f>
        <v>8.9685295777326104E-2</v>
      </c>
      <c r="C145" s="4">
        <f>IFERROR(到期收益率!C145*(1+参数!C$6/全价!C145*100*(1-2.7%/365)),"")</f>
        <v>8.2546245652447586E-2</v>
      </c>
      <c r="D145" s="4">
        <f>IFERROR(到期收益率!D145*(1+参数!D$6/全价!D145*100*(1-2.7%/365)),"")</f>
        <v>0.10150451499702086</v>
      </c>
      <c r="E145" s="4">
        <f>IFERROR(到期收益率!E145*(1+参数!E$6/全价!E145*100*(1-2.7%/365)),"")</f>
        <v>0.12040925782075565</v>
      </c>
      <c r="F145" s="4">
        <f>IFERROR(到期收益率!F145*(1+参数!F$6/全价!F145*100*(1-2.7%/365)),"")</f>
        <v>0.11117332421309431</v>
      </c>
      <c r="G145" s="4">
        <f>IFERROR(到期收益率!G145*(1+参数!G$6/全价!G145*100*(1-2.7%/365)),"")</f>
        <v>0.11778181758341638</v>
      </c>
      <c r="H145" s="4">
        <f>IFERROR(到期收益率!H145*(1+参数!H$6/全价!H145*100*(1-2.7%/365)),"")</f>
        <v>0.12166492786059739</v>
      </c>
      <c r="I145" s="4">
        <f>IFERROR(到期收益率!I145*(1+参数!I$6/全价!I145*100*(1-2.7%/365)),"")</f>
        <v>0.1360118663536489</v>
      </c>
      <c r="J145" s="4">
        <f>IFERROR(到期收益率!J145*(1+参数!J$6/全价!J145*100*(1-2.7%/365)),"")</f>
        <v>8.1171736091247629E-2</v>
      </c>
      <c r="K145" s="4">
        <f>IFERROR(到期收益率!K145*(1+参数!K$6/全价!K145*100*(1-2.7%/365)),"")</f>
        <v>0.10412200762661801</v>
      </c>
    </row>
    <row r="146" spans="1:11" x14ac:dyDescent="0.15">
      <c r="A146" s="1">
        <v>42495</v>
      </c>
      <c r="B146" s="4" t="str">
        <f>IFERROR(到期收益率!B146*(1+参数!B$6/全价!B146*100*(1-2.7%/365)),"")</f>
        <v/>
      </c>
      <c r="C146" s="4">
        <f>IFERROR(到期收益率!C146*(1+参数!C$6/全价!C146*100*(1-2.7%/365)),"")</f>
        <v>8.2766959018279754E-2</v>
      </c>
      <c r="D146" s="4">
        <f>IFERROR(到期收益率!D146*(1+参数!D$6/全价!D146*100*(1-2.7%/365)),"")</f>
        <v>9.8164576549203547E-2</v>
      </c>
      <c r="E146" s="4">
        <f>IFERROR(到期收益率!E146*(1+参数!E$6/全价!E146*100*(1-2.7%/365)),"")</f>
        <v>0.12006750129539921</v>
      </c>
      <c r="F146" s="4" t="str">
        <f>IFERROR(到期收益率!F146*(1+参数!F$6/全价!F146*100*(1-2.7%/365)),"")</f>
        <v/>
      </c>
      <c r="G146" s="4">
        <f>IFERROR(到期收益率!G146*(1+参数!G$6/全价!G146*100*(1-2.7%/365)),"")</f>
        <v>0.11778015102501051</v>
      </c>
      <c r="H146" s="4">
        <f>IFERROR(到期收益率!H146*(1+参数!H$6/全价!H146*100*(1-2.7%/365)),"")</f>
        <v>0.12192037135785248</v>
      </c>
      <c r="I146" s="4">
        <f>IFERROR(到期收益率!I146*(1+参数!I$6/全价!I146*100*(1-2.7%/365)),"")</f>
        <v>0.13607050842374355</v>
      </c>
      <c r="J146" s="4">
        <f>IFERROR(到期收益率!J146*(1+参数!J$6/全价!J146*100*(1-2.7%/365)),"")</f>
        <v>8.0106455850246394E-2</v>
      </c>
      <c r="K146" s="4" t="str">
        <f>IFERROR(到期收益率!K146*(1+参数!K$6/全价!K146*100*(1-2.7%/365)),"")</f>
        <v/>
      </c>
    </row>
    <row r="147" spans="1:11" x14ac:dyDescent="0.15">
      <c r="A147" s="1">
        <v>42496</v>
      </c>
      <c r="B147" s="4" t="str">
        <f>IFERROR(到期收益率!B147*(1+参数!B$6/全价!B147*100*(1-2.7%/365)),"")</f>
        <v/>
      </c>
      <c r="C147" s="4">
        <f>IFERROR(到期收益率!C147*(1+参数!C$6/全价!C147*100*(1-2.7%/365)),"")</f>
        <v>7.8658393856806813E-2</v>
      </c>
      <c r="D147" s="4">
        <f>IFERROR(到期收益率!D147*(1+参数!D$6/全价!D147*100*(1-2.7%/365)),"")</f>
        <v>9.8287353284016415E-2</v>
      </c>
      <c r="E147" s="4">
        <f>IFERROR(到期收益率!E147*(1+参数!E$6/全价!E147*100*(1-2.7%/365)),"")</f>
        <v>0.11938031533666199</v>
      </c>
      <c r="F147" s="4">
        <f>IFERROR(到期收益率!F147*(1+参数!F$6/全价!F147*100*(1-2.7%/365)),"")</f>
        <v>0.10781095786334036</v>
      </c>
      <c r="G147" s="4">
        <f>IFERROR(到期收益率!G147*(1+参数!G$6/全价!G147*100*(1-2.7%/365)),"")</f>
        <v>0.11777849706644107</v>
      </c>
      <c r="H147" s="4">
        <f>IFERROR(到期收益率!H147*(1+参数!H$6/全价!H147*100*(1-2.7%/365)),"")</f>
        <v>0.11912036888656546</v>
      </c>
      <c r="I147" s="4">
        <f>IFERROR(到期收益率!I147*(1+参数!I$6/全价!I147*100*(1-2.7%/365)),"")</f>
        <v>0.13607095579426168</v>
      </c>
      <c r="J147" s="4">
        <f>IFERROR(到期收益率!J147*(1+参数!J$6/全价!J147*100*(1-2.7%/365)),"")</f>
        <v>8.0247869905483188E-2</v>
      </c>
      <c r="K147" s="4" t="str">
        <f>IFERROR(到期收益率!K147*(1+参数!K$6/全价!K147*100*(1-2.7%/365)),"")</f>
        <v/>
      </c>
    </row>
    <row r="148" spans="1:11" x14ac:dyDescent="0.15">
      <c r="A148" s="1">
        <v>42499</v>
      </c>
      <c r="B148" s="4">
        <f>IFERROR(到期收益率!B148*(1+参数!B$6/全价!B148*100*(1-2.7%/365)),"")</f>
        <v>9.4962034570504728E-2</v>
      </c>
      <c r="C148" s="4">
        <f>IFERROR(到期收益率!C148*(1+参数!C$6/全价!C148*100*(1-2.7%/365)),"")</f>
        <v>8.1568833979161773E-2</v>
      </c>
      <c r="D148" s="4">
        <f>IFERROR(到期收益率!D148*(1+参数!D$6/全价!D148*100*(1-2.7%/365)),"")</f>
        <v>9.7683191475488193E-2</v>
      </c>
      <c r="E148" s="4">
        <f>IFERROR(到期收益率!E148*(1+参数!E$6/全价!E148*100*(1-2.7%/365)),"")</f>
        <v>0.11821808294608242</v>
      </c>
      <c r="F148" s="4">
        <f>IFERROR(到期收益率!F148*(1+参数!F$6/全价!F148*100*(1-2.7%/365)),"")</f>
        <v>0.10809673855137007</v>
      </c>
      <c r="G148" s="4">
        <f>IFERROR(到期收益率!G148*(1+参数!G$6/全价!G148*100*(1-2.7%/365)),"")</f>
        <v>0.11777363289973257</v>
      </c>
      <c r="H148" s="4">
        <f>IFERROR(到期收益率!H148*(1+参数!H$6/全价!H148*100*(1-2.7%/365)),"")</f>
        <v>0.12303765807507881</v>
      </c>
      <c r="I148" s="4">
        <f>IFERROR(到期收益率!I148*(1+参数!I$6/全价!I148*100*(1-2.7%/365)),"")</f>
        <v>0.13613084734097552</v>
      </c>
      <c r="J148" s="4">
        <f>IFERROR(到期收益率!J148*(1+参数!J$6/全价!J148*100*(1-2.7%/365)),"")</f>
        <v>8.0989520061271747E-2</v>
      </c>
      <c r="K148" s="4" t="str">
        <f>IFERROR(到期收益率!K148*(1+参数!K$6/全价!K148*100*(1-2.7%/365)),"")</f>
        <v/>
      </c>
    </row>
    <row r="149" spans="1:11" x14ac:dyDescent="0.15">
      <c r="A149" s="1">
        <v>42500</v>
      </c>
      <c r="B149" s="4" t="str">
        <f>IFERROR(到期收益率!B149*(1+参数!B$6/全价!B149*100*(1-2.7%/365)),"")</f>
        <v/>
      </c>
      <c r="C149" s="4">
        <f>IFERROR(到期收益率!C149*(1+参数!C$6/全价!C149*100*(1-2.7%/365)),"")</f>
        <v>8.0073661389375245E-2</v>
      </c>
      <c r="D149" s="4">
        <f>IFERROR(到期收益率!D149*(1+参数!D$6/全价!D149*100*(1-2.7%/365)),"")</f>
        <v>9.8504503557530834E-2</v>
      </c>
      <c r="E149" s="4">
        <f>IFERROR(到期收益率!E149*(1+参数!E$6/全价!E149*100*(1-2.7%/365)),"")</f>
        <v>0.11822128947249178</v>
      </c>
      <c r="F149" s="4" t="str">
        <f>IFERROR(到期收益率!F149*(1+参数!F$6/全价!F149*100*(1-2.7%/365)),"")</f>
        <v/>
      </c>
      <c r="G149" s="4">
        <f>IFERROR(到期收益率!G149*(1+参数!G$6/全价!G149*100*(1-2.7%/365)),"")</f>
        <v>0.11781334273190314</v>
      </c>
      <c r="H149" s="4">
        <f>IFERROR(到期收益率!H149*(1+参数!H$6/全价!H149*100*(1-2.7%/365)),"")</f>
        <v>0.12223919672102797</v>
      </c>
      <c r="I149" s="4">
        <f>IFERROR(到期收益率!I149*(1+参数!I$6/全价!I149*100*(1-2.7%/365)),"")</f>
        <v>0.13613145107665678</v>
      </c>
      <c r="J149" s="4">
        <f>IFERROR(到期收益率!J149*(1+参数!J$6/全价!J149*100*(1-2.7%/365)),"")</f>
        <v>7.9922079013029695E-2</v>
      </c>
      <c r="K149" s="4">
        <f>IFERROR(到期收益率!K149*(1+参数!K$6/全价!K149*100*(1-2.7%/365)),"")</f>
        <v>0.10423064087462472</v>
      </c>
    </row>
    <row r="150" spans="1:11" x14ac:dyDescent="0.15">
      <c r="A150" s="1">
        <v>42501</v>
      </c>
      <c r="B150" s="4" t="str">
        <f>IFERROR(到期收益率!B150*(1+参数!B$6/全价!B150*100*(1-2.7%/365)),"")</f>
        <v/>
      </c>
      <c r="C150" s="4">
        <f>IFERROR(到期收益率!C150*(1+参数!C$6/全价!C150*100*(1-2.7%/365)),"")</f>
        <v>8.0290350100699903E-2</v>
      </c>
      <c r="D150" s="4">
        <f>IFERROR(到期收益率!D150*(1+参数!D$6/全价!D150*100*(1-2.7%/365)),"")</f>
        <v>9.6951281335792894E-2</v>
      </c>
      <c r="E150" s="4">
        <f>IFERROR(到期收益率!E150*(1+参数!E$6/全价!E150*100*(1-2.7%/365)),"")</f>
        <v>0.11657337901992487</v>
      </c>
      <c r="F150" s="4" t="str">
        <f>IFERROR(到期收益率!F150*(1+参数!F$6/全价!F150*100*(1-2.7%/365)),"")</f>
        <v/>
      </c>
      <c r="G150" s="4">
        <f>IFERROR(到期收益率!G150*(1+参数!G$6/全价!G150*100*(1-2.7%/365)),"")</f>
        <v>0.11777044937228594</v>
      </c>
      <c r="H150" s="4">
        <f>IFERROR(到期收益率!H150*(1+参数!H$6/全价!H150*100*(1-2.7%/365)),"")</f>
        <v>0.12188073584506938</v>
      </c>
      <c r="I150" s="4">
        <f>IFERROR(到期收益率!I150*(1+参数!I$6/全价!I150*100*(1-2.7%/365)),"")</f>
        <v>0.13654129210570723</v>
      </c>
      <c r="J150" s="4">
        <f>IFERROR(到期收益率!J150*(1+参数!J$6/全价!J150*100*(1-2.7%/365)),"")</f>
        <v>7.9853628929132683E-2</v>
      </c>
      <c r="K150" s="4" t="str">
        <f>IFERROR(到期收益率!K150*(1+参数!K$6/全价!K150*100*(1-2.7%/365)),"")</f>
        <v/>
      </c>
    </row>
    <row r="151" spans="1:11" x14ac:dyDescent="0.15">
      <c r="A151" s="1">
        <v>42502</v>
      </c>
      <c r="B151" s="4" t="str">
        <f>IFERROR(到期收益率!B151*(1+参数!B$6/全价!B151*100*(1-2.7%/365)),"")</f>
        <v/>
      </c>
      <c r="C151" s="4">
        <f>IFERROR(到期收益率!C151*(1+参数!C$6/全价!C151*100*(1-2.7%/365)),"")</f>
        <v>8.0508553970131166E-2</v>
      </c>
      <c r="D151" s="4">
        <f>IFERROR(到期收益率!D151*(1+参数!D$6/全价!D151*100*(1-2.7%/365)),"")</f>
        <v>0.10142838349205677</v>
      </c>
      <c r="E151" s="4">
        <f>IFERROR(到期收益率!E151*(1+参数!E$6/全价!E151*100*(1-2.7%/365)),"")</f>
        <v>0.11767608819188878</v>
      </c>
      <c r="F151" s="4">
        <f>IFERROR(到期收益率!F151*(1+参数!F$6/全价!F151*100*(1-2.7%/365)),"")</f>
        <v>0.11096709871099855</v>
      </c>
      <c r="G151" s="4" t="str">
        <f>IFERROR(到期收益率!G151*(1+参数!G$6/全价!G151*100*(1-2.7%/365)),"")</f>
        <v/>
      </c>
      <c r="H151" s="4">
        <f>IFERROR(到期收益率!H151*(1+参数!H$6/全价!H151*100*(1-2.7%/365)),"")</f>
        <v>0.12205057403551221</v>
      </c>
      <c r="I151" s="4">
        <f>IFERROR(到期收益率!I151*(1+参数!I$6/全价!I151*100*(1-2.7%/365)),"")</f>
        <v>0.13654212391345139</v>
      </c>
      <c r="J151" s="4">
        <f>IFERROR(到期收益率!J151*(1+参数!J$6/全价!J151*100*(1-2.7%/365)),"")</f>
        <v>7.9942753387341733E-2</v>
      </c>
      <c r="K151" s="4" t="str">
        <f>IFERROR(到期收益率!K151*(1+参数!K$6/全价!K151*100*(1-2.7%/365)),"")</f>
        <v/>
      </c>
    </row>
    <row r="152" spans="1:11" x14ac:dyDescent="0.15">
      <c r="A152" s="1">
        <v>42503</v>
      </c>
      <c r="B152" s="4" t="str">
        <f>IFERROR(到期收益率!B152*(1+参数!B$6/全价!B152*100*(1-2.7%/365)),"")</f>
        <v/>
      </c>
      <c r="C152" s="4">
        <f>IFERROR(到期收益率!C152*(1+参数!C$6/全价!C152*100*(1-2.7%/365)),"")</f>
        <v>8.2462677532661038E-2</v>
      </c>
      <c r="D152" s="4">
        <f>IFERROR(到期收益率!D152*(1+参数!D$6/全价!D152*100*(1-2.7%/365)),"")</f>
        <v>9.9021905576689967E-2</v>
      </c>
      <c r="E152" s="4">
        <f>IFERROR(到期收益率!E152*(1+参数!E$6/全价!E152*100*(1-2.7%/365)),"")</f>
        <v>0.11836927104484112</v>
      </c>
      <c r="F152" s="4">
        <f>IFERROR(到期收益率!F152*(1+参数!F$6/全价!F152*100*(1-2.7%/365)),"")</f>
        <v>0.1087067097978901</v>
      </c>
      <c r="G152" s="4" t="str">
        <f>IFERROR(到期收益率!G152*(1+参数!G$6/全价!G152*100*(1-2.7%/365)),"")</f>
        <v/>
      </c>
      <c r="H152" s="4">
        <f>IFERROR(到期收益率!H152*(1+参数!H$6/全价!H152*100*(1-2.7%/365)),"")</f>
        <v>0.12195608782177766</v>
      </c>
      <c r="I152" s="4">
        <f>IFERROR(到期收益率!I152*(1+参数!I$6/全价!I152*100*(1-2.7%/365)),"")</f>
        <v>0.13601657021976832</v>
      </c>
      <c r="J152" s="4">
        <f>IFERROR(到期收益率!J152*(1+参数!J$6/全价!J152*100*(1-2.7%/365)),"")</f>
        <v>8.0084616022463528E-2</v>
      </c>
      <c r="K152" s="4" t="str">
        <f>IFERROR(到期收益率!K152*(1+参数!K$6/全价!K152*100*(1-2.7%/365)),"")</f>
        <v/>
      </c>
    </row>
    <row r="153" spans="1:11" x14ac:dyDescent="0.15">
      <c r="A153" s="1">
        <v>42506</v>
      </c>
      <c r="B153" s="4" t="str">
        <f>IFERROR(到期收益率!B153*(1+参数!B$6/全价!B153*100*(1-2.7%/365)),"")</f>
        <v/>
      </c>
      <c r="C153" s="4">
        <f>IFERROR(到期收益率!C153*(1+参数!C$6/全价!C153*100*(1-2.7%/365)),"")</f>
        <v>8.178595496278393E-2</v>
      </c>
      <c r="D153" s="4">
        <f>IFERROR(到期收益率!D153*(1+参数!D$6/全价!D153*100*(1-2.7%/365)),"")</f>
        <v>0.10082279036577758</v>
      </c>
      <c r="E153" s="4">
        <f>IFERROR(到期收益率!E153*(1+参数!E$6/全价!E153*100*(1-2.7%/365)),"")</f>
        <v>0.11907265723442567</v>
      </c>
      <c r="F153" s="4" t="str">
        <f>IFERROR(到期收益率!F153*(1+参数!F$6/全价!F153*100*(1-2.7%/365)),"")</f>
        <v/>
      </c>
      <c r="G153" s="4">
        <f>IFERROR(到期收益率!G153*(1+参数!G$6/全价!G153*100*(1-2.7%/365)),"")</f>
        <v>0.11817676355335656</v>
      </c>
      <c r="H153" s="4">
        <f>IFERROR(到期收益率!H153*(1+参数!H$6/全价!H153*100*(1-2.7%/365)),"")</f>
        <v>0.12158350671146953</v>
      </c>
      <c r="I153" s="4">
        <f>IFERROR(到期收益率!I153*(1+参数!I$6/全价!I153*100*(1-2.7%/365)),"")</f>
        <v>0.1353760333278301</v>
      </c>
      <c r="J153" s="4">
        <f>IFERROR(到期收益率!J153*(1+参数!J$6/全价!J153*100*(1-2.7%/365)),"")</f>
        <v>7.9879057554900476E-2</v>
      </c>
      <c r="K153" s="4" t="str">
        <f>IFERROR(到期收益率!K153*(1+参数!K$6/全价!K153*100*(1-2.7%/365)),"")</f>
        <v/>
      </c>
    </row>
    <row r="154" spans="1:11" x14ac:dyDescent="0.15">
      <c r="A154" s="1">
        <v>42507</v>
      </c>
      <c r="B154" s="4" t="str">
        <f>IFERROR(到期收益率!B154*(1+参数!B$6/全价!B154*100*(1-2.7%/365)),"")</f>
        <v/>
      </c>
      <c r="C154" s="4">
        <f>IFERROR(到期收益率!C154*(1+参数!C$6/全价!C154*100*(1-2.7%/365)),"")</f>
        <v>8.2013353148238002E-2</v>
      </c>
      <c r="D154" s="4">
        <f>IFERROR(到期收益率!D154*(1+参数!D$6/全价!D154*100*(1-2.7%/365)),"")</f>
        <v>0.10052797915819661</v>
      </c>
      <c r="E154" s="4">
        <f>IFERROR(到期收益率!E154*(1+参数!E$6/全价!E154*100*(1-2.7%/365)),"")</f>
        <v>0.11949340957881473</v>
      </c>
      <c r="F154" s="4">
        <f>IFERROR(到期收益率!F154*(1+参数!F$6/全价!F154*100*(1-2.7%/365)),"")</f>
        <v>0.11022930100708241</v>
      </c>
      <c r="G154" s="4" t="str">
        <f>IFERROR(到期收益率!G154*(1+参数!G$6/全价!G154*100*(1-2.7%/365)),"")</f>
        <v/>
      </c>
      <c r="H154" s="4">
        <f>IFERROR(到期收益率!H154*(1+参数!H$6/全价!H154*100*(1-2.7%/365)),"")</f>
        <v>0.12140000288921345</v>
      </c>
      <c r="I154" s="4">
        <f>IFERROR(到期收益率!I154*(1+参数!I$6/全价!I154*100*(1-2.7%/365)),"")</f>
        <v>0.13631233309029392</v>
      </c>
      <c r="J154" s="4">
        <f>IFERROR(到期收益率!J154*(1+参数!J$6/全价!J154*100*(1-2.7%/365)),"")</f>
        <v>8.0179410312379337E-2</v>
      </c>
      <c r="K154" s="4">
        <f>IFERROR(到期收益率!K154*(1+参数!K$6/全价!K154*100*(1-2.7%/365)),"")</f>
        <v>0.10442715989291397</v>
      </c>
    </row>
    <row r="155" spans="1:11" x14ac:dyDescent="0.15">
      <c r="A155" s="1">
        <v>42508</v>
      </c>
      <c r="B155" s="4" t="str">
        <f>IFERROR(到期收益率!B155*(1+参数!B$6/全价!B155*100*(1-2.7%/365)),"")</f>
        <v/>
      </c>
      <c r="C155" s="4">
        <f>IFERROR(到期收益率!C155*(1+参数!C$6/全价!C155*100*(1-2.7%/365)),"")</f>
        <v>8.2046370052407155E-2</v>
      </c>
      <c r="D155" s="4">
        <f>IFERROR(到期收益率!D155*(1+参数!D$6/全价!D155*100*(1-2.7%/365)),"")</f>
        <v>0.1018006703618204</v>
      </c>
      <c r="E155" s="4">
        <f>IFERROR(到期收益率!E155*(1+参数!E$6/全价!E155*100*(1-2.7%/365)),"")</f>
        <v>0.12145151606644501</v>
      </c>
      <c r="F155" s="4" t="str">
        <f>IFERROR(到期收益率!F155*(1+参数!F$6/全价!F155*100*(1-2.7%/365)),"")</f>
        <v/>
      </c>
      <c r="G155" s="4">
        <f>IFERROR(到期收益率!G155*(1+参数!G$6/全价!G155*100*(1-2.7%/365)),"")</f>
        <v>0.11821540779223649</v>
      </c>
      <c r="H155" s="4">
        <f>IFERROR(到期收益率!H155*(1+参数!H$6/全价!H155*100*(1-2.7%/365)),"")</f>
        <v>0.12095076450249774</v>
      </c>
      <c r="I155" s="4">
        <f>IFERROR(到期收益率!I155*(1+参数!I$6/全价!I155*100*(1-2.7%/365)),"")</f>
        <v>0.13695884062202091</v>
      </c>
      <c r="J155" s="4">
        <f>IFERROR(到期收益率!J155*(1+参数!J$6/全价!J155*100*(1-2.7%/365)),"")</f>
        <v>8.5119770059319325E-2</v>
      </c>
      <c r="K155" s="4" t="str">
        <f>IFERROR(到期收益率!K155*(1+参数!K$6/全价!K155*100*(1-2.7%/365)),"")</f>
        <v/>
      </c>
    </row>
    <row r="156" spans="1:11" x14ac:dyDescent="0.15">
      <c r="A156" s="1">
        <v>42509</v>
      </c>
      <c r="B156" s="4" t="str">
        <f>IFERROR(到期收益率!B156*(1+参数!B$6/全价!B156*100*(1-2.7%/365)),"")</f>
        <v/>
      </c>
      <c r="C156" s="4">
        <f>IFERROR(到期收益率!C156*(1+参数!C$6/全价!C156*100*(1-2.7%/365)),"")</f>
        <v>8.2079679717507056E-2</v>
      </c>
      <c r="D156" s="4">
        <f>IFERROR(到期收益率!D156*(1+参数!D$6/全价!D156*100*(1-2.7%/365)),"")</f>
        <v>0.10193535939614681</v>
      </c>
      <c r="E156" s="4">
        <f>IFERROR(到期收益率!E156*(1+参数!E$6/全价!E156*100*(1-2.7%/365)),"")</f>
        <v>0.12138689427338334</v>
      </c>
      <c r="F156" s="4">
        <f>IFERROR(到期收益率!F156*(1+参数!F$6/全价!F156*100*(1-2.7%/365)),"")</f>
        <v>0.10884486348937082</v>
      </c>
      <c r="G156" s="4" t="str">
        <f>IFERROR(到期收益率!G156*(1+参数!G$6/全价!G156*100*(1-2.7%/365)),"")</f>
        <v/>
      </c>
      <c r="H156" s="4">
        <f>IFERROR(到期收益率!H156*(1+参数!H$6/全价!H156*100*(1-2.7%/365)),"")</f>
        <v>0.12076662973891841</v>
      </c>
      <c r="I156" s="4">
        <f>IFERROR(到期收益率!I156*(1+参数!I$6/全价!I156*100*(1-2.7%/365)),"")</f>
        <v>0.13760749142366088</v>
      </c>
      <c r="J156" s="4">
        <f>IFERROR(到期收益率!J156*(1+参数!J$6/全价!J156*100*(1-2.7%/365)),"")</f>
        <v>8.2641659346023952E-2</v>
      </c>
      <c r="K156" s="4">
        <f>IFERROR(到期收益率!K156*(1+参数!K$6/全价!K156*100*(1-2.7%/365)),"")</f>
        <v>0.10499526236895314</v>
      </c>
    </row>
    <row r="157" spans="1:11" x14ac:dyDescent="0.15">
      <c r="A157" s="1">
        <v>42510</v>
      </c>
      <c r="B157" s="4" t="str">
        <f>IFERROR(到期收益率!B157*(1+参数!B$6/全价!B157*100*(1-2.7%/365)),"")</f>
        <v/>
      </c>
      <c r="C157" s="4">
        <f>IFERROR(到期收益率!C157*(1+参数!C$6/全价!C157*100*(1-2.7%/365)),"")</f>
        <v>8.112765455453802E-2</v>
      </c>
      <c r="D157" s="4">
        <f>IFERROR(到期收益率!D157*(1+参数!D$6/全价!D157*100*(1-2.7%/365)),"")</f>
        <v>0.1039381144395109</v>
      </c>
      <c r="E157" s="4">
        <f>IFERROR(到期收益率!E157*(1+参数!E$6/全价!E157*100*(1-2.7%/365)),"")</f>
        <v>0.12984689095574051</v>
      </c>
      <c r="F157" s="4">
        <f>IFERROR(到期收益率!F157*(1+参数!F$6/全价!F157*100*(1-2.7%/365)),"")</f>
        <v>0.10894383565898884</v>
      </c>
      <c r="G157" s="4">
        <f>IFERROR(到期收益率!G157*(1+参数!G$6/全价!G157*100*(1-2.7%/365)),"")</f>
        <v>0.12622889992547426</v>
      </c>
      <c r="H157" s="4">
        <f>IFERROR(到期收益率!H157*(1+参数!H$6/全价!H157*100*(1-2.7%/365)),"")</f>
        <v>0.12093668557679184</v>
      </c>
      <c r="I157" s="4">
        <f>IFERROR(到期收益率!I157*(1+参数!I$6/全价!I157*100*(1-2.7%/365)),"")</f>
        <v>0.14188837281226019</v>
      </c>
      <c r="J157" s="4">
        <f>IFERROR(到期收益率!J157*(1+参数!J$6/全价!J157*100*(1-2.7%/365)),"")</f>
        <v>8.1084695182465152E-2</v>
      </c>
      <c r="K157" s="4" t="str">
        <f>IFERROR(到期收益率!K157*(1+参数!K$6/全价!K157*100*(1-2.7%/365)),"")</f>
        <v/>
      </c>
    </row>
    <row r="158" spans="1:11" x14ac:dyDescent="0.15">
      <c r="A158" s="1">
        <v>42513</v>
      </c>
      <c r="B158" s="4" t="str">
        <f>IFERROR(到期收益率!B158*(1+参数!B$6/全价!B158*100*(1-2.7%/365)),"")</f>
        <v/>
      </c>
      <c r="C158" s="4">
        <f>IFERROR(到期收益率!C158*(1+参数!C$6/全价!C158*100*(1-2.7%/365)),"")</f>
        <v>8.3013306143754378E-2</v>
      </c>
      <c r="D158" s="4">
        <f>IFERROR(到期收益率!D158*(1+参数!D$6/全价!D158*100*(1-2.7%/365)),"")</f>
        <v>0.1055202504088245</v>
      </c>
      <c r="E158" s="4">
        <f>IFERROR(到期收益率!E158*(1+参数!E$6/全价!E158*100*(1-2.7%/365)),"")</f>
        <v>0.12345133890362645</v>
      </c>
      <c r="F158" s="4">
        <f>IFERROR(到期收益率!F158*(1+参数!F$6/全价!F158*100*(1-2.7%/365)),"")</f>
        <v>0.11015446817201957</v>
      </c>
      <c r="G158" s="4">
        <f>IFERROR(到期收益率!G158*(1+参数!G$6/全价!G158*100*(1-2.7%/365)),"")</f>
        <v>0.12622919546394651</v>
      </c>
      <c r="H158" s="4">
        <f>IFERROR(到期收益率!H158*(1+参数!H$6/全价!H158*100*(1-2.7%/365)),"")</f>
        <v>0.12100480346352503</v>
      </c>
      <c r="I158" s="4">
        <f>IFERROR(到期收益率!I158*(1+参数!I$6/全价!I158*100*(1-2.7%/365)),"")</f>
        <v>0.14249898430090815</v>
      </c>
      <c r="J158" s="4">
        <f>IFERROR(到期收益率!J158*(1+参数!J$6/全价!J158*100*(1-2.7%/365)),"")</f>
        <v>8.1943073583255643E-2</v>
      </c>
      <c r="K158" s="4" t="str">
        <f>IFERROR(到期收益率!K158*(1+参数!K$6/全价!K158*100*(1-2.7%/365)),"")</f>
        <v/>
      </c>
    </row>
    <row r="159" spans="1:11" x14ac:dyDescent="0.15">
      <c r="A159" s="1">
        <v>42514</v>
      </c>
      <c r="B159" s="4" t="str">
        <f>IFERROR(到期收益率!B159*(1+参数!B$6/全价!B159*100*(1-2.7%/365)),"")</f>
        <v/>
      </c>
      <c r="C159" s="4">
        <f>IFERROR(到期收益率!C159*(1+参数!C$6/全价!C159*100*(1-2.7%/365)),"")</f>
        <v>8.3451198736509039E-2</v>
      </c>
      <c r="D159" s="4">
        <f>IFERROR(到期收益率!D159*(1+参数!D$6/全价!D159*100*(1-2.7%/365)),"")</f>
        <v>0.10581037975493901</v>
      </c>
      <c r="E159" s="4">
        <f>IFERROR(到期收益率!E159*(1+参数!E$6/全价!E159*100*(1-2.7%/365)),"")</f>
        <v>0.12197677425491844</v>
      </c>
      <c r="F159" s="4">
        <f>IFERROR(到期收益率!F159*(1+参数!F$6/全价!F159*100*(1-2.7%/365)),"")</f>
        <v>0.11082786292723233</v>
      </c>
      <c r="G159" s="4">
        <f>IFERROR(到期收益率!G159*(1+参数!G$6/全价!G159*100*(1-2.7%/365)),"")</f>
        <v>0.13062092076636361</v>
      </c>
      <c r="H159" s="4">
        <f>IFERROR(到期收益率!H159*(1+参数!H$6/全价!H159*100*(1-2.7%/365)),"")</f>
        <v>0.12108708155718796</v>
      </c>
      <c r="I159" s="4">
        <f>IFERROR(到期收益率!I159*(1+参数!I$6/全价!I159*100*(1-2.7%/365)),"")</f>
        <v>0.14250263386901654</v>
      </c>
      <c r="J159" s="4">
        <f>IFERROR(到期收益率!J159*(1+参数!J$6/全价!J159*100*(1-2.7%/365)),"")</f>
        <v>8.1289160517806922E-2</v>
      </c>
      <c r="K159" s="4" t="str">
        <f>IFERROR(到期收益率!K159*(1+参数!K$6/全价!K159*100*(1-2.7%/365)),"")</f>
        <v/>
      </c>
    </row>
    <row r="160" spans="1:11" x14ac:dyDescent="0.15">
      <c r="A160" s="1">
        <v>42515</v>
      </c>
      <c r="B160" s="4">
        <f>IFERROR(到期收益率!B160*(1+参数!B$6/全价!B160*100*(1-2.7%/365)),"")</f>
        <v>9.7482810050207661E-2</v>
      </c>
      <c r="C160" s="4">
        <f>IFERROR(到期收益率!C160*(1+参数!C$6/全价!C160*100*(1-2.7%/365)),"")</f>
        <v>8.5301133352078798E-2</v>
      </c>
      <c r="D160" s="4">
        <f>IFERROR(到期收益率!D160*(1+参数!D$6/全价!D160*100*(1-2.7%/365)),"")</f>
        <v>0.10537302149021788</v>
      </c>
      <c r="E160" s="4">
        <f>IFERROR(到期收益率!E160*(1+参数!E$6/全价!E160*100*(1-2.7%/365)),"")</f>
        <v>0.12261708594824886</v>
      </c>
      <c r="F160" s="4">
        <f>IFERROR(到期收益率!F160*(1+参数!F$6/全价!F160*100*(1-2.7%/365)),"")</f>
        <v>0.11081643327409343</v>
      </c>
      <c r="G160" s="4">
        <f>IFERROR(到期收益率!G160*(1+参数!G$6/全价!G160*100*(1-2.7%/365)),"")</f>
        <v>0.12249200126066682</v>
      </c>
      <c r="H160" s="4">
        <f>IFERROR(到期收益率!H160*(1+参数!H$6/全价!H160*100*(1-2.7%/365)),"")</f>
        <v>0.12099131726781021</v>
      </c>
      <c r="I160" s="4">
        <f>IFERROR(到期收益率!I160*(1+参数!I$6/全价!I160*100*(1-2.7%/365)),"")</f>
        <v>0.14250631820222864</v>
      </c>
      <c r="J160" s="4">
        <f>IFERROR(到期收益率!J160*(1+参数!J$6/全价!J160*100*(1-2.7%/365)),"")</f>
        <v>8.207337521772283E-2</v>
      </c>
      <c r="K160" s="4" t="str">
        <f>IFERROR(到期收益率!K160*(1+参数!K$6/全价!K160*100*(1-2.7%/365)),"")</f>
        <v/>
      </c>
    </row>
    <row r="161" spans="1:11" x14ac:dyDescent="0.15">
      <c r="A161" s="1">
        <v>42516</v>
      </c>
      <c r="B161" s="4">
        <f>IFERROR(到期收益率!B161*(1+参数!B$6/全价!B161*100*(1-2.7%/365)),"")</f>
        <v>9.7713254859705848E-2</v>
      </c>
      <c r="C161" s="4">
        <f>IFERROR(到期收益率!C161*(1+参数!C$6/全价!C161*100*(1-2.7%/365)),"")</f>
        <v>8.7979485768354349E-2</v>
      </c>
      <c r="D161" s="4">
        <f>IFERROR(到期收益率!D161*(1+参数!D$6/全价!D161*100*(1-2.7%/365)),"")</f>
        <v>0.10522612739853303</v>
      </c>
      <c r="E161" s="4">
        <f>IFERROR(到期收益率!E161*(1+参数!E$6/全价!E161*100*(1-2.7%/365)),"")</f>
        <v>0.12191825416277914</v>
      </c>
      <c r="F161" s="4" t="str">
        <f>IFERROR(到期收益率!F161*(1+参数!F$6/全价!F161*100*(1-2.7%/365)),"")</f>
        <v/>
      </c>
      <c r="G161" s="4">
        <f>IFERROR(到期收益率!G161*(1+参数!G$6/全价!G161*100*(1-2.7%/365)),"")</f>
        <v>0.12635992712768077</v>
      </c>
      <c r="H161" s="4">
        <f>IFERROR(到期收益率!H161*(1+参数!H$6/全价!H161*100*(1-2.7%/365)),"")</f>
        <v>0.12080623886571804</v>
      </c>
      <c r="I161" s="4">
        <f>IFERROR(到期收益率!I161*(1+参数!I$6/全价!I161*100*(1-2.7%/365)),"")</f>
        <v>0.13503161402972522</v>
      </c>
      <c r="J161" s="4">
        <f>IFERROR(到期收益率!J161*(1+参数!J$6/全价!J161*100*(1-2.7%/365)),"")</f>
        <v>8.2218831858982155E-2</v>
      </c>
      <c r="K161" s="4" t="str">
        <f>IFERROR(到期收益率!K161*(1+参数!K$6/全价!K161*100*(1-2.7%/365)),"")</f>
        <v/>
      </c>
    </row>
    <row r="162" spans="1:11" x14ac:dyDescent="0.15">
      <c r="A162" s="1">
        <v>42517</v>
      </c>
      <c r="B162" s="4" t="str">
        <f>IFERROR(到期收益率!B162*(1+参数!B$6/全价!B162*100*(1-2.7%/365)),"")</f>
        <v/>
      </c>
      <c r="C162" s="4">
        <f>IFERROR(到期收益率!C162*(1+参数!C$6/全价!C162*100*(1-2.7%/365)),"")</f>
        <v>8.6814066300362563E-2</v>
      </c>
      <c r="D162" s="4">
        <f>IFERROR(到期收益率!D162*(1+参数!D$6/全价!D162*100*(1-2.7%/365)),"")</f>
        <v>0.10507875686375635</v>
      </c>
      <c r="E162" s="4">
        <f>IFERROR(到期收益率!E162*(1+参数!E$6/全价!E162*100*(1-2.7%/365)),"")</f>
        <v>0.1054641350486185</v>
      </c>
      <c r="F162" s="4">
        <f>IFERROR(到期收益率!F162*(1+参数!F$6/全价!F162*100*(1-2.7%/365)),"")</f>
        <v>0.11079363499091863</v>
      </c>
      <c r="G162" s="4">
        <f>IFERROR(到期收益率!G162*(1+参数!G$6/全价!G162*100*(1-2.7%/365)),"")</f>
        <v>0.1306237533052014</v>
      </c>
      <c r="H162" s="4">
        <f>IFERROR(到期收益率!H162*(1+参数!H$6/全价!H162*100*(1-2.7%/365)),"")</f>
        <v>0.12062091625683778</v>
      </c>
      <c r="I162" s="4">
        <f>IFERROR(到期收益率!I162*(1+参数!I$6/全价!I162*100*(1-2.7%/365)),"")</f>
        <v>0.12063069652120735</v>
      </c>
      <c r="J162" s="4">
        <f>IFERROR(到期收益率!J162*(1+参数!J$6/全价!J162*100*(1-2.7%/365)),"")</f>
        <v>8.1776730758571031E-2</v>
      </c>
      <c r="K162" s="4" t="str">
        <f>IFERROR(到期收益率!K162*(1+参数!K$6/全价!K162*100*(1-2.7%/365)),"")</f>
        <v/>
      </c>
    </row>
    <row r="163" spans="1:11" x14ac:dyDescent="0.15">
      <c r="A163" s="1">
        <v>42520</v>
      </c>
      <c r="B163" s="4" t="str">
        <f>IFERROR(到期收益率!B163*(1+参数!B$6/全价!B163*100*(1-2.7%/365)),"")</f>
        <v/>
      </c>
      <c r="C163" s="4">
        <f>IFERROR(到期收益率!C163*(1+参数!C$6/全价!C163*100*(1-2.7%/365)),"")</f>
        <v>8.7996734805720248E-2</v>
      </c>
      <c r="D163" s="4">
        <f>IFERROR(到期收益率!D163*(1+参数!D$6/全价!D163*100*(1-2.7%/365)),"")</f>
        <v>0.10507475682049702</v>
      </c>
      <c r="E163" s="4">
        <f>IFERROR(到期收益率!E163*(1+参数!E$6/全价!E163*100*(1-2.7%/365)),"")</f>
        <v>0.10618902966221332</v>
      </c>
      <c r="F163" s="4">
        <f>IFERROR(到期收益率!F163*(1+参数!F$6/全价!F163*100*(1-2.7%/365)),"")</f>
        <v>0.11110574083131468</v>
      </c>
      <c r="G163" s="4">
        <f>IFERROR(到期收益率!G163*(1+参数!G$6/全价!G163*100*(1-2.7%/365)),"")</f>
        <v>0.14717351115179025</v>
      </c>
      <c r="H163" s="4">
        <f>IFERROR(到期收益率!H163*(1+参数!H$6/全价!H163*100*(1-2.7%/365)),"")</f>
        <v>0.12033171381673789</v>
      </c>
      <c r="I163" s="4">
        <f>IFERROR(到期收益率!I163*(1+参数!I$6/全价!I163*100*(1-2.7%/365)),"")</f>
        <v>0.12418737476755497</v>
      </c>
      <c r="J163" s="4">
        <f>IFERROR(到期收益率!J163*(1+参数!J$6/全价!J163*100*(1-2.7%/365)),"")</f>
        <v>8.0239509201456671E-2</v>
      </c>
      <c r="K163" s="4" t="str">
        <f>IFERROR(到期收益率!K163*(1+参数!K$6/全价!K163*100*(1-2.7%/365)),"")</f>
        <v/>
      </c>
    </row>
    <row r="164" spans="1:11" x14ac:dyDescent="0.15">
      <c r="A164" s="1">
        <v>42521</v>
      </c>
      <c r="B164" s="4" t="str">
        <f>IFERROR(到期收益率!B164*(1+参数!B$6/全价!B164*100*(1-2.7%/365)),"")</f>
        <v/>
      </c>
      <c r="C164" s="4">
        <f>IFERROR(到期收益率!C164*(1+参数!C$6/全价!C164*100*(1-2.7%/365)),"")</f>
        <v>8.7846596560592308E-2</v>
      </c>
      <c r="D164" s="4">
        <f>IFERROR(到期收益率!D164*(1+参数!D$6/全价!D164*100*(1-2.7%/365)),"")</f>
        <v>0.10507356660706162</v>
      </c>
      <c r="E164" s="4">
        <f>IFERROR(到期收益率!E164*(1+参数!E$6/全价!E164*100*(1-2.7%/365)),"")</f>
        <v>0.10678988363459756</v>
      </c>
      <c r="F164" s="4">
        <f>IFERROR(到期收益率!F164*(1+参数!F$6/全价!F164*100*(1-2.7%/365)),"")</f>
        <v>0.10683791131618134</v>
      </c>
      <c r="G164" s="4">
        <f>IFERROR(到期收益率!G164*(1+参数!G$6/全价!G164*100*(1-2.7%/365)),"")</f>
        <v>0.1354510561770651</v>
      </c>
      <c r="H164" s="4">
        <f>IFERROR(到期收益率!H164*(1+参数!H$6/全价!H164*100*(1-2.7%/365)),"")</f>
        <v>0.12023505426622091</v>
      </c>
      <c r="I164" s="4">
        <f>IFERROR(到期收益率!I164*(1+参数!I$6/全价!I164*100*(1-2.7%/365)),"")</f>
        <v>0.12491577593095993</v>
      </c>
      <c r="J164" s="4">
        <f>IFERROR(到期收益率!J164*(1+参数!J$6/全价!J164*100*(1-2.7%/365)),"")</f>
        <v>7.9427525711638705E-2</v>
      </c>
      <c r="K164" s="4" t="str">
        <f>IFERROR(到期收益率!K164*(1+参数!K$6/全价!K164*100*(1-2.7%/365)),"")</f>
        <v/>
      </c>
    </row>
    <row r="165" spans="1:11" x14ac:dyDescent="0.15">
      <c r="A165" s="1">
        <v>42522</v>
      </c>
      <c r="B165" s="4" t="str">
        <f>IFERROR(到期收益率!B165*(1+参数!B$6/全价!B165*100*(1-2.7%/365)),"")</f>
        <v/>
      </c>
      <c r="C165" s="4">
        <f>IFERROR(到期收益率!C165*(1+参数!C$6/全价!C165*100*(1-2.7%/365)),"")</f>
        <v>8.769555284588168E-2</v>
      </c>
      <c r="D165" s="4">
        <f>IFERROR(到期收益率!D165*(1+参数!D$6/全价!D165*100*(1-2.7%/365)),"")</f>
        <v>0.1050724279221121</v>
      </c>
      <c r="E165" s="4">
        <f>IFERROR(到期收益率!E165*(1+参数!E$6/全价!E165*100*(1-2.7%/365)),"")</f>
        <v>0.10437601306398119</v>
      </c>
      <c r="F165" s="4">
        <f>IFERROR(到期收益率!F165*(1+参数!F$6/全价!F165*100*(1-2.7%/365)),"")</f>
        <v>0.10693597459738405</v>
      </c>
      <c r="G165" s="4">
        <f>IFERROR(到期收益率!G165*(1+参数!G$6/全价!G165*100*(1-2.7%/365)),"")</f>
        <v>0.13517912962953887</v>
      </c>
      <c r="H165" s="4">
        <f>IFERROR(到期收益率!H165*(1+参数!H$6/全价!H165*100*(1-2.7%/365)),"")</f>
        <v>0.11942216583263199</v>
      </c>
      <c r="I165" s="4">
        <f>IFERROR(到期收益率!I165*(1+参数!I$6/全价!I165*100*(1-2.7%/365)),"")</f>
        <v>0.12221901710979596</v>
      </c>
      <c r="J165" s="4">
        <f>IFERROR(到期收益率!J165*(1+参数!J$6/全价!J165*100*(1-2.7%/365)),"")</f>
        <v>8.0154917332957029E-2</v>
      </c>
      <c r="K165" s="4" t="str">
        <f>IFERROR(到期收益率!K165*(1+参数!K$6/全价!K165*100*(1-2.7%/365)),"")</f>
        <v/>
      </c>
    </row>
    <row r="166" spans="1:11" x14ac:dyDescent="0.15">
      <c r="A166" s="1">
        <v>42523</v>
      </c>
      <c r="B166" s="4" t="str">
        <f>IFERROR(到期收益率!B166*(1+参数!B$6/全价!B166*100*(1-2.7%/365)),"")</f>
        <v/>
      </c>
      <c r="C166" s="4">
        <f>IFERROR(到期收益率!C166*(1+参数!C$6/全价!C166*100*(1-2.7%/365)),"")</f>
        <v>8.7543585972979343E-2</v>
      </c>
      <c r="D166" s="4">
        <f>IFERROR(到期收益率!D166*(1+参数!D$6/全价!D166*100*(1-2.7%/365)),"")</f>
        <v>0.10551539412217896</v>
      </c>
      <c r="E166" s="4">
        <f>IFERROR(到期收益率!E166*(1+参数!E$6/全价!E166*100*(1-2.7%/365)),"")</f>
        <v>0.10423817952002468</v>
      </c>
      <c r="F166" s="4">
        <f>IFERROR(到期收益率!F166*(1+参数!F$6/全价!F166*100*(1-2.7%/365)),"")</f>
        <v>0.11188533286922238</v>
      </c>
      <c r="G166" s="4" t="str">
        <f>IFERROR(到期收益率!G166*(1+参数!G$6/全价!G166*100*(1-2.7%/365)),"")</f>
        <v/>
      </c>
      <c r="H166" s="4">
        <f>IFERROR(到期收益率!H166*(1+参数!H$6/全价!H166*100*(1-2.7%/365)),"")</f>
        <v>0.11941418357539262</v>
      </c>
      <c r="I166" s="4">
        <f>IFERROR(到期收益率!I166*(1+参数!I$6/全价!I166*100*(1-2.7%/365)),"")</f>
        <v>0.12054483079593897</v>
      </c>
      <c r="J166" s="4">
        <f>IFERROR(到期收益率!J166*(1+参数!J$6/全价!J166*100*(1-2.7%/365)),"")</f>
        <v>7.9713858369119497E-2</v>
      </c>
      <c r="K166" s="4" t="str">
        <f>IFERROR(到期收益率!K166*(1+参数!K$6/全价!K166*100*(1-2.7%/365)),"")</f>
        <v/>
      </c>
    </row>
    <row r="167" spans="1:11" x14ac:dyDescent="0.15">
      <c r="A167" s="1">
        <v>42524</v>
      </c>
      <c r="B167" s="4" t="str">
        <f>IFERROR(到期收益率!B167*(1+参数!B$6/全价!B167*100*(1-2.7%/365)),"")</f>
        <v/>
      </c>
      <c r="C167" s="4">
        <f>IFERROR(到期收益率!C167*(1+参数!C$6/全价!C167*100*(1-2.7%/365)),"")</f>
        <v>8.6974236196420154E-2</v>
      </c>
      <c r="D167" s="4">
        <f>IFERROR(到期收益率!D167*(1+参数!D$6/全价!D167*100*(1-2.7%/365)),"")</f>
        <v>0.10344191772910968</v>
      </c>
      <c r="E167" s="4">
        <f>IFERROR(到期收益率!E167*(1+参数!E$6/全价!E167*100*(1-2.7%/365)),"")</f>
        <v>0.10383348876005578</v>
      </c>
      <c r="F167" s="4">
        <f>IFERROR(到期收益率!F167*(1+参数!F$6/全价!F167*100*(1-2.7%/365)),"")</f>
        <v>0.11187574610183988</v>
      </c>
      <c r="G167" s="4" t="str">
        <f>IFERROR(到期收益率!G167*(1+参数!G$6/全价!G167*100*(1-2.7%/365)),"")</f>
        <v/>
      </c>
      <c r="H167" s="4">
        <f>IFERROR(到期收益率!H167*(1+参数!H$6/全价!H167*100*(1-2.7%/365)),"")</f>
        <v>0.11913746382260211</v>
      </c>
      <c r="I167" s="4">
        <f>IFERROR(到期收益率!I167*(1+参数!I$6/全价!I167*100*(1-2.7%/365)),"")</f>
        <v>0.12009618534493309</v>
      </c>
      <c r="J167" s="4" t="str">
        <f>IFERROR(到期收益率!J167*(1+参数!J$6/全价!J167*100*(1-2.7%/365)),"")</f>
        <v/>
      </c>
      <c r="K167" s="4">
        <f>IFERROR(到期收益率!K167*(1+参数!K$6/全价!K167*100*(1-2.7%/365)),"")</f>
        <v>0.11352187753301309</v>
      </c>
    </row>
    <row r="168" spans="1:11" x14ac:dyDescent="0.15">
      <c r="A168" s="1">
        <v>42527</v>
      </c>
      <c r="B168" s="4" t="str">
        <f>IFERROR(到期收益率!B168*(1+参数!B$6/全价!B168*100*(1-2.7%/365)),"")</f>
        <v/>
      </c>
      <c r="C168" s="4">
        <f>IFERROR(到期收益率!C168*(1+参数!C$6/全价!C168*100*(1-2.7%/365)),"")</f>
        <v>8.6505815314338388E-2</v>
      </c>
      <c r="D168" s="4">
        <f>IFERROR(到期收益率!D168*(1+参数!D$6/全价!D168*100*(1-2.7%/365)),"")</f>
        <v>0.10328064967947166</v>
      </c>
      <c r="E168" s="4">
        <f>IFERROR(到期收益率!E168*(1+参数!E$6/全价!E168*100*(1-2.7%/365)),"")</f>
        <v>0.10301922126008251</v>
      </c>
      <c r="F168" s="4">
        <f>IFERROR(到期收益率!F168*(1+参数!F$6/全价!F168*100*(1-2.7%/365)),"")</f>
        <v>0.11313294668313569</v>
      </c>
      <c r="G168" s="4" t="str">
        <f>IFERROR(到期收益率!G168*(1+参数!G$6/全价!G168*100*(1-2.7%/365)),"")</f>
        <v/>
      </c>
      <c r="H168" s="4">
        <f>IFERROR(到期收益率!H168*(1+参数!H$6/全价!H168*100*(1-2.7%/365)),"")</f>
        <v>0.11902319256444992</v>
      </c>
      <c r="I168" s="4">
        <f>IFERROR(到期收益率!I168*(1+参数!I$6/全价!I168*100*(1-2.7%/365)),"")</f>
        <v>0.1200807469274062</v>
      </c>
      <c r="J168" s="4">
        <f>IFERROR(到期收益率!J168*(1+参数!J$6/全价!J168*100*(1-2.7%/365)),"")</f>
        <v>8.0556531869971942E-2</v>
      </c>
      <c r="K168" s="4" t="str">
        <f>IFERROR(到期收益率!K168*(1+参数!K$6/全价!K168*100*(1-2.7%/365)),"")</f>
        <v/>
      </c>
    </row>
    <row r="169" spans="1:11" x14ac:dyDescent="0.15">
      <c r="A169" s="1">
        <v>42528</v>
      </c>
      <c r="B169" s="4">
        <f>IFERROR(到期收益率!B169*(1+参数!B$6/全价!B169*100*(1-2.7%/365)),"")</f>
        <v>0.10503886543241063</v>
      </c>
      <c r="C169" s="4">
        <f>IFERROR(到期收益率!C169*(1+参数!C$6/全价!C169*100*(1-2.7%/365)),"")</f>
        <v>8.7191787494067627E-2</v>
      </c>
      <c r="D169" s="4">
        <f>IFERROR(到期收益率!D169*(1+参数!D$6/全价!D169*100*(1-2.7%/365)),"")</f>
        <v>0.10327627721789386</v>
      </c>
      <c r="E169" s="4">
        <f>IFERROR(到期收益率!E169*(1+参数!E$6/全价!E169*100*(1-2.7%/365)),"")</f>
        <v>0.10208255803984646</v>
      </c>
      <c r="F169" s="4">
        <f>IFERROR(到期收益率!F169*(1+参数!F$6/全价!F169*100*(1-2.7%/365)),"")</f>
        <v>0.11312529841431521</v>
      </c>
      <c r="G169" s="4">
        <f>IFERROR(到期收益率!G169*(1+参数!G$6/全价!G169*100*(1-2.7%/365)),"")</f>
        <v>0.13514505256098081</v>
      </c>
      <c r="H169" s="4">
        <f>IFERROR(到期收益率!H169*(1+参数!H$6/全价!H169*100*(1-2.7%/365)),"")</f>
        <v>0.11937486747982645</v>
      </c>
      <c r="I169" s="4">
        <f>IFERROR(到期收益率!I169*(1+参数!I$6/全价!I169*100*(1-2.7%/365)),"")</f>
        <v>0.12052002261296489</v>
      </c>
      <c r="J169" s="4">
        <f>IFERROR(到期收益率!J169*(1+参数!J$6/全价!J169*100*(1-2.7%/365)),"")</f>
        <v>8.1076023929042645E-2</v>
      </c>
      <c r="K169" s="4" t="str">
        <f>IFERROR(到期收益率!K169*(1+参数!K$6/全价!K169*100*(1-2.7%/365)),"")</f>
        <v/>
      </c>
    </row>
    <row r="170" spans="1:11" x14ac:dyDescent="0.15">
      <c r="A170" s="1">
        <v>42529</v>
      </c>
      <c r="B170" s="4">
        <f>IFERROR(到期收益率!B170*(1+参数!B$6/全价!B170*100*(1-2.7%/365)),"")</f>
        <v>8.3188943038397273E-2</v>
      </c>
      <c r="C170" s="4">
        <f>IFERROR(到期收益率!C170*(1+参数!C$6/全价!C170*100*(1-2.7%/365)),"")</f>
        <v>8.6188647749204109E-2</v>
      </c>
      <c r="D170" s="4">
        <f>IFERROR(到期收益率!D170*(1+参数!D$6/全价!D170*100*(1-2.7%/365)),"")</f>
        <v>9.718218980151791E-2</v>
      </c>
      <c r="E170" s="4">
        <f>IFERROR(到期收益率!E170*(1+参数!E$6/全价!E170*100*(1-2.7%/365)),"")</f>
        <v>0.10294237481985583</v>
      </c>
      <c r="F170" s="4">
        <f>IFERROR(到期收益率!F170*(1+参数!F$6/全价!F170*100*(1-2.7%/365)),"")</f>
        <v>0.11311768359934854</v>
      </c>
      <c r="G170" s="4">
        <f>IFERROR(到期收益率!G170*(1+参数!G$6/全价!G170*100*(1-2.7%/365)),"")</f>
        <v>0.14127120745118152</v>
      </c>
      <c r="H170" s="4">
        <f>IFERROR(到期收益率!H170*(1+参数!H$6/全价!H170*100*(1-2.7%/365)),"")</f>
        <v>0.11909692314453373</v>
      </c>
      <c r="I170" s="4">
        <f>IFERROR(到期收益率!I170*(1+参数!I$6/全价!I170*100*(1-2.7%/365)),"")</f>
        <v>0.12023719319947275</v>
      </c>
      <c r="J170" s="4" t="str">
        <f>IFERROR(到期收益率!J170*(1+参数!J$6/全价!J170*100*(1-2.7%/365)),"")</f>
        <v/>
      </c>
      <c r="K170" s="4" t="str">
        <f>IFERROR(到期收益率!K170*(1+参数!K$6/全价!K170*100*(1-2.7%/365)),"")</f>
        <v/>
      </c>
    </row>
    <row r="171" spans="1:11" x14ac:dyDescent="0.15">
      <c r="A171" s="1">
        <v>42534</v>
      </c>
      <c r="B171" s="4" t="str">
        <f>IFERROR(到期收益率!B171*(1+参数!B$6/全价!B171*100*(1-2.7%/365)),"")</f>
        <v/>
      </c>
      <c r="C171" s="4">
        <f>IFERROR(到期收益率!C171*(1+参数!C$6/全价!C171*100*(1-2.7%/365)),"")</f>
        <v>8.6239028523062575E-2</v>
      </c>
      <c r="D171" s="4">
        <f>IFERROR(到期收益率!D171*(1+参数!D$6/全价!D171*100*(1-2.7%/365)),"")</f>
        <v>9.8443332510400189E-2</v>
      </c>
      <c r="E171" s="4">
        <f>IFERROR(到期收益率!E171*(1+参数!E$6/全价!E171*100*(1-2.7%/365)),"")</f>
        <v>0.10345252189718804</v>
      </c>
      <c r="F171" s="4">
        <f>IFERROR(到期收益率!F171*(1+参数!F$6/全价!F171*100*(1-2.7%/365)),"")</f>
        <v>0.11308024388929112</v>
      </c>
      <c r="G171" s="4" t="str">
        <f>IFERROR(到期收益率!G171*(1+参数!G$6/全价!G171*100*(1-2.7%/365)),"")</f>
        <v/>
      </c>
      <c r="H171" s="4">
        <f>IFERROR(到期收益率!H171*(1+参数!H$6/全价!H171*100*(1-2.7%/365)),"")</f>
        <v>0.11905732772776147</v>
      </c>
      <c r="I171" s="4">
        <f>IFERROR(到期收益率!I171*(1+参数!I$6/全价!I171*100*(1-2.7%/365)),"")</f>
        <v>0.11993427603696964</v>
      </c>
      <c r="J171" s="4" t="str">
        <f>IFERROR(到期收益率!J171*(1+参数!J$6/全价!J171*100*(1-2.7%/365)),"")</f>
        <v/>
      </c>
      <c r="K171" s="4">
        <f>IFERROR(到期收益率!K171*(1+参数!K$6/全价!K171*100*(1-2.7%/365)),"")</f>
        <v>0.10862748805022913</v>
      </c>
    </row>
    <row r="172" spans="1:11" x14ac:dyDescent="0.15">
      <c r="A172" s="1">
        <v>42535</v>
      </c>
      <c r="B172" s="4">
        <f>IFERROR(到期收益率!B172*(1+参数!B$6/全价!B172*100*(1-2.7%/365)),"")</f>
        <v>0.12049137164316387</v>
      </c>
      <c r="C172" s="4">
        <f>IFERROR(到期收益率!C172*(1+参数!C$6/全价!C172*100*(1-2.7%/365)),"")</f>
        <v>8.4996892543578575E-2</v>
      </c>
      <c r="D172" s="4">
        <f>IFERROR(到期收益率!D172*(1+参数!D$6/全价!D172*100*(1-2.7%/365)),"")</f>
        <v>9.5587371541136903E-2</v>
      </c>
      <c r="E172" s="4">
        <f>IFERROR(到期收益率!E172*(1+参数!E$6/全价!E172*100*(1-2.7%/365)),"")</f>
        <v>0.10344783371949411</v>
      </c>
      <c r="F172" s="4">
        <f>IFERROR(到期收益率!F172*(1+参数!F$6/全价!F172*100*(1-2.7%/365)),"")</f>
        <v>0.11295452008030342</v>
      </c>
      <c r="G172" s="4" t="str">
        <f>IFERROR(到期收益率!G172*(1+参数!G$6/全价!G172*100*(1-2.7%/365)),"")</f>
        <v/>
      </c>
      <c r="H172" s="4">
        <f>IFERROR(到期收益率!H172*(1+参数!H$6/全价!H172*100*(1-2.7%/365)),"")</f>
        <v>0.11886833547454048</v>
      </c>
      <c r="I172" s="4">
        <f>IFERROR(到期收益率!I172*(1+参数!I$6/全价!I172*100*(1-2.7%/365)),"")</f>
        <v>0.11942904694363798</v>
      </c>
      <c r="J172" s="4">
        <f>IFERROR(到期收益率!J172*(1+参数!J$6/全价!J172*100*(1-2.7%/365)),"")</f>
        <v>8.1238120677692191E-2</v>
      </c>
      <c r="K172" s="4">
        <f>IFERROR(到期收益率!K172*(1+参数!K$6/全价!K172*100*(1-2.7%/365)),"")</f>
        <v>0.10822660005841794</v>
      </c>
    </row>
    <row r="173" spans="1:11" x14ac:dyDescent="0.15">
      <c r="A173" s="1">
        <v>42536</v>
      </c>
      <c r="B173" s="4">
        <f>IFERROR(到期收益率!B173*(1+参数!B$6/全价!B173*100*(1-2.7%/365)),"")</f>
        <v>0.10546049987428764</v>
      </c>
      <c r="C173" s="4">
        <f>IFERROR(到期收益率!C173*(1+参数!C$6/全价!C173*100*(1-2.7%/365)),"")</f>
        <v>8.4180520238788512E-2</v>
      </c>
      <c r="D173" s="4">
        <f>IFERROR(到期收益率!D173*(1+参数!D$6/全价!D173*100*(1-2.7%/365)),"")</f>
        <v>9.7514480265291095E-2</v>
      </c>
      <c r="E173" s="4">
        <f>IFERROR(到期收益率!E173*(1+参数!E$6/全价!E173*100*(1-2.7%/365)),"")</f>
        <v>0.10337610730460427</v>
      </c>
      <c r="F173" s="4">
        <f>IFERROR(到期收益率!F173*(1+参数!F$6/全价!F173*100*(1-2.7%/365)),"")</f>
        <v>0.11235481210440157</v>
      </c>
      <c r="G173" s="4" t="str">
        <f>IFERROR(到期收益率!G173*(1+参数!G$6/全价!G173*100*(1-2.7%/365)),"")</f>
        <v/>
      </c>
      <c r="H173" s="4">
        <f>IFERROR(到期收益率!H173*(1+参数!H$6/全价!H173*100*(1-2.7%/365)),"")</f>
        <v>0.11876971946928558</v>
      </c>
      <c r="I173" s="4">
        <f>IFERROR(到期收益率!I173*(1+参数!I$6/全价!I173*100*(1-2.7%/365)),"")</f>
        <v>0.11992433006324668</v>
      </c>
      <c r="J173" s="4">
        <f>IFERROR(到期收益率!J173*(1+参数!J$6/全价!J173*100*(1-2.7%/365)),"")</f>
        <v>8.1222986194295813E-2</v>
      </c>
      <c r="K173" s="4" t="str">
        <f>IFERROR(到期收益率!K173*(1+参数!K$6/全价!K173*100*(1-2.7%/365)),"")</f>
        <v/>
      </c>
    </row>
    <row r="174" spans="1:11" x14ac:dyDescent="0.15">
      <c r="A174" s="1">
        <v>42537</v>
      </c>
      <c r="B174" s="4" t="str">
        <f>IFERROR(到期收益率!B174*(1+参数!B$6/全价!B174*100*(1-2.7%/365)),"")</f>
        <v/>
      </c>
      <c r="C174" s="4">
        <f>IFERROR(到期收益率!C174*(1+参数!C$6/全价!C174*100*(1-2.7%/365)),"")</f>
        <v>8.3359211738632769E-2</v>
      </c>
      <c r="D174" s="4">
        <f>IFERROR(到期收益率!D174*(1+参数!D$6/全价!D174*100*(1-2.7%/365)),"")</f>
        <v>9.7498588030048391E-2</v>
      </c>
      <c r="E174" s="4">
        <f>IFERROR(到期收益率!E174*(1+参数!E$6/全价!E174*100*(1-2.7%/365)),"")</f>
        <v>0.10229968772855948</v>
      </c>
      <c r="F174" s="4">
        <f>IFERROR(到期收益率!F174*(1+参数!F$6/全价!F174*100*(1-2.7%/365)),"")</f>
        <v>0.11234651237977926</v>
      </c>
      <c r="G174" s="4">
        <f>IFERROR(到期收益率!G174*(1+参数!G$6/全价!G174*100*(1-2.7%/365)),"")</f>
        <v>0.13974464128780789</v>
      </c>
      <c r="H174" s="4">
        <f>IFERROR(到期收益率!H174*(1+参数!H$6/全价!H174*100*(1-2.7%/365)),"")</f>
        <v>0.11903403601895025</v>
      </c>
      <c r="I174" s="4">
        <f>IFERROR(到期收益率!I174*(1+参数!I$6/全价!I174*100*(1-2.7%/365)),"")</f>
        <v>0.11964111399607799</v>
      </c>
      <c r="J174" s="4">
        <f>IFERROR(到期收益率!J174*(1+参数!J$6/全价!J174*100*(1-2.7%/365)),"")</f>
        <v>8.0723592746804518E-2</v>
      </c>
      <c r="K174" s="4">
        <f>IFERROR(到期收益率!K174*(1+参数!K$6/全价!K174*100*(1-2.7%/365)),"")</f>
        <v>0.10824989712504296</v>
      </c>
    </row>
    <row r="175" spans="1:11" x14ac:dyDescent="0.15">
      <c r="A175" s="1">
        <v>42538</v>
      </c>
      <c r="B175" s="4" t="str">
        <f>IFERROR(到期收益率!B175*(1+参数!B$6/全价!B175*100*(1-2.7%/365)),"")</f>
        <v/>
      </c>
      <c r="C175" s="4">
        <f>IFERROR(到期收益率!C175*(1+参数!C$6/全价!C175*100*(1-2.7%/365)),"")</f>
        <v>8.1446551756661587E-2</v>
      </c>
      <c r="D175" s="4">
        <f>IFERROR(到期收益率!D175*(1+参数!D$6/全价!D175*100*(1-2.7%/365)),"")</f>
        <v>9.7332069511225972E-2</v>
      </c>
      <c r="E175" s="4">
        <f>IFERROR(到期收益率!E175*(1+参数!E$6/全价!E175*100*(1-2.7%/365)),"")</f>
        <v>0.1020268612525647</v>
      </c>
      <c r="F175" s="4">
        <f>IFERROR(到期收益率!F175*(1+参数!F$6/全价!F175*100*(1-2.7%/365)),"")</f>
        <v>0.11233824615287272</v>
      </c>
      <c r="G175" s="4">
        <f>IFERROR(到期收益率!G175*(1+参数!G$6/全价!G175*100*(1-2.7%/365)),"")</f>
        <v>0.13521164221948945</v>
      </c>
      <c r="H175" s="4">
        <f>IFERROR(到期收益率!H175*(1+参数!H$6/全价!H175*100*(1-2.7%/365)),"")</f>
        <v>0.11893545150054233</v>
      </c>
      <c r="I175" s="4">
        <f>IFERROR(到期收益率!I175*(1+参数!I$6/全价!I175*100*(1-2.7%/365)),"")</f>
        <v>0.11664862826966105</v>
      </c>
      <c r="J175" s="4">
        <f>IFERROR(到期收益率!J175*(1+参数!J$6/全价!J175*100*(1-2.7%/365)),"")</f>
        <v>8.0385714639562442E-2</v>
      </c>
      <c r="K175" s="4">
        <f>IFERROR(到期收益率!K175*(1+参数!K$6/全价!K175*100*(1-2.7%/365)),"")</f>
        <v>0.10784778703988758</v>
      </c>
    </row>
    <row r="176" spans="1:11" x14ac:dyDescent="0.15">
      <c r="A176" s="1">
        <v>42541</v>
      </c>
      <c r="B176" s="4" t="str">
        <f>IFERROR(到期收益率!B176*(1+参数!B$6/全价!B176*100*(1-2.7%/365)),"")</f>
        <v/>
      </c>
      <c r="C176" s="4">
        <f>IFERROR(到期收益率!C176*(1+参数!C$6/全价!C176*100*(1-2.7%/365)),"")</f>
        <v>8.1998045406218578E-2</v>
      </c>
      <c r="D176" s="4">
        <f>IFERROR(到期收益率!D176*(1+参数!D$6/全价!D176*100*(1-2.7%/365)),"")</f>
        <v>9.4259858417406694E-2</v>
      </c>
      <c r="E176" s="4">
        <f>IFERROR(到期收益率!E176*(1+参数!E$6/全价!E176*100*(1-2.7%/365)),"")</f>
        <v>0.10274805340149572</v>
      </c>
      <c r="F176" s="4">
        <f>IFERROR(到期收益率!F176*(1+参数!F$6/全价!F176*100*(1-2.7%/365)),"")</f>
        <v>0.11231368922066219</v>
      </c>
      <c r="G176" s="4" t="str">
        <f>IFERROR(到期收益率!G176*(1+参数!G$6/全价!G176*100*(1-2.7%/365)),"")</f>
        <v/>
      </c>
      <c r="H176" s="4">
        <f>IFERROR(到期收益率!H176*(1+参数!H$6/全价!H176*100*(1-2.7%/365)),"")</f>
        <v>0.11936848670587226</v>
      </c>
      <c r="I176" s="4">
        <f>IFERROR(到期收益率!I176*(1+参数!I$6/全价!I176*100*(1-2.7%/365)),"")</f>
        <v>0.11662984412200947</v>
      </c>
      <c r="J176" s="4">
        <f>IFERROR(到期收益率!J176*(1+参数!J$6/全价!J176*100*(1-2.7%/365)),"")</f>
        <v>8.2538368481035698E-2</v>
      </c>
      <c r="K176" s="4">
        <f>IFERROR(到期收益率!K176*(1+参数!K$6/全价!K176*100*(1-2.7%/365)),"")</f>
        <v>0.10663882720023447</v>
      </c>
    </row>
    <row r="177" spans="1:11" x14ac:dyDescent="0.15">
      <c r="A177" s="1">
        <v>42542</v>
      </c>
      <c r="B177" s="4" t="str">
        <f>IFERROR(到期收益率!B177*(1+参数!B$6/全价!B177*100*(1-2.7%/365)),"")</f>
        <v/>
      </c>
      <c r="C177" s="4">
        <f>IFERROR(到期收益率!C177*(1+参数!C$6/全价!C177*100*(1-2.7%/365)),"")</f>
        <v>8.2478988471706538E-2</v>
      </c>
      <c r="D177" s="4">
        <f>IFERROR(到期收益率!D177*(1+参数!D$6/全价!D177*100*(1-2.7%/365)),"")</f>
        <v>9.5598801604325559E-2</v>
      </c>
      <c r="E177" s="4">
        <f>IFERROR(到期收益率!E177*(1+参数!E$6/全价!E177*100*(1-2.7%/365)),"")</f>
        <v>0.10301191184764184</v>
      </c>
      <c r="F177" s="4">
        <f>IFERROR(到期收益率!F177*(1+参数!F$6/全价!F177*100*(1-2.7%/365)),"")</f>
        <v>0.11111306975186019</v>
      </c>
      <c r="G177" s="4">
        <f>IFERROR(到期收益率!G177*(1+参数!G$6/全价!G177*100*(1-2.7%/365)),"")</f>
        <v>0.13567883873695363</v>
      </c>
      <c r="H177" s="4">
        <f>IFERROR(到期收益率!H177*(1+参数!H$6/全价!H177*100*(1-2.7%/365)),"")</f>
        <v>0.11926998467977609</v>
      </c>
      <c r="I177" s="4">
        <f>IFERROR(到期收益率!I177*(1+参数!I$6/全价!I177*100*(1-2.7%/365)),"")</f>
        <v>0.1165685475521432</v>
      </c>
      <c r="J177" s="4">
        <f>IFERROR(到期收益率!J177*(1+参数!J$6/全价!J177*100*(1-2.7%/365)),"")</f>
        <v>8.2740825845623131E-2</v>
      </c>
      <c r="K177" s="4">
        <f>IFERROR(到期收益率!K177*(1+参数!K$6/全价!K177*100*(1-2.7%/365)),"")</f>
        <v>0.10540827314195324</v>
      </c>
    </row>
    <row r="178" spans="1:11" x14ac:dyDescent="0.15">
      <c r="A178" s="1">
        <v>42543</v>
      </c>
      <c r="B178" s="4" t="str">
        <f>IFERROR(到期收益率!B178*(1+参数!B$6/全价!B178*100*(1-2.7%/365)),"")</f>
        <v/>
      </c>
      <c r="C178" s="4">
        <f>IFERROR(到期收益率!C178*(1+参数!C$6/全价!C178*100*(1-2.7%/365)),"")</f>
        <v>8.1635437009494244E-2</v>
      </c>
      <c r="D178" s="4">
        <f>IFERROR(到期收益率!D178*(1+参数!D$6/全价!D178*100*(1-2.7%/365)),"")</f>
        <v>9.8317434059814149E-2</v>
      </c>
      <c r="E178" s="4">
        <f>IFERROR(到期收益率!E178*(1+参数!E$6/全价!E178*100*(1-2.7%/365)),"")</f>
        <v>0.10300713575892502</v>
      </c>
      <c r="F178" s="4">
        <f>IFERROR(到期收益率!F178*(1+参数!F$6/全价!F178*100*(1-2.7%/365)),"")</f>
        <v>0.11170002369617563</v>
      </c>
      <c r="G178" s="4">
        <f>IFERROR(到期收益率!G178*(1+参数!G$6/全价!G178*100*(1-2.7%/365)),"")</f>
        <v>0.14126918045959352</v>
      </c>
      <c r="H178" s="4">
        <f>IFERROR(到期收益率!H178*(1+参数!H$6/全价!H178*100*(1-2.7%/365)),"")</f>
        <v>0.11944575388385328</v>
      </c>
      <c r="I178" s="4">
        <f>IFERROR(到期收益率!I178*(1+参数!I$6/全价!I178*100*(1-2.7%/365)),"")</f>
        <v>0.11661743859070413</v>
      </c>
      <c r="J178" s="4">
        <f>IFERROR(到期收益率!J178*(1+参数!J$6/全价!J178*100*(1-2.7%/365)),"")</f>
        <v>8.2499482926183587E-2</v>
      </c>
      <c r="K178" s="4">
        <f>IFERROR(到期收益率!K178*(1+参数!K$6/全价!K178*100*(1-2.7%/365)),"")</f>
        <v>0.10516910445640773</v>
      </c>
    </row>
    <row r="179" spans="1:11" x14ac:dyDescent="0.15">
      <c r="A179" s="1">
        <v>42544</v>
      </c>
      <c r="B179" s="4" t="str">
        <f>IFERROR(到期收益率!B179*(1+参数!B$6/全价!B179*100*(1-2.7%/365)),"")</f>
        <v/>
      </c>
      <c r="C179" s="4">
        <f>IFERROR(到期收益率!C179*(1+参数!C$6/全价!C179*100*(1-2.7%/365)),"")</f>
        <v>8.1008432415102777E-2</v>
      </c>
      <c r="D179" s="4">
        <f>IFERROR(到期收益率!D179*(1+参数!D$6/全价!D179*100*(1-2.7%/365)),"")</f>
        <v>9.6777335701033806E-2</v>
      </c>
      <c r="E179" s="4">
        <f>IFERROR(到期收益率!E179*(1+参数!E$6/全价!E179*100*(1-2.7%/365)),"")</f>
        <v>0.10333915488208507</v>
      </c>
      <c r="F179" s="4">
        <f>IFERROR(到期收益率!F179*(1+参数!F$6/全价!F179*100*(1-2.7%/365)),"")</f>
        <v>0.1104965959452438</v>
      </c>
      <c r="G179" s="4">
        <f>IFERROR(到期收益率!G179*(1+参数!G$6/全价!G179*100*(1-2.7%/365)),"")</f>
        <v>0.14552589691371165</v>
      </c>
      <c r="H179" s="4">
        <f>IFERROR(到期收益率!H179*(1+参数!H$6/全价!H179*100*(1-2.7%/365)),"")</f>
        <v>0.11861522151134131</v>
      </c>
      <c r="I179" s="4">
        <f>IFERROR(到期收益率!I179*(1+参数!I$6/全价!I179*100*(1-2.7%/365)),"")</f>
        <v>0.11755038171704216</v>
      </c>
      <c r="J179" s="4">
        <f>IFERROR(到期收益率!J179*(1+参数!J$6/全价!J179*100*(1-2.7%/365)),"")</f>
        <v>8.2258136109073565E-2</v>
      </c>
      <c r="K179" s="4">
        <f>IFERROR(到期收益率!K179*(1+参数!K$6/全价!K179*100*(1-2.7%/365)),"")</f>
        <v>0.10517765267860649</v>
      </c>
    </row>
    <row r="180" spans="1:11" x14ac:dyDescent="0.15">
      <c r="A180" s="1">
        <v>42545</v>
      </c>
      <c r="B180" s="4">
        <f>IFERROR(到期收益率!B180*(1+参数!B$6/全价!B180*100*(1-2.7%/365)),"")</f>
        <v>0.10917986013908482</v>
      </c>
      <c r="C180" s="4">
        <f>IFERROR(到期收益率!C180*(1+参数!C$6/全价!C180*100*(1-2.7%/365)),"")</f>
        <v>8.082246365821795E-2</v>
      </c>
      <c r="D180" s="4">
        <f>IFERROR(到期收益率!D180*(1+参数!D$6/全价!D180*100*(1-2.7%/365)),"")</f>
        <v>9.4625550584952547E-2</v>
      </c>
      <c r="E180" s="4">
        <f>IFERROR(到期收益率!E180*(1+参数!E$6/全价!E180*100*(1-2.7%/365)),"")</f>
        <v>0.10272830264663459</v>
      </c>
      <c r="F180" s="4">
        <f>IFERROR(到期收益率!F180*(1+参数!F$6/全价!F180*100*(1-2.7%/365)),"")</f>
        <v>0.1104859882586051</v>
      </c>
      <c r="G180" s="4">
        <f>IFERROR(到期收益率!G180*(1+参数!G$6/全价!G180*100*(1-2.7%/365)),"")</f>
        <v>0.14009780580757453</v>
      </c>
      <c r="H180" s="4">
        <f>IFERROR(到期收益率!H180*(1+参数!H$6/全价!H180*100*(1-2.7%/365)),"")</f>
        <v>0.11778459977132662</v>
      </c>
      <c r="I180" s="4">
        <f>IFERROR(到期收益率!I180*(1+参数!I$6/全价!I180*100*(1-2.7%/365)),"")</f>
        <v>0.11710207013760801</v>
      </c>
      <c r="J180" s="4">
        <f>IFERROR(到期收益率!J180*(1+参数!J$6/全价!J180*100*(1-2.7%/365)),"")</f>
        <v>8.2127638089346991E-2</v>
      </c>
      <c r="K180" s="4">
        <f>IFERROR(到期收益率!K180*(1+参数!K$6/全价!K180*100*(1-2.7%/365)),"")</f>
        <v>0.10535194462146472</v>
      </c>
    </row>
    <row r="181" spans="1:11" x14ac:dyDescent="0.15">
      <c r="A181" s="1">
        <v>42548</v>
      </c>
      <c r="B181" s="4">
        <f>IFERROR(到期收益率!B181*(1+参数!B$6/全价!B181*100*(1-2.7%/365)),"")</f>
        <v>0.10810345968194145</v>
      </c>
      <c r="C181" s="4">
        <f>IFERROR(到期收益率!C181*(1+参数!C$6/全价!C181*100*(1-2.7%/365)),"")</f>
        <v>7.9582068280460508E-2</v>
      </c>
      <c r="D181" s="4">
        <f>IFERROR(到期收益率!D181*(1+参数!D$6/全价!D181*100*(1-2.7%/365)),"")</f>
        <v>9.5479859111621587E-2</v>
      </c>
      <c r="E181" s="4">
        <f>IFERROR(到期收益率!E181*(1+参数!E$6/全价!E181*100*(1-2.7%/365)),"")</f>
        <v>0.10298351500208848</v>
      </c>
      <c r="F181" s="4">
        <f>IFERROR(到期收益率!F181*(1+参数!F$6/全价!F181*100*(1-2.7%/365)),"")</f>
        <v>0.11045435747563333</v>
      </c>
      <c r="G181" s="4">
        <f>IFERROR(到期收益率!G181*(1+参数!G$6/全价!G181*100*(1-2.7%/365)),"")</f>
        <v>0.14010757496081377</v>
      </c>
      <c r="H181" s="4">
        <f>IFERROR(到期收益率!H181*(1+参数!H$6/全价!H181*100*(1-2.7%/365)),"")</f>
        <v>0.11666056324681762</v>
      </c>
      <c r="I181" s="4">
        <f>IFERROR(到期收益率!I181*(1+参数!I$6/全价!I181*100*(1-2.7%/365)),"")</f>
        <v>0.11708436472765671</v>
      </c>
      <c r="J181" s="4">
        <f>IFERROR(到期收益率!J181*(1+参数!J$6/全价!J181*100*(1-2.7%/365)),"")</f>
        <v>8.1846755573723812E-2</v>
      </c>
      <c r="K181" s="4">
        <f>IFERROR(到期收益率!K181*(1+参数!K$6/全价!K181*100*(1-2.7%/365)),"")</f>
        <v>0.10546192875726178</v>
      </c>
    </row>
    <row r="182" spans="1:11" x14ac:dyDescent="0.15">
      <c r="A182" s="1">
        <v>42549</v>
      </c>
      <c r="B182" s="4">
        <f>IFERROR(到期收益率!B182*(1+参数!B$6/全价!B182*100*(1-2.7%/365)),"")</f>
        <v>0.10696337433877239</v>
      </c>
      <c r="C182" s="4">
        <f>IFERROR(到期收益率!C182*(1+参数!C$6/全价!C182*100*(1-2.7%/365)),"")</f>
        <v>7.8711916569839002E-2</v>
      </c>
      <c r="D182" s="4">
        <f>IFERROR(到期收益率!D182*(1+参数!D$6/全价!D182*100*(1-2.7%/365)),"")</f>
        <v>9.5613719454274868E-2</v>
      </c>
      <c r="E182" s="4">
        <f>IFERROR(到期收益率!E182*(1+参数!E$6/全价!E182*100*(1-2.7%/365)),"")</f>
        <v>0.102978849455062</v>
      </c>
      <c r="F182" s="4">
        <f>IFERROR(到期收益率!F182*(1+参数!F$6/全价!F182*100*(1-2.7%/365)),"")</f>
        <v>0.11104514126023951</v>
      </c>
      <c r="G182" s="4">
        <f>IFERROR(到期收益率!G182*(1+参数!G$6/全价!G182*100*(1-2.7%/365)),"")</f>
        <v>0.14029903016324605</v>
      </c>
      <c r="H182" s="4">
        <f>IFERROR(到期收益率!H182*(1+参数!H$6/全价!H182*100*(1-2.7%/365)),"")</f>
        <v>0.11683381926357671</v>
      </c>
      <c r="I182" s="4">
        <f>IFERROR(到期收益率!I182*(1+参数!I$6/全价!I182*100*(1-2.7%/365)),"")</f>
        <v>0.1176882751817786</v>
      </c>
      <c r="J182" s="4">
        <f>IFERROR(到期收益率!J182*(1+参数!J$6/全价!J182*100*(1-2.7%/365)),"")</f>
        <v>8.1827018282694772E-2</v>
      </c>
      <c r="K182" s="4">
        <f>IFERROR(到期收益率!K182*(1+参数!K$6/全价!K182*100*(1-2.7%/365)),"")</f>
        <v>0.10555436990995</v>
      </c>
    </row>
    <row r="183" spans="1:11" x14ac:dyDescent="0.15">
      <c r="A183" s="1">
        <v>42550</v>
      </c>
      <c r="B183" s="4">
        <f>IFERROR(到期收益率!B183*(1+参数!B$6/全价!B183*100*(1-2.7%/365)),"")</f>
        <v>0.10706213706141704</v>
      </c>
      <c r="C183" s="4">
        <f>IFERROR(到期收益率!C183*(1+参数!C$6/全价!C183*100*(1-2.7%/365)),"")</f>
        <v>7.8740780575148175E-2</v>
      </c>
      <c r="D183" s="4">
        <f>IFERROR(到期收益率!D183*(1+参数!D$6/全价!D183*100*(1-2.7%/365)),"")</f>
        <v>9.5902445992214744E-2</v>
      </c>
      <c r="E183" s="4">
        <f>IFERROR(到期收益率!E183*(1+参数!E$6/全价!E183*100*(1-2.7%/365)),"")</f>
        <v>0.10331224463367707</v>
      </c>
      <c r="F183" s="4">
        <f>IFERROR(到期收益率!F183*(1+参数!F$6/全价!F183*100*(1-2.7%/365)),"")</f>
        <v>0.1111560891834493</v>
      </c>
      <c r="G183" s="4">
        <f>IFERROR(到期收益率!G183*(1+参数!G$6/全价!G183*100*(1-2.7%/365)),"")</f>
        <v>0.14458622920858827</v>
      </c>
      <c r="H183" s="4">
        <f>IFERROR(到期收益率!H183*(1+参数!H$6/全价!H183*100*(1-2.7%/365)),"")</f>
        <v>0.11939797145551456</v>
      </c>
      <c r="I183" s="4">
        <f>IFERROR(到期收益率!I183*(1+参数!I$6/全价!I183*100*(1-2.7%/365)),"")</f>
        <v>0.11873980683822037</v>
      </c>
      <c r="J183" s="4">
        <f>IFERROR(到期收益率!J183*(1+参数!J$6/全价!J183*100*(1-2.7%/365)),"")</f>
        <v>8.1807273120466859E-2</v>
      </c>
      <c r="K183" s="4">
        <f>IFERROR(到期收益率!K183*(1+参数!K$6/全价!K183*100*(1-2.7%/365)),"")</f>
        <v>0.1058973475003431</v>
      </c>
    </row>
    <row r="184" spans="1:11" x14ac:dyDescent="0.15">
      <c r="A184" s="1">
        <v>42551</v>
      </c>
      <c r="B184" s="4">
        <f>IFERROR(到期收益率!B184*(1+参数!B$6/全价!B184*100*(1-2.7%/365)),"")</f>
        <v>0.10702055698964458</v>
      </c>
      <c r="C184" s="4">
        <f>IFERROR(到期收益率!C184*(1+参数!C$6/全价!C184*100*(1-2.7%/365)),"")</f>
        <v>7.9451782301289298E-2</v>
      </c>
      <c r="D184" s="4">
        <f>IFERROR(到期收益率!D184*(1+参数!D$6/全价!D184*100*(1-2.7%/365)),"")</f>
        <v>9.5883512202352694E-2</v>
      </c>
      <c r="E184" s="4">
        <f>IFERROR(到期收益率!E184*(1+参数!E$6/全价!E184*100*(1-2.7%/365)),"")</f>
        <v>0.10263168939818523</v>
      </c>
      <c r="F184" s="4">
        <f>IFERROR(到期收益率!F184*(1+参数!F$6/全价!F184*100*(1-2.7%/365)),"")</f>
        <v>0.11114672537445222</v>
      </c>
      <c r="G184" s="4">
        <f>IFERROR(到期收益率!G184*(1+参数!G$6/全价!G184*100*(1-2.7%/365)),"")</f>
        <v>0.14946512292561334</v>
      </c>
      <c r="H184" s="4">
        <f>IFERROR(到期收益率!H184*(1+参数!H$6/全价!H184*100*(1-2.7%/365)),"")</f>
        <v>0.11745740880331011</v>
      </c>
      <c r="I184" s="4">
        <f>IFERROR(到期收益率!I184*(1+参数!I$6/全价!I184*100*(1-2.7%/365)),"")</f>
        <v>0.11712227192138561</v>
      </c>
      <c r="J184" s="4">
        <f>IFERROR(到期收益率!J184*(1+参数!J$6/全价!J184*100*(1-2.7%/365)),"")</f>
        <v>7.9519649574138943E-2</v>
      </c>
      <c r="K184" s="4">
        <f>IFERROR(到期收益率!K184*(1+参数!K$6/全价!K184*100*(1-2.7%/365)),"")</f>
        <v>0.1060742699013542</v>
      </c>
    </row>
    <row r="185" spans="1:11" x14ac:dyDescent="0.15">
      <c r="A185" s="1">
        <v>42552</v>
      </c>
      <c r="B185" s="4" t="str">
        <f>IFERROR(到期收益率!B185*(1+参数!B$6/全价!B185*100*(1-2.7%/365)),"")</f>
        <v/>
      </c>
      <c r="C185" s="4">
        <f>IFERROR(到期收益率!C185*(1+参数!C$6/全价!C185*100*(1-2.7%/365)),"")</f>
        <v>7.9255690905939716E-2</v>
      </c>
      <c r="D185" s="4">
        <f>IFERROR(到期收益率!D185*(1+参数!D$6/全价!D185*100*(1-2.7%/365)),"")</f>
        <v>9.2313102942497643E-2</v>
      </c>
      <c r="E185" s="4">
        <f>IFERROR(到期收益率!E185*(1+参数!E$6/全价!E185*100*(1-2.7%/365)),"")</f>
        <v>0.10330343655853316</v>
      </c>
      <c r="F185" s="4">
        <f>IFERROR(到期收益率!F185*(1+参数!F$6/全价!F185*100*(1-2.7%/365)),"")</f>
        <v>0.11065407396160111</v>
      </c>
      <c r="G185" s="4">
        <f>IFERROR(到期收益率!G185*(1+参数!G$6/全价!G185*100*(1-2.7%/365)),"")</f>
        <v>0.14947014891627897</v>
      </c>
      <c r="H185" s="4">
        <f>IFERROR(到期收益率!H185*(1+参数!H$6/全价!H185*100*(1-2.7%/365)),"")</f>
        <v>0.11744865232490212</v>
      </c>
      <c r="I185" s="4">
        <f>IFERROR(到期收益率!I185*(1+参数!I$6/全价!I185*100*(1-2.7%/365)),"")</f>
        <v>0.11817223267734572</v>
      </c>
      <c r="J185" s="4">
        <f>IFERROR(到期收益率!J185*(1+参数!J$6/全价!J185*100*(1-2.7%/365)),"")</f>
        <v>8.1101611958906139E-2</v>
      </c>
      <c r="K185" s="4">
        <f>IFERROR(到期收益率!K185*(1+参数!K$6/全价!K185*100*(1-2.7%/365)),"")</f>
        <v>0.10650293986018693</v>
      </c>
    </row>
    <row r="186" spans="1:11" x14ac:dyDescent="0.15">
      <c r="A186" s="1">
        <v>42555</v>
      </c>
      <c r="B186" s="4" t="str">
        <f>IFERROR(到期收益率!B186*(1+参数!B$6/全价!B186*100*(1-2.7%/365)),"")</f>
        <v/>
      </c>
      <c r="C186" s="4">
        <f>IFERROR(到期收益率!C186*(1+参数!C$6/全价!C186*100*(1-2.7%/365)),"")</f>
        <v>7.9351406811042857E-2</v>
      </c>
      <c r="D186" s="4">
        <f>IFERROR(到期收益率!D186*(1+参数!D$6/全价!D186*100*(1-2.7%/365)),"")</f>
        <v>9.3784383369096891E-2</v>
      </c>
      <c r="E186" s="4">
        <f>IFERROR(到期收益率!E186*(1+参数!E$6/全价!E186*100*(1-2.7%/365)),"")</f>
        <v>0.10349400805905491</v>
      </c>
      <c r="F186" s="4">
        <f>IFERROR(到期收益率!F186*(1+参数!F$6/全价!F186*100*(1-2.7%/365)),"")</f>
        <v>0.11050284664601115</v>
      </c>
      <c r="G186" s="4">
        <f>IFERROR(到期收益率!G186*(1+参数!G$6/全价!G186*100*(1-2.7%/365)),"")</f>
        <v>0.1507242219915238</v>
      </c>
      <c r="H186" s="4">
        <f>IFERROR(到期收益率!H186*(1+参数!H$6/全价!H186*100*(1-2.7%/365)),"")</f>
        <v>0.11751489236656537</v>
      </c>
      <c r="I186" s="4">
        <f>IFERROR(到期收益率!I186*(1+参数!I$6/全价!I186*100*(1-2.7%/365)),"")</f>
        <v>0.11899405513751771</v>
      </c>
      <c r="J186" s="4">
        <f>IFERROR(到期收益率!J186*(1+参数!J$6/全价!J186*100*(1-2.7%/365)),"")</f>
        <v>8.0930373969039127E-2</v>
      </c>
      <c r="K186" s="4" t="str">
        <f>IFERROR(到期收益率!K186*(1+参数!K$6/全价!K186*100*(1-2.7%/365)),"")</f>
        <v/>
      </c>
    </row>
    <row r="187" spans="1:11" x14ac:dyDescent="0.15">
      <c r="A187" s="1">
        <v>42556</v>
      </c>
      <c r="B187" s="4" t="str">
        <f>IFERROR(到期收益率!B187*(1+参数!B$6/全价!B187*100*(1-2.7%/365)),"")</f>
        <v/>
      </c>
      <c r="C187" s="4">
        <f>IFERROR(到期收益率!C187*(1+参数!C$6/全价!C187*100*(1-2.7%/365)),"")</f>
        <v>7.9383967610943129E-2</v>
      </c>
      <c r="D187" s="4">
        <f>IFERROR(到期收益率!D187*(1+参数!D$6/全价!D187*100*(1-2.7%/365)),"")</f>
        <v>9.2361147254925766E-2</v>
      </c>
      <c r="E187" s="4">
        <f>IFERROR(到期收益率!E187*(1+参数!E$6/全价!E187*100*(1-2.7%/365)),"")</f>
        <v>0.10519328531833534</v>
      </c>
      <c r="F187" s="4">
        <f>IFERROR(到期收益率!F187*(1+参数!F$6/全价!F187*100*(1-2.7%/365)),"")</f>
        <v>0.1103713052347345</v>
      </c>
      <c r="G187" s="4">
        <f>IFERROR(到期收益率!G187*(1+参数!G$6/全价!G187*100*(1-2.7%/365)),"")</f>
        <v>0.15063015814762007</v>
      </c>
      <c r="H187" s="4">
        <f>IFERROR(到期收益率!H187*(1+参数!H$6/全价!H187*100*(1-2.7%/365)),"")</f>
        <v>0.11750638857903178</v>
      </c>
      <c r="I187" s="4">
        <f>IFERROR(到期收益率!I187*(1+参数!I$6/全价!I187*100*(1-2.7%/365)),"")</f>
        <v>0.11926913104759311</v>
      </c>
      <c r="J187" s="4">
        <f>IFERROR(到期收益率!J187*(1+参数!J$6/全价!J187*100*(1-2.7%/365)),"")</f>
        <v>8.1187969049276706E-2</v>
      </c>
      <c r="K187" s="4">
        <f>IFERROR(到期收益率!K187*(1+参数!K$6/全价!K187*100*(1-2.7%/365)),"")</f>
        <v>0.106125339305914</v>
      </c>
    </row>
    <row r="188" spans="1:11" x14ac:dyDescent="0.15">
      <c r="A188" s="1">
        <v>42557</v>
      </c>
      <c r="B188" s="4">
        <f>IFERROR(到期收益率!B188*(1+参数!B$6/全价!B188*100*(1-2.7%/365)),"")</f>
        <v>0.10719557168100489</v>
      </c>
      <c r="C188" s="4">
        <f>IFERROR(到期收益率!C188*(1+参数!C$6/全价!C188*100*(1-2.7%/365)),"")</f>
        <v>7.8021459895203885E-2</v>
      </c>
      <c r="D188" s="4">
        <f>IFERROR(到期收益率!D188*(1+参数!D$6/全价!D188*100*(1-2.7%/365)),"")</f>
        <v>9.2178854275223071E-2</v>
      </c>
      <c r="E188" s="4">
        <f>IFERROR(到期收益率!E188*(1+参数!E$6/全价!E188*100*(1-2.7%/365)),"")</f>
        <v>0.1053953786700776</v>
      </c>
      <c r="F188" s="4">
        <f>IFERROR(到期收益率!F188*(1+参数!F$6/全价!F188*100*(1-2.7%/365)),"")</f>
        <v>0.108540156610405</v>
      </c>
      <c r="G188" s="4">
        <f>IFERROR(到期收益率!G188*(1+参数!G$6/全价!G188*100*(1-2.7%/365)),"")</f>
        <v>0.15450030434021891</v>
      </c>
      <c r="H188" s="4">
        <f>IFERROR(到期收益率!H188*(1+参数!H$6/全价!H188*100*(1-2.7%/365)),"")</f>
        <v>0.11731293852608976</v>
      </c>
      <c r="I188" s="4">
        <f>IFERROR(到期收益率!I188*(1+参数!I$6/全价!I188*100*(1-2.7%/365)),"")</f>
        <v>0.1193765232454746</v>
      </c>
      <c r="J188" s="4">
        <f>IFERROR(到期收益率!J188*(1+参数!J$6/全价!J188*100*(1-2.7%/365)),"")</f>
        <v>8.0890076332408412E-2</v>
      </c>
      <c r="K188" s="4">
        <f>IFERROR(到期收益率!K188*(1+参数!K$6/全价!K188*100*(1-2.7%/365)),"")</f>
        <v>0.10613577171580393</v>
      </c>
    </row>
    <row r="189" spans="1:11" x14ac:dyDescent="0.15">
      <c r="A189" s="1">
        <v>42558</v>
      </c>
      <c r="B189" s="4" t="str">
        <f>IFERROR(到期收益率!B189*(1+参数!B$6/全价!B189*100*(1-2.7%/365)),"")</f>
        <v/>
      </c>
      <c r="C189" s="4">
        <f>IFERROR(到期收益率!C189*(1+参数!C$6/全价!C189*100*(1-2.7%/365)),"")</f>
        <v>7.7349526866953872E-2</v>
      </c>
      <c r="D189" s="4">
        <f>IFERROR(到期收益率!D189*(1+参数!D$6/全价!D189*100*(1-2.7%/365)),"")</f>
        <v>9.1995854989249892E-2</v>
      </c>
      <c r="E189" s="4">
        <f>IFERROR(到期收益率!E189*(1+参数!E$6/全价!E189*100*(1-2.7%/365)),"")</f>
        <v>0.10539244034564982</v>
      </c>
      <c r="F189" s="4">
        <f>IFERROR(到期收益率!F189*(1+参数!F$6/全价!F189*100*(1-2.7%/365)),"")</f>
        <v>0.10792081058157366</v>
      </c>
      <c r="G189" s="4">
        <f>IFERROR(到期收益率!G189*(1+参数!G$6/全价!G189*100*(1-2.7%/365)),"")</f>
        <v>0.15074034668193292</v>
      </c>
      <c r="H189" s="4">
        <f>IFERROR(到期收益率!H189*(1+参数!H$6/全价!H189*100*(1-2.7%/365)),"")</f>
        <v>0.1172117295240489</v>
      </c>
      <c r="I189" s="4">
        <f>IFERROR(到期收益率!I189*(1+参数!I$6/全价!I189*100*(1-2.7%/365)),"")</f>
        <v>0.11897953541541888</v>
      </c>
      <c r="J189" s="4">
        <f>IFERROR(到期收益率!J189*(1+参数!J$6/全价!J189*100*(1-2.7%/365)),"")</f>
        <v>8.0370257680685772E-2</v>
      </c>
      <c r="K189" s="4">
        <f>IFERROR(到期收益率!K189*(1+参数!K$6/全价!K189*100*(1-2.7%/365)),"")</f>
        <v>0.10597776594056948</v>
      </c>
    </row>
    <row r="190" spans="1:11" x14ac:dyDescent="0.15">
      <c r="A190" s="1">
        <v>42559</v>
      </c>
      <c r="B190" s="4">
        <f>IFERROR(到期收益率!B190*(1+参数!B$6/全价!B190*100*(1-2.7%/365)),"")</f>
        <v>0.10725508779361796</v>
      </c>
      <c r="C190" s="4">
        <f>IFERROR(到期收益率!C190*(1+参数!C$6/全价!C190*100*(1-2.7%/365)),"")</f>
        <v>7.5504708515311839E-2</v>
      </c>
      <c r="D190" s="4">
        <f>IFERROR(到期收益率!D190*(1+参数!D$6/全价!D190*100*(1-2.7%/365)),"")</f>
        <v>8.7452763371812167E-2</v>
      </c>
      <c r="E190" s="4">
        <f>IFERROR(到期收益率!E190*(1+参数!E$6/全价!E190*100*(1-2.7%/365)),"")</f>
        <v>0.10409068048339012</v>
      </c>
      <c r="F190" s="4">
        <f>IFERROR(到期收益率!F190*(1+参数!F$6/全价!F190*100*(1-2.7%/365)),"")</f>
        <v>0.10790698504542957</v>
      </c>
      <c r="G190" s="4">
        <f>IFERROR(到期收益率!G190*(1+参数!G$6/全价!G190*100*(1-2.7%/365)),"")</f>
        <v>0.15199336261158389</v>
      </c>
      <c r="H190" s="4">
        <f>IFERROR(到期收益率!H190*(1+参数!H$6/全价!H190*100*(1-2.7%/365)),"")</f>
        <v>0.11738838001708553</v>
      </c>
      <c r="I190" s="4">
        <f>IFERROR(到期收益率!I190*(1+参数!I$6/全价!I190*100*(1-2.7%/365)),"")</f>
        <v>0.11785654750911491</v>
      </c>
      <c r="J190" s="4">
        <f>IFERROR(到期收益率!J190*(1+参数!J$6/全价!J190*100*(1-2.7%/365)),"")</f>
        <v>7.9684847422616639E-2</v>
      </c>
      <c r="K190" s="4">
        <f>IFERROR(到期收益率!K190*(1+参数!K$6/全价!K190*100*(1-2.7%/365)),"")</f>
        <v>0.10514567312036627</v>
      </c>
    </row>
    <row r="191" spans="1:11" x14ac:dyDescent="0.15">
      <c r="A191" s="1">
        <v>42562</v>
      </c>
      <c r="B191" s="4" t="str">
        <f>IFERROR(到期收益率!B191*(1+参数!B$6/全价!B191*100*(1-2.7%/365)),"")</f>
        <v/>
      </c>
      <c r="C191" s="4">
        <f>IFERROR(到期收益率!C191*(1+参数!C$6/全价!C191*100*(1-2.7%/365)),"")</f>
        <v>7.6504585517401094E-2</v>
      </c>
      <c r="D191" s="4">
        <f>IFERROR(到期收益率!D191*(1+参数!D$6/全价!D191*100*(1-2.7%/365)),"")</f>
        <v>8.8903526017658038E-2</v>
      </c>
      <c r="E191" s="4">
        <f>IFERROR(到期收益率!E191*(1+参数!E$6/全价!E191*100*(1-2.7%/365)),"")</f>
        <v>0.10476379918014232</v>
      </c>
      <c r="F191" s="4">
        <f>IFERROR(到期收益率!F191*(1+参数!F$6/全价!F191*100*(1-2.7%/365)),"")</f>
        <v>0.10762179359345313</v>
      </c>
      <c r="G191" s="4">
        <f>IFERROR(到期收益率!G191*(1+参数!G$6/全价!G191*100*(1-2.7%/365)),"")</f>
        <v>0.14957130802921206</v>
      </c>
      <c r="H191" s="4">
        <f>IFERROR(到期收益率!H191*(1+参数!H$6/全价!H191*100*(1-2.7%/365)),"")</f>
        <v>0.1174561172985169</v>
      </c>
      <c r="I191" s="4" t="str">
        <f>IFERROR(到期收益率!I191*(1+参数!I$6/全价!I191*100*(1-2.7%/365)),"")</f>
        <v/>
      </c>
      <c r="J191" s="4">
        <f>IFERROR(到期收益率!J191*(1+参数!J$6/全价!J191*100*(1-2.7%/365)),"")</f>
        <v>8.0010926701418919E-2</v>
      </c>
      <c r="K191" s="4">
        <f>IFERROR(到期收益率!K191*(1+参数!K$6/全价!K191*100*(1-2.7%/365)),"")</f>
        <v>0.10374100493477124</v>
      </c>
    </row>
    <row r="192" spans="1:11" x14ac:dyDescent="0.15">
      <c r="A192" s="1">
        <v>42563</v>
      </c>
      <c r="B192" s="4" t="str">
        <f>IFERROR(到期收益率!B192*(1+参数!B$6/全价!B192*100*(1-2.7%/365)),"")</f>
        <v/>
      </c>
      <c r="C192" s="4">
        <f>IFERROR(到期收益率!C192*(1+参数!C$6/全价!C192*100*(1-2.7%/365)),"")</f>
        <v>7.7002233289693467E-2</v>
      </c>
      <c r="D192" s="4">
        <f>IFERROR(到期收益率!D192*(1+参数!D$6/全价!D192*100*(1-2.7%/365)),"")</f>
        <v>8.8869153157056471E-2</v>
      </c>
      <c r="E192" s="4">
        <f>IFERROR(到期收益率!E192*(1+参数!E$6/全价!E192*100*(1-2.7%/365)),"")</f>
        <v>0.10469205422757825</v>
      </c>
      <c r="F192" s="4">
        <f>IFERROR(到期收益率!F192*(1+参数!F$6/全价!F192*100*(1-2.7%/365)),"")</f>
        <v>0.10748561039891989</v>
      </c>
      <c r="G192" s="4">
        <f>IFERROR(到期收益率!G192*(1+参数!G$6/全价!G192*100*(1-2.7%/365)),"")</f>
        <v>0.14977466022702271</v>
      </c>
      <c r="H192" s="4">
        <f>IFERROR(到期收益率!H192*(1+参数!H$6/全价!H192*100*(1-2.7%/365)),"")</f>
        <v>0.11698244721513125</v>
      </c>
      <c r="I192" s="4">
        <f>IFERROR(到期收益率!I192*(1+参数!I$6/全价!I192*100*(1-2.7%/365)),"")</f>
        <v>0.117612189895105</v>
      </c>
      <c r="J192" s="4">
        <f>IFERROR(到期收益率!J192*(1+参数!J$6/全价!J192*100*(1-2.7%/365)),"")</f>
        <v>7.9990363560678845E-2</v>
      </c>
      <c r="K192" s="4">
        <f>IFERROR(到期收益率!K192*(1+参数!K$6/全价!K192*100*(1-2.7%/365)),"")</f>
        <v>0.10349624926736622</v>
      </c>
    </row>
    <row r="193" spans="1:11" x14ac:dyDescent="0.15">
      <c r="A193" s="1">
        <v>42564</v>
      </c>
      <c r="B193" s="4">
        <f>IFERROR(到期收益率!B193*(1+参数!B$6/全价!B193*100*(1-2.7%/365)),"")</f>
        <v>0.11221526574957943</v>
      </c>
      <c r="C193" s="4">
        <f>IFERROR(到期收益率!C193*(1+参数!C$6/全价!C193*100*(1-2.7%/365)),"")</f>
        <v>7.5834146632253269E-2</v>
      </c>
      <c r="D193" s="4">
        <f>IFERROR(到期收益率!D193*(1+参数!D$6/全价!D193*100*(1-2.7%/365)),"")</f>
        <v>8.8991988671402178E-2</v>
      </c>
      <c r="E193" s="4">
        <f>IFERROR(到期收益率!E193*(1+参数!E$6/全价!E193*100*(1-2.7%/365)),"")</f>
        <v>0.10462023908161147</v>
      </c>
      <c r="F193" s="4">
        <f>IFERROR(到期收益率!F193*(1+参数!F$6/全价!F193*100*(1-2.7%/365)),"")</f>
        <v>0.1072269372725328</v>
      </c>
      <c r="G193" s="4">
        <f>IFERROR(到期收益率!G193*(1+参数!G$6/全价!G193*100*(1-2.7%/365)),"")</f>
        <v>0.14953250289083894</v>
      </c>
      <c r="H193" s="4">
        <f>IFERROR(到期收益率!H193*(1+参数!H$6/全价!H193*100*(1-2.7%/365)),"")</f>
        <v>0.11641525874483211</v>
      </c>
      <c r="I193" s="4">
        <f>IFERROR(到期收益率!I193*(1+参数!I$6/全价!I193*100*(1-2.7%/365)),"")</f>
        <v>0.11783046651568305</v>
      </c>
      <c r="J193" s="4">
        <f>IFERROR(到期收益率!J193*(1+参数!J$6/全价!J193*100*(1-2.7%/365)),"")</f>
        <v>8.3043737437000192E-2</v>
      </c>
      <c r="K193" s="4">
        <f>IFERROR(到期收益率!K193*(1+参数!K$6/全价!K193*100*(1-2.7%/365)),"")</f>
        <v>0.10434784611993406</v>
      </c>
    </row>
    <row r="194" spans="1:11" x14ac:dyDescent="0.15">
      <c r="A194" s="1">
        <v>42565</v>
      </c>
      <c r="B194" s="4">
        <f>IFERROR(到期收益率!B194*(1+参数!B$6/全价!B194*100*(1-2.7%/365)),"")</f>
        <v>0.11956749178638457</v>
      </c>
      <c r="C194" s="4">
        <f>IFERROR(到期收益率!C194*(1+参数!C$6/全价!C194*100*(1-2.7%/365)),"")</f>
        <v>6.8706916220092062E-2</v>
      </c>
      <c r="D194" s="4">
        <f>IFERROR(到期收益率!D194*(1+参数!D$6/全价!D194*100*(1-2.7%/365)),"")</f>
        <v>8.9115464091400587E-2</v>
      </c>
      <c r="E194" s="4">
        <f>IFERROR(到期收益率!E194*(1+参数!E$6/全价!E194*100*(1-2.7%/365)),"")</f>
        <v>0.10393176138128779</v>
      </c>
      <c r="F194" s="4">
        <f>IFERROR(到期收益率!F194*(1+参数!F$6/全价!F194*100*(1-2.7%/365)),"")</f>
        <v>0.10574628238073343</v>
      </c>
      <c r="G194" s="4">
        <f>IFERROR(到期收益率!G194*(1+参数!G$6/全价!G194*100*(1-2.7%/365)),"")</f>
        <v>0.14953787475230906</v>
      </c>
      <c r="H194" s="4">
        <f>IFERROR(到期收益率!H194*(1+参数!H$6/全价!H194*100*(1-2.7%/365)),"")</f>
        <v>0.11491869256522264</v>
      </c>
      <c r="I194" s="4">
        <f>IFERROR(到期收益率!I194*(1+参数!I$6/全价!I194*100*(1-2.7%/365)),"")</f>
        <v>0.11732238422978684</v>
      </c>
      <c r="J194" s="4">
        <f>IFERROR(到期收益率!J194*(1+参数!J$6/全价!J194*100*(1-2.7%/365)),"")</f>
        <v>7.9560418726816726E-2</v>
      </c>
      <c r="K194" s="4">
        <f>IFERROR(到期收益率!K194*(1+参数!K$6/全价!K194*100*(1-2.7%/365)),"")</f>
        <v>0.10435661382703869</v>
      </c>
    </row>
    <row r="195" spans="1:11" x14ac:dyDescent="0.15">
      <c r="A195" s="1">
        <v>42566</v>
      </c>
      <c r="B195" s="4">
        <f>IFERROR(到期收益率!B195*(1+参数!B$6/全价!B195*100*(1-2.7%/365)),"")</f>
        <v>0.11716373715991041</v>
      </c>
      <c r="C195" s="4">
        <f>IFERROR(到期收益率!C195*(1+参数!C$6/全价!C195*100*(1-2.7%/365)),"")</f>
        <v>6.8459204609607263E-2</v>
      </c>
      <c r="D195" s="4">
        <f>IFERROR(到期收益率!D195*(1+参数!D$6/全价!D195*100*(1-2.7%/365)),"")</f>
        <v>8.7976033037404228E-2</v>
      </c>
      <c r="E195" s="4">
        <f>IFERROR(到期收益率!E195*(1+参数!E$6/全价!E195*100*(1-2.7%/365)),"")</f>
        <v>0.10461373442570102</v>
      </c>
      <c r="F195" s="4">
        <f>IFERROR(到期收益率!F195*(1+参数!F$6/全价!F195*100*(1-2.7%/365)),"")</f>
        <v>0.10536302256175245</v>
      </c>
      <c r="G195" s="4">
        <f>IFERROR(到期收益率!G195*(1+参数!G$6/全价!G195*100*(1-2.7%/365)),"")</f>
        <v>0.14954325911271715</v>
      </c>
      <c r="H195" s="4">
        <f>IFERROR(到期收益率!H195*(1+参数!H$6/全价!H195*100*(1-2.7%/365)),"")</f>
        <v>0.11360923445833569</v>
      </c>
      <c r="I195" s="4">
        <f>IFERROR(到期收益率!I195*(1+参数!I$6/全价!I195*100*(1-2.7%/365)),"")</f>
        <v>0.11731704134675613</v>
      </c>
      <c r="J195" s="4">
        <f>IFERROR(到期收益率!J195*(1+参数!J$6/全价!J195*100*(1-2.7%/365)),"")</f>
        <v>7.9539642131805061E-2</v>
      </c>
      <c r="K195" s="4">
        <f>IFERROR(到期收益率!K195*(1+参数!K$6/全价!K195*100*(1-2.7%/365)),"")</f>
        <v>0.1042807766278178</v>
      </c>
    </row>
    <row r="196" spans="1:11" x14ac:dyDescent="0.15">
      <c r="A196" s="1">
        <v>42569</v>
      </c>
      <c r="B196" s="4" t="str">
        <f>IFERROR(到期收益率!B196*(1+参数!B$6/全价!B196*100*(1-2.7%/365)),"")</f>
        <v/>
      </c>
      <c r="C196" s="4">
        <f>IFERROR(到期收益率!C196*(1+参数!C$6/全价!C196*100*(1-2.7%/365)),"")</f>
        <v>6.8186216051964385E-2</v>
      </c>
      <c r="D196" s="4">
        <f>IFERROR(到期收益率!D196*(1+参数!D$6/全价!D196*100*(1-2.7%/365)),"")</f>
        <v>8.8024903101617355E-2</v>
      </c>
      <c r="E196" s="4">
        <f>IFERROR(到期收益率!E196*(1+参数!E$6/全价!E196*100*(1-2.7%/365)),"")</f>
        <v>0.10288956616654538</v>
      </c>
      <c r="F196" s="4">
        <f>IFERROR(到期收益率!F196*(1+参数!F$6/全价!F196*100*(1-2.7%/365)),"")</f>
        <v>0.10518812718716646</v>
      </c>
      <c r="G196" s="4">
        <f>IFERROR(到期收益率!G196*(1+参数!G$6/全价!G196*100*(1-2.7%/365)),"")</f>
        <v>0.1495596013826076</v>
      </c>
      <c r="H196" s="4">
        <f>IFERROR(到期收益率!H196*(1+参数!H$6/全价!H196*100*(1-2.7%/365)),"")</f>
        <v>0.1139438392108833</v>
      </c>
      <c r="I196" s="4">
        <f>IFERROR(到期收益率!I196*(1+参数!I$6/全价!I196*100*(1-2.7%/365)),"")</f>
        <v>0.11612933126725407</v>
      </c>
      <c r="J196" s="4">
        <f>IFERROR(到期收益率!J196*(1+参数!J$6/全价!J196*100*(1-2.7%/365)),"")</f>
        <v>7.9477288435566021E-2</v>
      </c>
      <c r="K196" s="4">
        <f>IFERROR(到期收益率!K196*(1+参数!K$6/全价!K196*100*(1-2.7%/365)),"")</f>
        <v>0.10396763668950808</v>
      </c>
    </row>
    <row r="197" spans="1:11" x14ac:dyDescent="0.15">
      <c r="A197" s="1">
        <v>42570</v>
      </c>
      <c r="B197" s="4">
        <f>IFERROR(到期收益率!B197*(1+参数!B$6/全价!B197*100*(1-2.7%/365)),"")</f>
        <v>0.11612059986088913</v>
      </c>
      <c r="C197" s="4">
        <f>IFERROR(到期收益率!C197*(1+参数!C$6/全价!C197*100*(1-2.7%/365)),"")</f>
        <v>6.7932509685456402E-2</v>
      </c>
      <c r="D197" s="4">
        <f>IFERROR(到期收益率!D197*(1+参数!D$6/全价!D197*100*(1-2.7%/365)),"")</f>
        <v>8.7988371559734782E-2</v>
      </c>
      <c r="E197" s="4">
        <f>IFERROR(到期收益率!E197*(1+参数!E$6/全价!E197*100*(1-2.7%/365)),"")</f>
        <v>0.10192869844936256</v>
      </c>
      <c r="F197" s="4">
        <f>IFERROR(到期收益率!F197*(1+参数!F$6/全价!F197*100*(1-2.7%/365)),"")</f>
        <v>0.1041890382997373</v>
      </c>
      <c r="G197" s="4">
        <f>IFERROR(到期收益率!G197*(1+参数!G$6/全价!G197*100*(1-2.7%/365)),"")</f>
        <v>0.14951558084569572</v>
      </c>
      <c r="H197" s="4">
        <f>IFERROR(到期收益率!H197*(1+参数!H$6/全价!H197*100*(1-2.7%/365)),"")</f>
        <v>0.11272322724762364</v>
      </c>
      <c r="I197" s="4">
        <f>IFERROR(到期收益率!I197*(1+参数!I$6/全价!I197*100*(1-2.7%/365)),"")</f>
        <v>0.11512292232656396</v>
      </c>
      <c r="J197" s="4">
        <f>IFERROR(到期收益率!J197*(1+参数!J$6/全价!J197*100*(1-2.7%/365)),"")</f>
        <v>7.9456480814974612E-2</v>
      </c>
      <c r="K197" s="4">
        <f>IFERROR(到期收益率!K197*(1+参数!K$6/全价!K197*100*(1-2.7%/365)),"")</f>
        <v>0.10185675850991727</v>
      </c>
    </row>
    <row r="198" spans="1:11" x14ac:dyDescent="0.15">
      <c r="A198" s="1">
        <v>42571</v>
      </c>
      <c r="B198" s="4">
        <f>IFERROR(到期收益率!B198*(1+参数!B$6/全价!B198*100*(1-2.7%/365)),"")</f>
        <v>0.11616593363510137</v>
      </c>
      <c r="C198" s="4">
        <f>IFERROR(到期收益率!C198*(1+参数!C$6/全价!C198*100*(1-2.7%/365)),"")</f>
        <v>7.0353050873044429E-2</v>
      </c>
      <c r="D198" s="4">
        <f>IFERROR(到期收益率!D198*(1+参数!D$6/全价!D198*100*(1-2.7%/365)),"")</f>
        <v>8.7792115701309945E-2</v>
      </c>
      <c r="E198" s="4">
        <f>IFERROR(到期收益率!E198*(1+参数!E$6/全价!E198*100*(1-2.7%/365)),"")</f>
        <v>9.8732031270651735E-2</v>
      </c>
      <c r="F198" s="4">
        <f>IFERROR(到期收益率!F198*(1+参数!F$6/全价!F198*100*(1-2.7%/365)),"")</f>
        <v>0.10404718610278225</v>
      </c>
      <c r="G198" s="4">
        <f>IFERROR(到期收益率!G198*(1+参数!G$6/全价!G198*100*(1-2.7%/365)),"")</f>
        <v>0.14299473989706896</v>
      </c>
      <c r="H198" s="4">
        <f>IFERROR(到期收益率!H198*(1+参数!H$6/全价!H198*100*(1-2.7%/365)),"")</f>
        <v>0.11270993123051816</v>
      </c>
      <c r="I198" s="4">
        <f>IFERROR(到期收益率!I198*(1+参数!I$6/全价!I198*100*(1-2.7%/365)),"")</f>
        <v>0.11334656193824422</v>
      </c>
      <c r="J198" s="4">
        <f>IFERROR(到期收益率!J198*(1+参数!J$6/全价!J198*100*(1-2.7%/365)),"")</f>
        <v>7.9435665440261941E-2</v>
      </c>
      <c r="K198" s="4">
        <f>IFERROR(到期收益率!K198*(1+参数!K$6/全价!K198*100*(1-2.7%/365)),"")</f>
        <v>0.10084827324289075</v>
      </c>
    </row>
    <row r="199" spans="1:11" x14ac:dyDescent="0.15">
      <c r="A199" s="1">
        <v>42572</v>
      </c>
      <c r="B199" s="4" t="str">
        <f>IFERROR(到期收益率!B199*(1+参数!B$6/全价!B199*100*(1-2.7%/365)),"")</f>
        <v/>
      </c>
      <c r="C199" s="4">
        <f>IFERROR(到期收益率!C199*(1+参数!C$6/全价!C199*100*(1-2.7%/365)),"")</f>
        <v>6.9861244369572861E-2</v>
      </c>
      <c r="D199" s="4">
        <f>IFERROR(到期收益率!D199*(1+参数!D$6/全价!D199*100*(1-2.7%/365)),"")</f>
        <v>8.7595057963596845E-2</v>
      </c>
      <c r="E199" s="4">
        <f>IFERROR(到期收益率!E199*(1+参数!E$6/全价!E199*100*(1-2.7%/365)),"")</f>
        <v>0.10048783031447459</v>
      </c>
      <c r="F199" s="4">
        <f>IFERROR(到期收益率!F199*(1+参数!F$6/全价!F199*100*(1-2.7%/365)),"")</f>
        <v>0.10280022302075061</v>
      </c>
      <c r="G199" s="4">
        <f>IFERROR(到期收益率!G199*(1+参数!G$6/全价!G199*100*(1-2.7%/365)),"")</f>
        <v>0.14057123012289052</v>
      </c>
      <c r="H199" s="4">
        <f>IFERROR(到期收益率!H199*(1+参数!H$6/全价!H199*100*(1-2.7%/365)),"")</f>
        <v>0.11260361669697416</v>
      </c>
      <c r="I199" s="4">
        <f>IFERROR(到期收益率!I199*(1+参数!I$6/全价!I199*100*(1-2.7%/365)),"")</f>
        <v>0.10874801839930658</v>
      </c>
      <c r="J199" s="4">
        <f>IFERROR(到期收益率!J199*(1+参数!J$6/全价!J199*100*(1-2.7%/365)),"")</f>
        <v>7.885858438552816E-2</v>
      </c>
      <c r="K199" s="4">
        <f>IFERROR(到期收益率!K199*(1+参数!K$6/全价!K199*100*(1-2.7%/365)),"")</f>
        <v>0.10043069341464896</v>
      </c>
    </row>
    <row r="200" spans="1:11" x14ac:dyDescent="0.15">
      <c r="A200" s="1">
        <v>42573</v>
      </c>
      <c r="B200" s="4">
        <f>IFERROR(到期收益率!B200*(1+参数!B$6/全价!B200*100*(1-2.7%/365)),"")</f>
        <v>0.11650424028585717</v>
      </c>
      <c r="C200" s="4">
        <f>IFERROR(到期收益率!C200*(1+参数!C$6/全价!C200*100*(1-2.7%/365)),"")</f>
        <v>7.108595773895067E-2</v>
      </c>
      <c r="D200" s="4">
        <f>IFERROR(到期收益率!D200*(1+参数!D$6/全价!D200*100*(1-2.7%/365)),"")</f>
        <v>8.5477325108369889E-2</v>
      </c>
      <c r="E200" s="4">
        <f>IFERROR(到期收益率!E200*(1+参数!E$6/全价!E200*100*(1-2.7%/365)),"")</f>
        <v>0.10034603807684073</v>
      </c>
      <c r="F200" s="4">
        <f>IFERROR(到期收益率!F200*(1+参数!F$6/全价!F200*100*(1-2.7%/365)),"")</f>
        <v>0.1020427109872183</v>
      </c>
      <c r="G200" s="4">
        <f>IFERROR(到期收益率!G200*(1+参数!G$6/全价!G200*100*(1-2.7%/365)),"")</f>
        <v>0.14048054609647054</v>
      </c>
      <c r="H200" s="4">
        <f>IFERROR(到期收益率!H200*(1+参数!H$6/全价!H200*100*(1-2.7%/365)),"")</f>
        <v>0.11259024762448583</v>
      </c>
      <c r="I200" s="4">
        <f>IFERROR(到期收益率!I200*(1+参数!I$6/全价!I200*100*(1-2.7%/365)),"")</f>
        <v>0.11261631472307392</v>
      </c>
      <c r="J200" s="4">
        <f>IFERROR(到期收益率!J200*(1+参数!J$6/全价!J200*100*(1-2.7%/365)),"")</f>
        <v>7.7838778076542534E-2</v>
      </c>
      <c r="K200" s="4">
        <f>IFERROR(到期收益率!K200*(1+参数!K$6/全价!K200*100*(1-2.7%/365)),"")</f>
        <v>0.10366130222167225</v>
      </c>
    </row>
    <row r="201" spans="1:11" x14ac:dyDescent="0.15">
      <c r="A201" s="1">
        <v>42576</v>
      </c>
      <c r="B201" s="4" t="str">
        <f>IFERROR(到期收益率!B201*(1+参数!B$6/全价!B201*100*(1-2.7%/365)),"")</f>
        <v/>
      </c>
      <c r="C201" s="4">
        <f>IFERROR(到期收益率!C201*(1+参数!C$6/全价!C201*100*(1-2.7%/365)),"")</f>
        <v>7.1337952392803952E-2</v>
      </c>
      <c r="D201" s="4">
        <f>IFERROR(到期收益率!D201*(1+参数!D$6/全价!D201*100*(1-2.7%/365)),"")</f>
        <v>8.5832028704237562E-2</v>
      </c>
      <c r="E201" s="4">
        <f>IFERROR(到期收益率!E201*(1+参数!E$6/全价!E201*100*(1-2.7%/365)),"")</f>
        <v>0.10080597328326459</v>
      </c>
      <c r="F201" s="4">
        <f>IFERROR(到期收益率!F201*(1+参数!F$6/全价!F201*100*(1-2.7%/365)),"")</f>
        <v>0.10172926185132901</v>
      </c>
      <c r="G201" s="4">
        <f>IFERROR(到期收益率!G201*(1+参数!G$6/全价!G201*100*(1-2.7%/365)),"")</f>
        <v>0.14460527178994173</v>
      </c>
      <c r="H201" s="4">
        <f>IFERROR(到期收益率!H201*(1+参数!H$6/全价!H201*100*(1-2.7%/365)),"")</f>
        <v>0.11255030160264302</v>
      </c>
      <c r="I201" s="4">
        <f>IFERROR(到期收益率!I201*(1+参数!I$6/全价!I201*100*(1-2.7%/365)),"")</f>
        <v>0.11320140169890887</v>
      </c>
      <c r="J201" s="4">
        <f>IFERROR(到期收益率!J201*(1+参数!J$6/全价!J201*100*(1-2.7%/365)),"")</f>
        <v>7.8495941328915408E-2</v>
      </c>
      <c r="K201" s="4">
        <f>IFERROR(到期收益率!K201*(1+参数!K$6/全价!K201*100*(1-2.7%/365)),"")</f>
        <v>0.10095830547677402</v>
      </c>
    </row>
    <row r="202" spans="1:11" x14ac:dyDescent="0.15">
      <c r="A202" s="1">
        <v>42577</v>
      </c>
      <c r="B202" s="4">
        <f>IFERROR(到期收益率!B202*(1+参数!B$6/全价!B202*100*(1-2.7%/365)),"")</f>
        <v>0.11644246039094837</v>
      </c>
      <c r="C202" s="4">
        <f>IFERROR(到期收益率!C202*(1+参数!C$6/全价!C202*100*(1-2.7%/365)),"")</f>
        <v>7.1340102744355094E-2</v>
      </c>
      <c r="D202" s="4">
        <f>IFERROR(到期收益率!D202*(1+参数!D$6/全价!D202*100*(1-2.7%/365)),"")</f>
        <v>8.5790175018743295E-2</v>
      </c>
      <c r="E202" s="4">
        <f>IFERROR(到期收益率!E202*(1+参数!E$6/全价!E202*100*(1-2.7%/365)),"")</f>
        <v>0.10045927218679081</v>
      </c>
      <c r="F202" s="4">
        <f>IFERROR(到期收益率!F202*(1+参数!F$6/全价!F202*100*(1-2.7%/365)),"")</f>
        <v>9.9859862641263231E-2</v>
      </c>
      <c r="G202" s="4">
        <f>IFERROR(到期收益率!G202*(1+参数!G$6/全价!G202*100*(1-2.7%/365)),"")</f>
        <v>0.14268586595409966</v>
      </c>
      <c r="H202" s="4">
        <f>IFERROR(到期收益率!H202*(1+参数!H$6/全价!H202*100*(1-2.7%/365)),"")</f>
        <v>0.11244346033833295</v>
      </c>
      <c r="I202" s="4">
        <f>IFERROR(到期收益率!I202*(1+参数!I$6/全价!I202*100*(1-2.7%/365)),"")</f>
        <v>0.11275283117621834</v>
      </c>
      <c r="J202" s="4">
        <f>IFERROR(到期收益率!J202*(1+参数!J$6/全价!J202*100*(1-2.7%/365)),"")</f>
        <v>7.7641453757587048E-2</v>
      </c>
      <c r="K202" s="4">
        <f>IFERROR(到期收益率!K202*(1+参数!K$6/全价!K202*100*(1-2.7%/365)),"")</f>
        <v>0.15854745772740822</v>
      </c>
    </row>
    <row r="203" spans="1:11" x14ac:dyDescent="0.15">
      <c r="A203" s="1">
        <v>42578</v>
      </c>
      <c r="B203" s="4">
        <f>IFERROR(到期收益率!B203*(1+参数!B$6/全价!B203*100*(1-2.7%/365)),"")</f>
        <v>0.11650175284876915</v>
      </c>
      <c r="C203" s="4">
        <f>IFERROR(到期收益率!C203*(1+参数!C$6/全价!C203*100*(1-2.7%/365)),"")</f>
        <v>7.184554744371946E-2</v>
      </c>
      <c r="D203" s="4">
        <f>IFERROR(到期收益率!D203*(1+参数!D$6/全价!D203*100*(1-2.7%/365)),"")</f>
        <v>8.6071733731684988E-2</v>
      </c>
      <c r="E203" s="4">
        <f>IFERROR(到期收益率!E203*(1+参数!E$6/全价!E203*100*(1-2.7%/365)),"")</f>
        <v>0.10045361032894168</v>
      </c>
      <c r="F203" s="4">
        <f>IFERROR(到期收益率!F203*(1+参数!F$6/全价!F203*100*(1-2.7%/365)),"")</f>
        <v>9.9711111478685555E-2</v>
      </c>
      <c r="G203" s="4">
        <f>IFERROR(到期收益率!G203*(1+参数!G$6/全价!G203*100*(1-2.7%/365)),"")</f>
        <v>0.14379458000873946</v>
      </c>
      <c r="H203" s="4">
        <f>IFERROR(到期收益率!H203*(1+参数!H$6/全价!H203*100*(1-2.7%/365)),"")</f>
        <v>0.1119620721992069</v>
      </c>
      <c r="I203" s="4">
        <f>IFERROR(到期收益率!I203*(1+参数!I$6/全价!I203*100*(1-2.7%/365)),"")</f>
        <v>0.11246995030197189</v>
      </c>
      <c r="J203" s="4">
        <f>IFERROR(到期收益率!J203*(1+参数!J$6/全价!J203*100*(1-2.7%/365)),"")</f>
        <v>7.7786292479409866E-2</v>
      </c>
      <c r="K203" s="4">
        <f>IFERROR(到期收益率!K203*(1+参数!K$6/全价!K203*100*(1-2.7%/365)),"")</f>
        <v>0.10058905968250849</v>
      </c>
    </row>
    <row r="204" spans="1:11" x14ac:dyDescent="0.15">
      <c r="A204" s="1">
        <v>42579</v>
      </c>
      <c r="B204" s="4">
        <f>IFERROR(到期收益率!B204*(1+参数!B$6/全价!B204*100*(1-2.7%/365)),"")</f>
        <v>0.1165488357056529</v>
      </c>
      <c r="C204" s="4">
        <f>IFERROR(到期收益率!C204*(1+参数!C$6/全价!C204*100*(1-2.7%/365)),"")</f>
        <v>7.2608854583783383E-2</v>
      </c>
      <c r="D204" s="4">
        <f>IFERROR(到期收益率!D204*(1+参数!D$6/全价!D204*100*(1-2.7%/365)),"")</f>
        <v>8.5706059943474411E-2</v>
      </c>
      <c r="E204" s="4">
        <f>IFERROR(到期收益率!E204*(1+参数!E$6/全价!E204*100*(1-2.7%/365)),"")</f>
        <v>9.8745152821401005E-2</v>
      </c>
      <c r="F204" s="4">
        <f>IFERROR(到期收益率!F204*(1+参数!F$6/全价!F204*100*(1-2.7%/365)),"")</f>
        <v>9.9685206641519461E-2</v>
      </c>
      <c r="G204" s="4">
        <f>IFERROR(到期收益率!G204*(1+参数!G$6/全价!G204*100*(1-2.7%/365)),"")</f>
        <v>0.14050449485040961</v>
      </c>
      <c r="H204" s="4">
        <f>IFERROR(到期收益率!H204*(1+参数!H$6/全价!H204*100*(1-2.7%/365)),"")</f>
        <v>0.11073231709872311</v>
      </c>
      <c r="I204" s="4">
        <f>IFERROR(到期收益率!I204*(1+参数!I$6/全价!I204*100*(1-2.7%/365)),"")</f>
        <v>0.10814241505872194</v>
      </c>
      <c r="J204" s="4">
        <f>IFERROR(到期收益率!J204*(1+参数!J$6/全价!J204*100*(1-2.7%/365)),"")</f>
        <v>7.7764684792756264E-2</v>
      </c>
      <c r="K204" s="4">
        <f>IFERROR(到期收益率!K204*(1+参数!K$6/全价!K204*100*(1-2.7%/365)),"")</f>
        <v>9.8847396392093473E-2</v>
      </c>
    </row>
    <row r="205" spans="1:11" x14ac:dyDescent="0.15">
      <c r="A205" s="1">
        <v>42580</v>
      </c>
      <c r="B205" s="4">
        <f>IFERROR(到期收益率!B205*(1+参数!B$6/全价!B205*100*(1-2.7%/365)),"")</f>
        <v>0.11658366147804557</v>
      </c>
      <c r="C205" s="4">
        <f>IFERROR(到期收益率!C205*(1+参数!C$6/全价!C205*100*(1-2.7%/365)),"")</f>
        <v>7.2362775681798122E-2</v>
      </c>
      <c r="D205" s="4">
        <f>IFERROR(到期收益率!D205*(1+参数!D$6/全价!D205*100*(1-2.7%/365)),"")</f>
        <v>8.5988842106053565E-2</v>
      </c>
      <c r="E205" s="4">
        <f>IFERROR(到期收益率!E205*(1+参数!E$6/全价!E205*100*(1-2.7%/365)),"")</f>
        <v>9.9555117562482892E-2</v>
      </c>
      <c r="F205" s="4">
        <f>IFERROR(到期收益率!F205*(1+参数!F$6/全价!F205*100*(1-2.7%/365)),"")</f>
        <v>9.9289113279898658E-2</v>
      </c>
      <c r="G205" s="4">
        <f>IFERROR(到期收益率!G205*(1+参数!G$6/全价!G205*100*(1-2.7%/365)),"")</f>
        <v>0.13946958111624722</v>
      </c>
      <c r="H205" s="4">
        <f>IFERROR(到期收益率!H205*(1+参数!H$6/全价!H205*100*(1-2.7%/365)),"")</f>
        <v>0.10968976328490396</v>
      </c>
      <c r="I205" s="4">
        <f>IFERROR(到期收益率!I205*(1+参数!I$6/全价!I205*100*(1-2.7%/365)),"")</f>
        <v>0.10813327041332219</v>
      </c>
      <c r="J205" s="4">
        <f>IFERROR(到期收益率!J205*(1+参数!J$6/全价!J205*100*(1-2.7%/365)),"")</f>
        <v>7.7743069439505846E-2</v>
      </c>
      <c r="K205" s="4">
        <f>IFERROR(到期收益率!K205*(1+参数!K$6/全价!K205*100*(1-2.7%/365)),"")</f>
        <v>9.7109513748693324E-2</v>
      </c>
    </row>
    <row r="206" spans="1:11" x14ac:dyDescent="0.15">
      <c r="A206" s="1">
        <v>42583</v>
      </c>
      <c r="B206" s="4">
        <f>IFERROR(到期收益率!B206*(1+参数!B$6/全价!B206*100*(1-2.7%/365)),"")</f>
        <v>0.11660137416935221</v>
      </c>
      <c r="C206" s="4">
        <f>IFERROR(到期收益率!C206*(1+参数!C$6/全价!C206*100*(1-2.7%/365)),"")</f>
        <v>7.41890117797947E-2</v>
      </c>
      <c r="D206" s="4">
        <f>IFERROR(到期收益率!D206*(1+参数!D$6/全价!D206*100*(1-2.7%/365)),"")</f>
        <v>8.750292343921999E-2</v>
      </c>
      <c r="E206" s="4">
        <f>IFERROR(到期收益率!E206*(1+参数!E$6/全价!E206*100*(1-2.7%/365)),"")</f>
        <v>9.9058972569792805E-2</v>
      </c>
      <c r="F206" s="4">
        <f>IFERROR(到期收益率!F206*(1+参数!F$6/全价!F206*100*(1-2.7%/365)),"")</f>
        <v>9.9209369363339933E-2</v>
      </c>
      <c r="G206" s="4">
        <f>IFERROR(到期收益率!G206*(1+参数!G$6/全价!G206*100*(1-2.7%/365)),"")</f>
        <v>0.13593270613689146</v>
      </c>
      <c r="H206" s="4">
        <f>IFERROR(到期收益率!H206*(1+参数!H$6/全价!H206*100*(1-2.7%/365)),"")</f>
        <v>0.10842533436859729</v>
      </c>
      <c r="I206" s="4">
        <f>IFERROR(到期收益率!I206*(1+参数!I$6/全价!I206*100*(1-2.7%/365)),"")</f>
        <v>0.10368930188921759</v>
      </c>
      <c r="J206" s="4">
        <f>IFERROR(到期收益率!J206*(1+参数!J$6/全价!J206*100*(1-2.7%/365)),"")</f>
        <v>7.8179536036067948E-2</v>
      </c>
      <c r="K206" s="4">
        <f>IFERROR(到期收益率!K206*(1+参数!K$6/全价!K206*100*(1-2.7%/365)),"")</f>
        <v>9.7594153955614077E-2</v>
      </c>
    </row>
    <row r="207" spans="1:11" x14ac:dyDescent="0.15">
      <c r="A207" s="1">
        <v>42584</v>
      </c>
      <c r="B207" s="4">
        <f>IFERROR(到期收益率!B207*(1+参数!B$6/全价!B207*100*(1-2.7%/365)),"")</f>
        <v>0.11614692324090276</v>
      </c>
      <c r="C207" s="4">
        <f>IFERROR(到期收益率!C207*(1+参数!C$6/全价!C207*100*(1-2.7%/365)),"")</f>
        <v>7.39454457522222E-2</v>
      </c>
      <c r="D207" s="4">
        <f>IFERROR(到期收益率!D207*(1+参数!D$6/全价!D207*100*(1-2.7%/365)),"")</f>
        <v>8.6971268711029628E-2</v>
      </c>
      <c r="E207" s="4">
        <f>IFERROR(到期收益率!E207*(1+参数!E$6/全价!E207*100*(1-2.7%/365)),"")</f>
        <v>9.5188294490224534E-2</v>
      </c>
      <c r="F207" s="4">
        <f>IFERROR(到期收益率!F207*(1+参数!F$6/全价!F207*100*(1-2.7%/365)),"")</f>
        <v>9.9431023737669252E-2</v>
      </c>
      <c r="G207" s="4">
        <f>IFERROR(到期收益率!G207*(1+参数!G$6/全价!G207*100*(1-2.7%/365)),"")</f>
        <v>0.12849509050895747</v>
      </c>
      <c r="H207" s="4">
        <f>IFERROR(到期收益率!H207*(1+参数!H$6/全价!H207*100*(1-2.7%/365)),"")</f>
        <v>0.10626381670778277</v>
      </c>
      <c r="I207" s="4">
        <f>IFERROR(到期收益率!I207*(1+参数!I$6/全价!I207*100*(1-2.7%/365)),"")</f>
        <v>0.10432007742800435</v>
      </c>
      <c r="J207" s="4">
        <f>IFERROR(到期收益率!J207*(1+参数!J$6/全价!J207*100*(1-2.7%/365)),"")</f>
        <v>7.7767885267291836E-2</v>
      </c>
      <c r="K207" s="4">
        <f>IFERROR(到期收益率!K207*(1+参数!K$6/全价!K207*100*(1-2.7%/365)),"")</f>
        <v>9.793020380844257E-2</v>
      </c>
    </row>
    <row r="208" spans="1:11" x14ac:dyDescent="0.15">
      <c r="A208" s="1">
        <v>42585</v>
      </c>
      <c r="B208" s="4">
        <f>IFERROR(到期收益率!B208*(1+参数!B$6/全价!B208*100*(1-2.7%/365)),"")</f>
        <v>0.11431149501235691</v>
      </c>
      <c r="C208" s="4">
        <f>IFERROR(到期收益率!C208*(1+参数!C$6/全价!C208*100*(1-2.7%/365)),"")</f>
        <v>7.5263036362740732E-2</v>
      </c>
      <c r="D208" s="4">
        <f>IFERROR(到期收益率!D208*(1+参数!D$6/全价!D208*100*(1-2.7%/365)),"")</f>
        <v>8.7261505185535354E-2</v>
      </c>
      <c r="E208" s="4">
        <f>IFERROR(到期收益率!E208*(1+参数!E$6/全价!E208*100*(1-2.7%/365)),"")</f>
        <v>9.6327468970233587E-2</v>
      </c>
      <c r="F208" s="4">
        <f>IFERROR(到期收益率!F208*(1+参数!F$6/全价!F208*100*(1-2.7%/365)),"")</f>
        <v>9.8162457764686656E-2</v>
      </c>
      <c r="G208" s="4">
        <f>IFERROR(到期收益率!G208*(1+参数!G$6/全价!G208*100*(1-2.7%/365)),"")</f>
        <v>0.12694596497060043</v>
      </c>
      <c r="H208" s="4">
        <f>IFERROR(到期收益率!H208*(1+参数!H$6/全价!H208*100*(1-2.7%/365)),"")</f>
        <v>0.10318318777986292</v>
      </c>
      <c r="I208" s="4">
        <f>IFERROR(到期收益率!I208*(1+参数!I$6/全价!I208*100*(1-2.7%/365)),"")</f>
        <v>0.10532936916471816</v>
      </c>
      <c r="J208" s="4">
        <f>IFERROR(到期收益率!J208*(1+参数!J$6/全价!J208*100*(1-2.7%/365)),"")</f>
        <v>7.7523442668490233E-2</v>
      </c>
      <c r="K208" s="4">
        <f>IFERROR(到期收益率!K208*(1+参数!K$6/全价!K208*100*(1-2.7%/365)),"")</f>
        <v>9.7051634454892441E-2</v>
      </c>
    </row>
    <row r="209" spans="1:11" x14ac:dyDescent="0.15">
      <c r="A209" s="1">
        <v>42586</v>
      </c>
      <c r="B209" s="4" t="str">
        <f>IFERROR(到期收益率!B209*(1+参数!B$6/全价!B209*100*(1-2.7%/365)),"")</f>
        <v/>
      </c>
      <c r="C209" s="4">
        <f>IFERROR(到期收益率!C209*(1+参数!C$6/全价!C209*100*(1-2.7%/365)),"")</f>
        <v>7.5808065156882681E-2</v>
      </c>
      <c r="D209" s="4">
        <f>IFERROR(到期收益率!D209*(1+参数!D$6/全价!D209*100*(1-2.7%/365)),"")</f>
        <v>8.7222666690655967E-2</v>
      </c>
      <c r="E209" s="4">
        <f>IFERROR(到期收益率!E209*(1+参数!E$6/全价!E209*100*(1-2.7%/365)),"")</f>
        <v>9.5913262055276158E-2</v>
      </c>
      <c r="F209" s="4">
        <f>IFERROR(到期收益率!F209*(1+参数!F$6/全价!F209*100*(1-2.7%/365)),"")</f>
        <v>9.8134171160635011E-2</v>
      </c>
      <c r="G209" s="4">
        <f>IFERROR(到期收益率!G209*(1+参数!G$6/全价!G209*100*(1-2.7%/365)),"")</f>
        <v>0.12743371774672529</v>
      </c>
      <c r="H209" s="4">
        <f>IFERROR(到期收益率!H209*(1+参数!H$6/全价!H209*100*(1-2.7%/365)),"")</f>
        <v>0.10399259055856452</v>
      </c>
      <c r="I209" s="4">
        <f>IFERROR(到期收益率!I209*(1+参数!I$6/全价!I209*100*(1-2.7%/365)),"")</f>
        <v>0.1042449107942595</v>
      </c>
      <c r="J209" s="4">
        <f>IFERROR(到期收益率!J209*(1+参数!J$6/全价!J209*100*(1-2.7%/365)),"")</f>
        <v>7.7278961326520623E-2</v>
      </c>
      <c r="K209" s="4">
        <f>IFERROR(到期收益率!K209*(1+参数!K$6/全价!K209*100*(1-2.7%/365)),"")</f>
        <v>9.6259654295739946E-2</v>
      </c>
    </row>
    <row r="210" spans="1:11" x14ac:dyDescent="0.15">
      <c r="A210" s="1">
        <v>42587</v>
      </c>
      <c r="B210" s="4" t="str">
        <f>IFERROR(到期收益率!B210*(1+参数!B$6/全价!B210*100*(1-2.7%/365)),"")</f>
        <v/>
      </c>
      <c r="C210" s="4">
        <f>IFERROR(到期收益率!C210*(1+参数!C$6/全价!C210*100*(1-2.7%/365)),"")</f>
        <v>7.7149532218097533E-2</v>
      </c>
      <c r="D210" s="4">
        <f>IFERROR(到期收益率!D210*(1+参数!D$6/全价!D210*100*(1-2.7%/365)),"")</f>
        <v>8.6686806784032969E-2</v>
      </c>
      <c r="E210" s="4">
        <f>IFERROR(到期收益率!E210*(1+参数!E$6/全价!E210*100*(1-2.7%/365)),"")</f>
        <v>9.6311046309084131E-2</v>
      </c>
      <c r="F210" s="4">
        <f>IFERROR(到期收益率!F210*(1+参数!F$6/全价!F210*100*(1-2.7%/365)),"")</f>
        <v>9.7608190484737872E-2</v>
      </c>
      <c r="G210" s="4">
        <f>IFERROR(到期收益率!G210*(1+参数!G$6/全价!G210*100*(1-2.7%/365)),"")</f>
        <v>0.1232770230039324</v>
      </c>
      <c r="H210" s="4">
        <f>IFERROR(到期收益率!H210*(1+参数!H$6/全价!H210*100*(1-2.7%/365)),"")</f>
        <v>0.17546879409360264</v>
      </c>
      <c r="I210" s="4">
        <f>IFERROR(到期收益率!I210*(1+参数!I$6/全价!I210*100*(1-2.7%/365)),"")</f>
        <v>0.1034310900676229</v>
      </c>
      <c r="J210" s="4">
        <f>IFERROR(到期收益率!J210*(1+参数!J$6/全价!J210*100*(1-2.7%/365)),"")</f>
        <v>7.6867572481662969E-2</v>
      </c>
      <c r="K210" s="4">
        <f>IFERROR(到期收益率!K210*(1+参数!K$6/全价!K210*100*(1-2.7%/365)),"")</f>
        <v>9.6247247627239935E-2</v>
      </c>
    </row>
    <row r="211" spans="1:11" x14ac:dyDescent="0.15">
      <c r="A211" s="1">
        <v>42590</v>
      </c>
      <c r="B211" s="4">
        <f>IFERROR(到期收益率!B211*(1+参数!B$6/全价!B211*100*(1-2.7%/365)),"")</f>
        <v>0.11580090980729639</v>
      </c>
      <c r="C211" s="4">
        <f>IFERROR(到期收益率!C211*(1+参数!C$6/全价!C211*100*(1-2.7%/365)),"")</f>
        <v>7.6705803947187429E-2</v>
      </c>
      <c r="D211" s="4">
        <f>IFERROR(到期收益率!D211*(1+参数!D$6/全价!D211*100*(1-2.7%/365)),"")</f>
        <v>8.6232060161480453E-2</v>
      </c>
      <c r="E211" s="4">
        <f>IFERROR(到期收益率!E211*(1+参数!E$6/全价!E211*100*(1-2.7%/365)),"")</f>
        <v>9.6966133437014962E-2</v>
      </c>
      <c r="F211" s="4">
        <f>IFERROR(到期收益率!F211*(1+参数!F$6/全价!F211*100*(1-2.7%/365)),"")</f>
        <v>9.7520558987423886E-2</v>
      </c>
      <c r="G211" s="4">
        <f>IFERROR(到期收益率!G211*(1+参数!G$6/全价!G211*100*(1-2.7%/365)),"")</f>
        <v>0.12014457016418183</v>
      </c>
      <c r="H211" s="4">
        <f>IFERROR(到期收益率!H211*(1+参数!H$6/全价!H211*100*(1-2.7%/365)),"")</f>
        <v>0.10585123574178548</v>
      </c>
      <c r="I211" s="4">
        <f>IFERROR(到期收益率!I211*(1+参数!I$6/全价!I211*100*(1-2.7%/365)),"")</f>
        <v>0.10291641135337176</v>
      </c>
      <c r="J211" s="4">
        <f>IFERROR(到期收益率!J211*(1+参数!J$6/全价!J211*100*(1-2.7%/365)),"")</f>
        <v>7.6523087295217895E-2</v>
      </c>
      <c r="K211" s="4">
        <f>IFERROR(到期收益率!K211*(1+参数!K$6/全价!K211*100*(1-2.7%/365)),"")</f>
        <v>9.6210089573790791E-2</v>
      </c>
    </row>
    <row r="212" spans="1:11" x14ac:dyDescent="0.15">
      <c r="A212" s="1">
        <v>42591</v>
      </c>
      <c r="B212" s="4">
        <f>IFERROR(到期收益率!B212*(1+参数!B$6/全价!B212*100*(1-2.7%/365)),"")</f>
        <v>0.1107993242013003</v>
      </c>
      <c r="C212" s="4">
        <f>IFERROR(到期收益率!C212*(1+参数!C$6/全价!C212*100*(1-2.7%/365)),"")</f>
        <v>7.673439806252981E-2</v>
      </c>
      <c r="D212" s="4">
        <f>IFERROR(到期收益率!D212*(1+参数!D$6/全价!D212*100*(1-2.7%/365)),"")</f>
        <v>8.6190537278524798E-2</v>
      </c>
      <c r="E212" s="4">
        <f>IFERROR(到期收益率!E212*(1+参数!E$6/全价!E212*100*(1-2.7%/365)),"")</f>
        <v>9.6278336090391201E-2</v>
      </c>
      <c r="F212" s="4">
        <f>IFERROR(到期收益率!F212*(1+参数!F$6/全价!F212*100*(1-2.7%/365)),"")</f>
        <v>9.7992109480893749E-2</v>
      </c>
      <c r="G212" s="4">
        <f>IFERROR(到期收益率!G212*(1+参数!G$6/全价!G212*100*(1-2.7%/365)),"")</f>
        <v>0.11963445227963623</v>
      </c>
      <c r="H212" s="4">
        <f>IFERROR(到期收益率!H212*(1+参数!H$6/全价!H212*100*(1-2.7%/365)),"")</f>
        <v>0.10466314978098334</v>
      </c>
      <c r="I212" s="4">
        <f>IFERROR(到期收益率!I212*(1+参数!I$6/全价!I212*100*(1-2.7%/365)),"")</f>
        <v>0.10231782863930516</v>
      </c>
      <c r="J212" s="4">
        <f>IFERROR(到期收益率!J212*(1+参数!J$6/全价!J212*100*(1-2.7%/365)),"")</f>
        <v>7.6222739137372986E-2</v>
      </c>
      <c r="K212" s="4">
        <f>IFERROR(到期收益率!K212*(1+参数!K$6/全价!K212*100*(1-2.7%/365)),"")</f>
        <v>9.5588343769187456E-2</v>
      </c>
    </row>
    <row r="213" spans="1:11" x14ac:dyDescent="0.15">
      <c r="A213" s="1">
        <v>42592</v>
      </c>
      <c r="B213" s="4">
        <f>IFERROR(到期收益率!B213*(1+参数!B$6/全价!B213*100*(1-2.7%/365)),"")</f>
        <v>0.10235452724328001</v>
      </c>
      <c r="C213" s="4">
        <f>IFERROR(到期收益率!C213*(1+参数!C$6/全价!C213*100*(1-2.7%/365)),"")</f>
        <v>7.919563467734872E-2</v>
      </c>
      <c r="D213" s="4">
        <f>IFERROR(到期收益率!D213*(1+参数!D$6/全价!D213*100*(1-2.7%/365)),"")</f>
        <v>8.61488619925804E-2</v>
      </c>
      <c r="E213" s="4">
        <f>IFERROR(到期收益率!E213*(1+参数!E$6/全价!E213*100*(1-2.7%/365)),"")</f>
        <v>9.5658995184094722E-2</v>
      </c>
      <c r="F213" s="4">
        <f>IFERROR(到期收益率!F213*(1+参数!F$6/全价!F213*100*(1-2.7%/365)),"")</f>
        <v>9.746192231305878E-2</v>
      </c>
      <c r="G213" s="4">
        <f>IFERROR(到期收益率!G213*(1+参数!G$6/全价!G213*100*(1-2.7%/365)),"")</f>
        <v>0.11937994542590505</v>
      </c>
      <c r="H213" s="4">
        <f>IFERROR(到期收益率!H213*(1+参数!H$6/全价!H213*100*(1-2.7%/365)),"")</f>
        <v>0.10443327862593452</v>
      </c>
      <c r="I213" s="4">
        <f>IFERROR(到期收益率!I213*(1+参数!I$6/全价!I213*100*(1-2.7%/365)),"")</f>
        <v>0.1025731197550301</v>
      </c>
      <c r="J213" s="4">
        <f>IFERROR(到期收益率!J213*(1+参数!J$6/全价!J213*100*(1-2.7%/365)),"")</f>
        <v>7.581131159523577E-2</v>
      </c>
      <c r="K213" s="4">
        <f>IFERROR(到期收益率!K213*(1+参数!K$6/全价!K213*100*(1-2.7%/365)),"")</f>
        <v>9.4357933769907532E-2</v>
      </c>
    </row>
    <row r="214" spans="1:11" x14ac:dyDescent="0.15">
      <c r="A214" s="1">
        <v>42593</v>
      </c>
      <c r="B214" s="4">
        <f>IFERROR(到期收益率!B214*(1+参数!B$6/全价!B214*100*(1-2.7%/365)),"")</f>
        <v>0.10586203784800277</v>
      </c>
      <c r="C214" s="4">
        <f>IFERROR(到期收益率!C214*(1+参数!C$6/全价!C214*100*(1-2.7%/365)),"")</f>
        <v>7.787792621039169E-2</v>
      </c>
      <c r="D214" s="4">
        <f>IFERROR(到期收益率!D214*(1+参数!D$6/全价!D214*100*(1-2.7%/365)),"")</f>
        <v>8.6107044249996434E-2</v>
      </c>
      <c r="E214" s="4">
        <f>IFERROR(到期收益率!E214*(1+参数!E$6/全价!E214*100*(1-2.7%/365)),"")</f>
        <v>9.3890377781054205E-2</v>
      </c>
      <c r="F214" s="4">
        <f>IFERROR(到期收益率!F214*(1+参数!F$6/全价!F214*100*(1-2.7%/365)),"")</f>
        <v>9.730700353240393E-2</v>
      </c>
      <c r="G214" s="4">
        <f>IFERROR(到期收益率!G214*(1+参数!G$6/全价!G214*100*(1-2.7%/365)),"")</f>
        <v>0.11832232093074721</v>
      </c>
      <c r="H214" s="4">
        <f>IFERROR(到期收益率!H214*(1+参数!H$6/全价!H214*100*(1-2.7%/365)),"")</f>
        <v>0.10391538909495927</v>
      </c>
      <c r="I214" s="4">
        <f>IFERROR(到期收益率!I214*(1+参数!I$6/全价!I214*100*(1-2.7%/365)),"")</f>
        <v>0.10245481494658203</v>
      </c>
      <c r="J214" s="4">
        <f>IFERROR(到期收益率!J214*(1+参数!J$6/全价!J214*100*(1-2.7%/365)),"")</f>
        <v>7.5899892636841562E-2</v>
      </c>
      <c r="K214" s="4">
        <f>IFERROR(到期收益率!K214*(1+参数!K$6/全价!K214*100*(1-2.7%/365)),"")</f>
        <v>9.425658831703472E-2</v>
      </c>
    </row>
    <row r="215" spans="1:11" x14ac:dyDescent="0.15">
      <c r="A215" s="1">
        <v>42594</v>
      </c>
      <c r="B215" s="4">
        <f>IFERROR(到期收益率!B215*(1+参数!B$6/全价!B215*100*(1-2.7%/365)),"")</f>
        <v>0.11330974778619697</v>
      </c>
      <c r="C215" s="4">
        <f>IFERROR(到期收益率!C215*(1+参数!C$6/全价!C215*100*(1-2.7%/365)),"")</f>
        <v>7.8185647298856159E-2</v>
      </c>
      <c r="D215" s="4">
        <f>IFERROR(到期收益率!D215*(1+参数!D$6/全价!D215*100*(1-2.7%/365)),"")</f>
        <v>8.5224040795570527E-2</v>
      </c>
      <c r="E215" s="4">
        <f>IFERROR(到期收益率!E215*(1+参数!E$6/全价!E215*100*(1-2.7%/365)),"")</f>
        <v>9.3610614526639949E-2</v>
      </c>
      <c r="F215" s="4">
        <f>IFERROR(到期收益率!F215*(1+参数!F$6/全价!F215*100*(1-2.7%/365)),"")</f>
        <v>8.9912364282558416E-2</v>
      </c>
      <c r="G215" s="4">
        <f>IFERROR(到期收益率!G215*(1+参数!G$6/全价!G215*100*(1-2.7%/365)),"")</f>
        <v>0.11777452432983529</v>
      </c>
      <c r="H215" s="4">
        <f>IFERROR(到期收益率!H215*(1+参数!H$6/全价!H215*100*(1-2.7%/365)),"")</f>
        <v>0.10368462950272449</v>
      </c>
      <c r="I215" s="4">
        <f>IFERROR(到期收益率!I215*(1+参数!I$6/全价!I215*100*(1-2.7%/365)),"")</f>
        <v>0.10228306323073434</v>
      </c>
      <c r="J215" s="4">
        <f>IFERROR(到期收益率!J215*(1+参数!J$6/全价!J215*100*(1-2.7%/365)),"")</f>
        <v>7.587736774542328E-2</v>
      </c>
      <c r="K215" s="4">
        <f>IFERROR(到期收益率!K215*(1+参数!K$6/全价!K215*100*(1-2.7%/365)),"")</f>
        <v>9.4764410869502089E-2</v>
      </c>
    </row>
    <row r="216" spans="1:11" x14ac:dyDescent="0.15">
      <c r="A216" s="1">
        <v>42597</v>
      </c>
      <c r="B216" s="4">
        <f>IFERROR(到期收益率!B216*(1+参数!B$6/全价!B216*100*(1-2.7%/365)),"")</f>
        <v>0.11103883571540525</v>
      </c>
      <c r="C216" s="4">
        <f>IFERROR(到期收益率!C216*(1+参数!C$6/全价!C216*100*(1-2.7%/365)),"")</f>
        <v>7.9682318401932933E-2</v>
      </c>
      <c r="D216" s="4">
        <f>IFERROR(到期收益率!D216*(1+参数!D$6/全价!D216*100*(1-2.7%/365)),"")</f>
        <v>8.5429766473295005E-2</v>
      </c>
      <c r="E216" s="4">
        <f>IFERROR(到期收益率!E216*(1+参数!E$6/全价!E216*100*(1-2.7%/365)),"")</f>
        <v>9.6775775478586859E-2</v>
      </c>
      <c r="F216" s="4">
        <f>IFERROR(到期收益率!F216*(1+参数!F$6/全价!F216*100*(1-2.7%/365)),"")</f>
        <v>8.9911817902845539E-2</v>
      </c>
      <c r="G216" s="4">
        <f>IFERROR(到期收益率!G216*(1+参数!G$6/全价!G216*100*(1-2.7%/365)),"")</f>
        <v>0.12151685704423683</v>
      </c>
      <c r="H216" s="4">
        <f>IFERROR(到期收益率!H216*(1+参数!H$6/全价!H216*100*(1-2.7%/365)),"")</f>
        <v>0.10414473000606417</v>
      </c>
      <c r="I216" s="4">
        <f>IFERROR(到期收益率!I216*(1+参数!I$6/全价!I216*100*(1-2.7%/365)),"")</f>
        <v>0.10332009042051817</v>
      </c>
      <c r="J216" s="4">
        <f>IFERROR(到期收益率!J216*(1+参数!J$6/全价!J216*100*(1-2.7%/365)),"")</f>
        <v>7.5865425467135011E-2</v>
      </c>
      <c r="K216" s="4">
        <f>IFERROR(到期收益率!K216*(1+参数!K$6/全价!K216*100*(1-2.7%/365)),"")</f>
        <v>9.5159975818858267E-2</v>
      </c>
    </row>
    <row r="217" spans="1:11" x14ac:dyDescent="0.15">
      <c r="A217" s="1">
        <v>42598</v>
      </c>
      <c r="B217" s="4">
        <f>IFERROR(到期收益率!B217*(1+参数!B$6/全价!B217*100*(1-2.7%/365)),"")</f>
        <v>0.10639827614077413</v>
      </c>
      <c r="C217" s="4">
        <f>IFERROR(到期收益率!C217*(1+参数!C$6/全价!C217*100*(1-2.7%/365)),"")</f>
        <v>7.9448430106537793E-2</v>
      </c>
      <c r="D217" s="4">
        <f>IFERROR(到期收益率!D217*(1+参数!D$6/全价!D217*100*(1-2.7%/365)),"")</f>
        <v>8.5385927191573396E-2</v>
      </c>
      <c r="E217" s="4">
        <f>IFERROR(到期收益率!E217*(1+参数!E$6/全价!E217*100*(1-2.7%/365)),"")</f>
        <v>9.4384256706328537E-2</v>
      </c>
      <c r="F217" s="4">
        <f>IFERROR(到期收益率!F217*(1+参数!F$6/全价!F217*100*(1-2.7%/365)),"")</f>
        <v>9.1619965327674718E-2</v>
      </c>
      <c r="G217" s="4">
        <f>IFERROR(到期收益率!G217*(1+参数!G$6/全价!G217*100*(1-2.7%/365)),"")</f>
        <v>0.12151756271718471</v>
      </c>
      <c r="H217" s="4">
        <f>IFERROR(到期收益率!H217*(1+参数!H$6/全价!H217*100*(1-2.7%/365)),"")</f>
        <v>0.10400962209504447</v>
      </c>
      <c r="I217" s="4">
        <f>IFERROR(到期收益率!I217*(1+参数!I$6/全价!I217*100*(1-2.7%/365)),"")</f>
        <v>0.10250447494130026</v>
      </c>
      <c r="J217" s="4">
        <f>IFERROR(到期收益率!J217*(1+参数!J$6/全价!J217*100*(1-2.7%/365)),"")</f>
        <v>7.5842876411949714E-2</v>
      </c>
      <c r="K217" s="4">
        <f>IFERROR(到期收益率!K217*(1+参数!K$6/全价!K217*100*(1-2.7%/365)),"")</f>
        <v>9.4271411597191129E-2</v>
      </c>
    </row>
    <row r="218" spans="1:11" x14ac:dyDescent="0.15">
      <c r="A218" s="1">
        <v>42599</v>
      </c>
      <c r="B218" s="4">
        <f>IFERROR(到期收益率!B218*(1+参数!B$6/全价!B218*100*(1-2.7%/365)),"")</f>
        <v>0.10296110958305535</v>
      </c>
      <c r="C218" s="4">
        <f>IFERROR(到期收益率!C218*(1+参数!C$6/全价!C218*100*(1-2.7%/365)),"")</f>
        <v>7.7814219171390239E-2</v>
      </c>
      <c r="D218" s="4">
        <f>IFERROR(到期收益率!D218*(1+参数!D$6/全价!D218*100*(1-2.7%/365)),"")</f>
        <v>8.5682571999822973E-2</v>
      </c>
      <c r="E218" s="4">
        <f>IFERROR(到期收益率!E218*(1+参数!E$6/全价!E218*100*(1-2.7%/365)),"")</f>
        <v>9.4578702020396643E-2</v>
      </c>
      <c r="F218" s="4">
        <f>IFERROR(到期收益率!F218*(1+参数!F$6/全价!F218*100*(1-2.7%/365)),"")</f>
        <v>9.2710930072230496E-2</v>
      </c>
      <c r="G218" s="4">
        <f>IFERROR(到期收益率!G218*(1+参数!G$6/全价!G218*100*(1-2.7%/365)),"")</f>
        <v>0.12194860193189874</v>
      </c>
      <c r="H218" s="4">
        <f>IFERROR(到期收益率!H218*(1+参数!H$6/全价!H218*100*(1-2.7%/365)),"")</f>
        <v>0.1039708105260408</v>
      </c>
      <c r="I218" s="4">
        <f>IFERROR(到期收益率!I218*(1+参数!I$6/全价!I218*100*(1-2.7%/365)),"")</f>
        <v>0.1024930816990509</v>
      </c>
      <c r="J218" s="4">
        <f>IFERROR(到期收益率!J218*(1+参数!J$6/全价!J218*100*(1-2.7%/365)),"")</f>
        <v>7.604347083643713E-2</v>
      </c>
      <c r="K218" s="4">
        <f>IFERROR(到期收益率!K218*(1+参数!K$6/全价!K218*100*(1-2.7%/365)),"")</f>
        <v>9.3382759153685366E-2</v>
      </c>
    </row>
    <row r="219" spans="1:11" x14ac:dyDescent="0.15">
      <c r="A219" s="1">
        <v>42600</v>
      </c>
      <c r="B219" s="4" t="str">
        <f>IFERROR(到期收益率!B219*(1+参数!B$6/全价!B219*100*(1-2.7%/365)),"")</f>
        <v/>
      </c>
      <c r="C219" s="4">
        <f>IFERROR(到期收益率!C219*(1+参数!C$6/全价!C219*100*(1-2.7%/365)),"")</f>
        <v>7.8131196098052955E-2</v>
      </c>
      <c r="D219" s="4">
        <f>IFERROR(到期收益率!D219*(1+参数!D$6/全价!D219*100*(1-2.7%/365)),"")</f>
        <v>8.581007560422714E-2</v>
      </c>
      <c r="E219" s="4">
        <f>IFERROR(到期收益率!E219*(1+参数!E$6/全价!E219*100*(1-2.7%/365)),"")</f>
        <v>9.4705546687031308E-2</v>
      </c>
      <c r="F219" s="4">
        <f>IFERROR(到期收益率!F219*(1+参数!F$6/全价!F219*100*(1-2.7%/365)),"")</f>
        <v>9.3429639020155206E-2</v>
      </c>
      <c r="G219" s="4">
        <f>IFERROR(到期收益率!G219*(1+参数!G$6/全价!G219*100*(1-2.7%/365)),"")</f>
        <v>0.12040468036536502</v>
      </c>
      <c r="H219" s="4">
        <f>IFERROR(到期收益率!H219*(1+参数!H$6/全价!H219*100*(1-2.7%/365)),"")</f>
        <v>0.10402859778335974</v>
      </c>
      <c r="I219" s="4">
        <f>IFERROR(到期收益率!I219*(1+参数!I$6/全价!I219*100*(1-2.7%/365)),"")</f>
        <v>0.10317947345467386</v>
      </c>
      <c r="J219" s="4">
        <f>IFERROR(到期收益率!J219*(1+参数!J$6/全价!J219*100*(1-2.7%/365)),"")</f>
        <v>7.6300363623967526E-2</v>
      </c>
      <c r="K219" s="4">
        <f>IFERROR(到期收益率!K219*(1+参数!K$6/全价!K219*100*(1-2.7%/365)),"")</f>
        <v>9.380473456702916E-2</v>
      </c>
    </row>
    <row r="220" spans="1:11" x14ac:dyDescent="0.15">
      <c r="A220" s="1">
        <v>42601</v>
      </c>
      <c r="B220" s="4">
        <f>IFERROR(到期收益率!B220*(1+参数!B$6/全价!B220*100*(1-2.7%/365)),"")</f>
        <v>0.10675059589108601</v>
      </c>
      <c r="C220" s="4">
        <f>IFERROR(到期收益率!C220*(1+参数!C$6/全价!C220*100*(1-2.7%/365)),"")</f>
        <v>7.6477203891291978E-2</v>
      </c>
      <c r="D220" s="4">
        <f>IFERROR(到期收益率!D220*(1+参数!D$6/全价!D220*100*(1-2.7%/365)),"")</f>
        <v>8.5767029906594058E-2</v>
      </c>
      <c r="E220" s="4">
        <f>IFERROR(到期收益率!E220*(1+参数!E$6/全价!E220*100*(1-2.7%/365)),"")</f>
        <v>9.4832640619837205E-2</v>
      </c>
      <c r="F220" s="4">
        <f>IFERROR(到期收益率!F220*(1+参数!F$6/全价!F220*100*(1-2.7%/365)),"")</f>
        <v>9.4404846558940256E-2</v>
      </c>
      <c r="G220" s="4">
        <f>IFERROR(到期收益率!G220*(1+参数!G$6/全价!G220*100*(1-2.7%/365)),"")</f>
        <v>0.11714320972582921</v>
      </c>
      <c r="H220" s="4">
        <f>IFERROR(到期收益率!H220*(1+参数!H$6/全价!H220*100*(1-2.7%/365)),"")</f>
        <v>0.10389306037096481</v>
      </c>
      <c r="I220" s="4">
        <f>IFERROR(到期收益率!I220*(1+参数!I$6/全价!I220*100*(1-2.7%/365)),"")</f>
        <v>0.10327599349758597</v>
      </c>
      <c r="J220" s="4" t="str">
        <f>IFERROR(到期收益率!J220*(1+参数!J$6/全价!J220*100*(1-2.7%/365)),"")</f>
        <v/>
      </c>
      <c r="K220" s="4">
        <f>IFERROR(到期收益率!K220*(1+参数!K$6/全价!K220*100*(1-2.7%/365)),"")</f>
        <v>9.3789831943470611E-2</v>
      </c>
    </row>
    <row r="221" spans="1:11" x14ac:dyDescent="0.15">
      <c r="A221" s="1">
        <v>42604</v>
      </c>
      <c r="B221" s="4">
        <f>IFERROR(到期收益率!B221*(1+参数!B$6/全价!B221*100*(1-2.7%/365)),"")</f>
        <v>0.10685255376112299</v>
      </c>
      <c r="C221" s="4">
        <f>IFERROR(到期收益率!C221*(1+参数!C$6/全价!C221*100*(1-2.7%/365)),"")</f>
        <v>7.6568400426889685E-2</v>
      </c>
      <c r="D221" s="4">
        <f>IFERROR(到期收益率!D221*(1+参数!D$6/全价!D221*100*(1-2.7%/365)),"")</f>
        <v>8.5982154323213641E-2</v>
      </c>
      <c r="E221" s="4">
        <f>IFERROR(到期收益率!E221*(1+参数!E$6/全价!E221*100*(1-2.7%/365)),"")</f>
        <v>9.5557230181203268E-2</v>
      </c>
      <c r="F221" s="4">
        <f>IFERROR(到期收益率!F221*(1+参数!F$6/全价!F221*100*(1-2.7%/365)),"")</f>
        <v>9.3666080534093005E-2</v>
      </c>
      <c r="G221" s="4">
        <f>IFERROR(到期收益率!G221*(1+参数!G$6/全价!G221*100*(1-2.7%/365)),"")</f>
        <v>0.11955356535729274</v>
      </c>
      <c r="H221" s="4">
        <f>IFERROR(到期收益率!H221*(1+参数!H$6/全价!H221*100*(1-2.7%/365)),"")</f>
        <v>0.10367907159080576</v>
      </c>
      <c r="I221" s="4">
        <f>IFERROR(到期收益率!I221*(1+参数!I$6/全价!I221*100*(1-2.7%/365)),"")</f>
        <v>0.10351254048179231</v>
      </c>
      <c r="J221" s="4">
        <f>IFERROR(到期收益率!J221*(1+参数!J$6/全价!J221*100*(1-2.7%/365)),"")</f>
        <v>7.6547214342235118E-2</v>
      </c>
      <c r="K221" s="4">
        <f>IFERROR(到期收益率!K221*(1+参数!K$6/全价!K221*100*(1-2.7%/365)),"")</f>
        <v>9.2866752190075022E-2</v>
      </c>
    </row>
    <row r="222" spans="1:11" x14ac:dyDescent="0.15">
      <c r="A222" s="1">
        <v>42605</v>
      </c>
      <c r="B222" s="4">
        <f>IFERROR(到期收益率!B222*(1+参数!B$6/全价!B222*100*(1-2.7%/365)),"")</f>
        <v>0.10244297237185605</v>
      </c>
      <c r="C222" s="4">
        <f>IFERROR(到期收益率!C222*(1+参数!C$6/全价!C222*100*(1-2.7%/365)),"")</f>
        <v>7.5163658715441006E-2</v>
      </c>
      <c r="D222" s="4">
        <f>IFERROR(到期收益率!D222*(1+参数!D$6/全价!D222*100*(1-2.7%/365)),"")</f>
        <v>8.6632130481357345E-2</v>
      </c>
      <c r="E222" s="4">
        <f>IFERROR(到期收益率!E222*(1+参数!E$6/全价!E222*100*(1-2.7%/365)),"")</f>
        <v>9.5548822984999296E-2</v>
      </c>
      <c r="F222" s="4" t="str">
        <f>IFERROR(到期收益率!F222*(1+参数!F$6/全价!F222*100*(1-2.7%/365)),"")</f>
        <v/>
      </c>
      <c r="G222" s="4">
        <f>IFERROR(到期收益率!G222*(1+参数!G$6/全价!G222*100*(1-2.7%/365)),"")</f>
        <v>0.11895884054803318</v>
      </c>
      <c r="H222" s="4">
        <f>IFERROR(到期收益率!H222*(1+参数!H$6/全价!H222*100*(1-2.7%/365)),"")</f>
        <v>0.10334859497708901</v>
      </c>
      <c r="I222" s="4">
        <f>IFERROR(到期收益率!I222*(1+参数!I$6/全价!I222*100*(1-2.7%/365)),"")</f>
        <v>0.10442056252958222</v>
      </c>
      <c r="J222" s="4">
        <f>IFERROR(到期收益率!J222*(1+参数!J$6/全价!J222*100*(1-2.7%/365)),"")</f>
        <v>7.6805697535375111E-2</v>
      </c>
      <c r="K222" s="4">
        <f>IFERROR(到期收益率!K222*(1+参数!K$6/全价!K222*100*(1-2.7%/365)),"")</f>
        <v>9.2850831847432341E-2</v>
      </c>
    </row>
    <row r="223" spans="1:11" x14ac:dyDescent="0.15">
      <c r="A223" s="1">
        <v>42606</v>
      </c>
      <c r="B223" s="4" t="str">
        <f>IFERROR(到期收益率!B223*(1+参数!B$6/全价!B223*100*(1-2.7%/365)),"")</f>
        <v/>
      </c>
      <c r="C223" s="4">
        <f>IFERROR(到期收益率!C223*(1+参数!C$6/全价!C223*100*(1-2.7%/365)),"")</f>
        <v>7.6631215552906695E-2</v>
      </c>
      <c r="D223" s="4">
        <f>IFERROR(到期收益率!D223*(1+参数!D$6/全价!D223*100*(1-2.7%/365)),"")</f>
        <v>8.6938482605949219E-2</v>
      </c>
      <c r="E223" s="4">
        <f>IFERROR(到期收益率!E223*(1+参数!E$6/全价!E223*100*(1-2.7%/365)),"")</f>
        <v>9.6844369241581005E-2</v>
      </c>
      <c r="F223" s="4">
        <f>IFERROR(到期收益率!F223*(1+参数!F$6/全价!F223*100*(1-2.7%/365)),"")</f>
        <v>9.5509483118572686E-2</v>
      </c>
      <c r="G223" s="4">
        <f>IFERROR(到期收益率!G223*(1+参数!G$6/全价!G223*100*(1-2.7%/365)),"")</f>
        <v>0.11857750982235285</v>
      </c>
      <c r="H223" s="4">
        <f>IFERROR(到期收益率!H223*(1+参数!H$6/全价!H223*100*(1-2.7%/365)),"")</f>
        <v>0.10292055783709039</v>
      </c>
      <c r="I223" s="4">
        <f>IFERROR(到期收益率!I223*(1+参数!I$6/全价!I223*100*(1-2.7%/365)),"")</f>
        <v>0.10511536893925746</v>
      </c>
      <c r="J223" s="4">
        <f>IFERROR(到期收益率!J223*(1+参数!J$6/全价!J223*100*(1-2.7%/365)),"")</f>
        <v>7.8192331588783345E-2</v>
      </c>
      <c r="K223" s="4">
        <f>IFERROR(到期收益率!K223*(1+参数!K$6/全价!K223*100*(1-2.7%/365)),"")</f>
        <v>9.283491467233014E-2</v>
      </c>
    </row>
    <row r="224" spans="1:11" x14ac:dyDescent="0.15">
      <c r="A224" s="1">
        <v>42607</v>
      </c>
      <c r="B224" s="4">
        <f>IFERROR(到期收益率!B224*(1+参数!B$6/全价!B224*100*(1-2.7%/365)),"")</f>
        <v>0.10249682787922024</v>
      </c>
      <c r="C224" s="4">
        <f>IFERROR(到期收益率!C224*(1+参数!C$6/全价!C224*100*(1-2.7%/365)),"")</f>
        <v>7.8407299028652067E-2</v>
      </c>
      <c r="D224" s="4">
        <f>IFERROR(到期收益率!D224*(1+参数!D$6/全价!D224*100*(1-2.7%/365)),"")</f>
        <v>8.6898007303279345E-2</v>
      </c>
      <c r="E224" s="4">
        <f>IFERROR(到期收益率!E224*(1+参数!E$6/全价!E224*100*(1-2.7%/365)),"")</f>
        <v>9.7525818530331335E-2</v>
      </c>
      <c r="F224" s="4">
        <f>IFERROR(到期收益率!F224*(1+参数!F$6/全价!F224*100*(1-2.7%/365)),"")</f>
        <v>9.5476871166150973E-2</v>
      </c>
      <c r="G224" s="4">
        <f>IFERROR(到期收益率!G224*(1+参数!G$6/全价!G224*100*(1-2.7%/365)),"")</f>
        <v>0.11912942603851349</v>
      </c>
      <c r="H224" s="4">
        <f>IFERROR(到期收益率!H224*(1+参数!H$6/全价!H224*100*(1-2.7%/365)),"")</f>
        <v>0.10288055182715562</v>
      </c>
      <c r="I224" s="4">
        <f>IFERROR(到期收益率!I224*(1+参数!I$6/全价!I224*100*(1-2.7%/365)),"")</f>
        <v>0.10510532674826184</v>
      </c>
      <c r="J224" s="4">
        <f>IFERROR(到期收益率!J224*(1+参数!J$6/全价!J224*100*(1-2.7%/365)),"")</f>
        <v>7.7831968923363096E-2</v>
      </c>
      <c r="K224" s="4">
        <f>IFERROR(到期收益率!K224*(1+参数!K$6/全价!K224*100*(1-2.7%/365)),"")</f>
        <v>9.2818991695621189E-2</v>
      </c>
    </row>
    <row r="225" spans="1:11" x14ac:dyDescent="0.15">
      <c r="A225" s="1">
        <v>42608</v>
      </c>
      <c r="B225" s="4">
        <f>IFERROR(到期收益率!B225*(1+参数!B$6/全价!B225*100*(1-2.7%/365)),"")</f>
        <v>0.10125477245136152</v>
      </c>
      <c r="C225" s="4">
        <f>IFERROR(到期收益率!C225*(1+参数!C$6/全价!C225*100*(1-2.7%/365)),"")</f>
        <v>7.8156335694488294E-2</v>
      </c>
      <c r="D225" s="4">
        <f>IFERROR(到期收益率!D225*(1+参数!D$6/全价!D225*100*(1-2.7%/365)),"")</f>
        <v>8.4938324135753696E-2</v>
      </c>
      <c r="E225" s="4">
        <f>IFERROR(到期收益率!E225*(1+参数!E$6/全价!E225*100*(1-2.7%/365)),"")</f>
        <v>9.5523668899660338E-2</v>
      </c>
      <c r="F225" s="4">
        <f>IFERROR(到期收益率!F225*(1+参数!F$6/全价!F225*100*(1-2.7%/365)),"")</f>
        <v>9.4931204762049873E-2</v>
      </c>
      <c r="G225" s="4">
        <f>IFERROR(到期收益率!G225*(1+参数!G$6/全价!G225*100*(1-2.7%/365)),"")</f>
        <v>0.11693256113008633</v>
      </c>
      <c r="H225" s="4">
        <f>IFERROR(到期收益率!H225*(1+参数!H$6/全价!H225*100*(1-2.7%/365)),"")</f>
        <v>0.10148059242060953</v>
      </c>
      <c r="I225" s="4">
        <f>IFERROR(到期收益率!I225*(1+参数!I$6/全价!I225*100*(1-2.7%/365)),"")</f>
        <v>0.10244471366188995</v>
      </c>
      <c r="J225" s="4">
        <f>IFERROR(到期收益率!J225*(1+参数!J$6/全价!J225*100*(1-2.7%/365)),"")</f>
        <v>7.7528120166339698E-2</v>
      </c>
      <c r="K225" s="4">
        <f>IFERROR(到期收益率!K225*(1+参数!K$6/全价!K225*100*(1-2.7%/365)),"")</f>
        <v>9.2714927989007184E-2</v>
      </c>
    </row>
    <row r="226" spans="1:11" x14ac:dyDescent="0.15">
      <c r="A226" s="1">
        <v>42611</v>
      </c>
      <c r="B226" s="4">
        <f>IFERROR(到期收益率!B226*(1+参数!B$6/全价!B226*100*(1-2.7%/365)),"")</f>
        <v>0.10133051551886467</v>
      </c>
      <c r="C226" s="4">
        <f>IFERROR(到期收益率!C226*(1+参数!C$6/全价!C226*100*(1-2.7%/365)),"")</f>
        <v>7.8576332700525331E-2</v>
      </c>
      <c r="D226" s="4">
        <f>IFERROR(到期收益率!D226*(1+参数!D$6/全价!D226*100*(1-2.7%/365)),"")</f>
        <v>0.19791032510971845</v>
      </c>
      <c r="E226" s="4">
        <f>IFERROR(到期收益率!E226*(1+参数!E$6/全价!E226*100*(1-2.7%/365)),"")</f>
        <v>9.5086589377529632E-2</v>
      </c>
      <c r="F226" s="4">
        <f>IFERROR(到期收益率!F226*(1+参数!F$6/全价!F226*100*(1-2.7%/365)),"")</f>
        <v>9.3929190791973552E-2</v>
      </c>
      <c r="G226" s="4">
        <f>IFERROR(到期收益率!G226*(1+参数!G$6/全价!G226*100*(1-2.7%/365)),"")</f>
        <v>0.1152172473263153</v>
      </c>
      <c r="H226" s="4">
        <f>IFERROR(到期收益率!H226*(1+参数!H$6/全价!H226*100*(1-2.7%/365)),"")</f>
        <v>0.10116114154686398</v>
      </c>
      <c r="I226" s="4">
        <f>IFERROR(到期收益率!I226*(1+参数!I$6/全价!I226*100*(1-2.7%/365)),"")</f>
        <v>0.10241092382387661</v>
      </c>
      <c r="J226" s="4">
        <f>IFERROR(到期收益率!J226*(1+参数!J$6/全价!J226*100*(1-2.7%/365)),"")</f>
        <v>7.7180484314329695E-2</v>
      </c>
      <c r="K226" s="4">
        <f>IFERROR(到期收益率!K226*(1+参数!K$6/全价!K226*100*(1-2.7%/365)),"")</f>
        <v>8.8793955674765807E-2</v>
      </c>
    </row>
    <row r="227" spans="1:11" x14ac:dyDescent="0.15">
      <c r="A227" s="1">
        <v>42612</v>
      </c>
      <c r="B227" s="4">
        <f>IFERROR(到期收益率!B227*(1+参数!B$6/全价!B227*100*(1-2.7%/365)),"")</f>
        <v>0.10121566492261781</v>
      </c>
      <c r="C227" s="4">
        <f>IFERROR(到期收益率!C227*(1+参数!C$6/全价!C227*100*(1-2.7%/365)),"")</f>
        <v>7.8619953008695287E-2</v>
      </c>
      <c r="D227" s="4">
        <f>IFERROR(到期收益率!D227*(1+参数!D$6/全价!D227*100*(1-2.7%/365)),"")</f>
        <v>8.6103587998390005E-2</v>
      </c>
      <c r="E227" s="4">
        <f>IFERROR(到期收益率!E227*(1+参数!E$6/全价!E227*100*(1-2.7%/365)),"")</f>
        <v>9.4872028861465771E-2</v>
      </c>
      <c r="F227" s="4">
        <f>IFERROR(到期收益率!F227*(1+参数!F$6/全价!F227*100*(1-2.7%/365)),"")</f>
        <v>9.4538449717831166E-2</v>
      </c>
      <c r="G227" s="4">
        <f>IFERROR(到期收益率!G227*(1+参数!G$6/全价!G227*100*(1-2.7%/365)),"")</f>
        <v>0.11680639141986304</v>
      </c>
      <c r="H227" s="4">
        <f>IFERROR(到期收益率!H227*(1+参数!H$6/全价!H227*100*(1-2.7%/365)),"")</f>
        <v>0.10150880342005289</v>
      </c>
      <c r="I227" s="4">
        <f>IFERROR(到期收益率!I227*(1+参数!I$6/全价!I227*100*(1-2.7%/365)),"")</f>
        <v>0.10245359896284444</v>
      </c>
      <c r="J227" s="4">
        <f>IFERROR(到期收益率!J227*(1+参数!J$6/全价!J227*100*(1-2.7%/365)),"")</f>
        <v>7.8574225504398729E-2</v>
      </c>
      <c r="K227" s="4">
        <f>IFERROR(到期收益率!K227*(1+参数!K$6/全价!K227*100*(1-2.7%/365)),"")</f>
        <v>8.8773350271656323E-2</v>
      </c>
    </row>
    <row r="228" spans="1:11" x14ac:dyDescent="0.15">
      <c r="A228" s="1">
        <v>42613</v>
      </c>
      <c r="B228" s="4">
        <f>IFERROR(到期收益率!B228*(1+参数!B$6/全价!B228*100*(1-2.7%/365)),"")</f>
        <v>0.10138174152047237</v>
      </c>
      <c r="C228" s="4">
        <f>IFERROR(到期收益率!C228*(1+参数!C$6/全价!C228*100*(1-2.7%/365)),"")</f>
        <v>7.8964432091175402E-2</v>
      </c>
      <c r="D228" s="4">
        <f>IFERROR(到期收益率!D228*(1+参数!D$6/全价!D228*100*(1-2.7%/365)),"")</f>
        <v>8.9302510596494189E-2</v>
      </c>
      <c r="E228" s="4">
        <f>IFERROR(到期收益率!E228*(1+参数!E$6/全价!E228*100*(1-2.7%/365)),"")</f>
        <v>9.5000661030203964E-2</v>
      </c>
      <c r="F228" s="4">
        <f>IFERROR(到期收益率!F228*(1+参数!F$6/全价!F228*100*(1-2.7%/365)),"")</f>
        <v>9.5797829249204117E-2</v>
      </c>
      <c r="G228" s="4">
        <f>IFERROR(到期收益率!G228*(1+参数!G$6/全价!G228*100*(1-2.7%/365)),"")</f>
        <v>0.11710074403239897</v>
      </c>
      <c r="H228" s="4">
        <f>IFERROR(到期收益率!H228*(1+参数!H$6/全价!H228*100*(1-2.7%/365)),"")</f>
        <v>0.101174656584625</v>
      </c>
      <c r="I228" s="4">
        <f>IFERROR(到期收益率!I228*(1+参数!I$6/全价!I228*100*(1-2.7%/365)),"")</f>
        <v>0.10341540550797751</v>
      </c>
      <c r="J228" s="4">
        <f>IFERROR(到期收益率!J228*(1+参数!J$6/全价!J228*100*(1-2.7%/365)),"")</f>
        <v>8.020553818158585E-2</v>
      </c>
      <c r="K228" s="4" t="str">
        <f>IFERROR(到期收益率!K228*(1+参数!K$6/全价!K228*100*(1-2.7%/365)),"")</f>
        <v/>
      </c>
    </row>
    <row r="229" spans="1:11" x14ac:dyDescent="0.15">
      <c r="A229" s="1">
        <v>42614</v>
      </c>
      <c r="B229" s="4">
        <f>IFERROR(到期收益率!B229*(1+参数!B$6/全价!B229*100*(1-2.7%/365)),"")</f>
        <v>0.10140757168307087</v>
      </c>
      <c r="C229" s="4">
        <f>IFERROR(到期收益率!C229*(1+参数!C$6/全价!C229*100*(1-2.7%/365)),"")</f>
        <v>7.9010799836931281E-2</v>
      </c>
      <c r="D229" s="4">
        <f>IFERROR(到期收益率!D229*(1+参数!D$6/全价!D229*100*(1-2.7%/365)),"")</f>
        <v>8.924528780265964E-2</v>
      </c>
      <c r="E229" s="4">
        <f>IFERROR(到期收益率!E229*(1+参数!E$6/全价!E229*100*(1-2.7%/365)),"")</f>
        <v>9.5060795971741024E-2</v>
      </c>
      <c r="F229" s="4">
        <f>IFERROR(到期收益率!F229*(1+参数!F$6/全价!F229*100*(1-2.7%/365)),"")</f>
        <v>9.5117358473872773E-2</v>
      </c>
      <c r="G229" s="4">
        <f>IFERROR(到期收益率!G229*(1+参数!G$6/全价!G229*100*(1-2.7%/365)),"")</f>
        <v>0.11659635293771486</v>
      </c>
      <c r="H229" s="4">
        <f>IFERROR(到期收益率!H229*(1+参数!H$6/全价!H229*100*(1-2.7%/365)),"")</f>
        <v>0.10064500603097297</v>
      </c>
      <c r="I229" s="4">
        <f>IFERROR(到期收益率!I229*(1+参数!I$6/全价!I229*100*(1-2.7%/365)),"")</f>
        <v>0.10259318502008215</v>
      </c>
      <c r="J229" s="4">
        <f>IFERROR(到期收益率!J229*(1+参数!J$6/全价!J229*100*(1-2.7%/365)),"")</f>
        <v>8.1503776691373056E-2</v>
      </c>
      <c r="K229" s="4">
        <f>IFERROR(到期收益率!K229*(1+参数!K$6/全价!K229*100*(1-2.7%/365)),"")</f>
        <v>8.8732087687866154E-2</v>
      </c>
    </row>
    <row r="230" spans="1:11" x14ac:dyDescent="0.15">
      <c r="A230" s="1">
        <v>42615</v>
      </c>
      <c r="B230" s="4">
        <f>IFERROR(到期收益率!B230*(1+参数!B$6/全价!B230*100*(1-2.7%/365)),"")</f>
        <v>0.1001519161582997</v>
      </c>
      <c r="C230" s="4">
        <f>IFERROR(到期收益率!C230*(1+参数!C$6/全价!C230*100*(1-2.7%/365)),"")</f>
        <v>7.9057759961579266E-2</v>
      </c>
      <c r="D230" s="4">
        <f>IFERROR(到期收益率!D230*(1+参数!D$6/全价!D230*100*(1-2.7%/365)),"")</f>
        <v>8.8092818329856146E-2</v>
      </c>
      <c r="E230" s="4">
        <f>IFERROR(到期收益率!E230*(1+参数!E$6/全价!E230*100*(1-2.7%/365)),"")</f>
        <v>9.5396476455882201E-2</v>
      </c>
      <c r="F230" s="4">
        <f>IFERROR(到期收益率!F230*(1+参数!F$6/全价!F230*100*(1-2.7%/365)),"")</f>
        <v>9.5213862639930535E-2</v>
      </c>
      <c r="G230" s="4">
        <f>IFERROR(到期收益率!G230*(1+参数!G$6/全价!G230*100*(1-2.7%/365)),"")</f>
        <v>0.11684843630420583</v>
      </c>
      <c r="H230" s="4">
        <f>IFERROR(到期收益率!H230*(1+参数!H$6/全价!H230*100*(1-2.7%/365)),"")</f>
        <v>0.10030978729441641</v>
      </c>
      <c r="I230" s="4">
        <f>IFERROR(到期收益率!I230*(1+参数!I$6/全价!I230*100*(1-2.7%/365)),"")</f>
        <v>0.102420009830354</v>
      </c>
      <c r="J230" s="4">
        <f>IFERROR(到期收益率!J230*(1+参数!J$6/全价!J230*100*(1-2.7%/365)),"")</f>
        <v>8.1714142658059277E-2</v>
      </c>
      <c r="K230" s="4">
        <f>IFERROR(到期收益率!K230*(1+参数!K$6/全价!K230*100*(1-2.7%/365)),"")</f>
        <v>8.7832260347811858E-2</v>
      </c>
    </row>
    <row r="231" spans="1:11" x14ac:dyDescent="0.15">
      <c r="A231" s="1">
        <v>42618</v>
      </c>
      <c r="B231" s="4">
        <f>IFERROR(到期收益率!B231*(1+参数!B$6/全价!B231*100*(1-2.7%/365)),"")</f>
        <v>0.10151238840269157</v>
      </c>
      <c r="C231" s="4">
        <f>IFERROR(到期收益率!C231*(1+参数!C$6/全价!C231*100*(1-2.7%/365)),"")</f>
        <v>7.8277152481521034E-2</v>
      </c>
      <c r="D231" s="4">
        <f>IFERROR(到期收益率!D231*(1+参数!D$6/全价!D231*100*(1-2.7%/365)),"")</f>
        <v>8.8094836239558993E-2</v>
      </c>
      <c r="E231" s="4">
        <f>IFERROR(到期收益率!E231*(1+参数!E$6/全价!E231*100*(1-2.7%/365)),"")</f>
        <v>9.3444555378562388E-2</v>
      </c>
      <c r="F231" s="4">
        <f>IFERROR(到期收益率!F231*(1+参数!F$6/全价!F231*100*(1-2.7%/365)),"")</f>
        <v>9.5244733631685605E-2</v>
      </c>
      <c r="G231" s="4">
        <f>IFERROR(到期收益率!G231*(1+参数!G$6/全价!G231*100*(1-2.7%/365)),"")</f>
        <v>0.11659635799606261</v>
      </c>
      <c r="H231" s="4">
        <f>IFERROR(到期收益率!H231*(1+参数!H$6/全价!H231*100*(1-2.7%/365)),"")</f>
        <v>0.10125852572072858</v>
      </c>
      <c r="I231" s="4">
        <f>IFERROR(到期收益率!I231*(1+参数!I$6/全价!I231*100*(1-2.7%/365)),"")</f>
        <v>0.10023218690924442</v>
      </c>
      <c r="J231" s="4">
        <f>IFERROR(到期收益率!J231*(1+参数!J$6/全价!J231*100*(1-2.7%/365)),"")</f>
        <v>8.1252009808183742E-2</v>
      </c>
      <c r="K231" s="4">
        <f>IFERROR(到期收益率!K231*(1+参数!K$6/全价!K231*100*(1-2.7%/365)),"")</f>
        <v>8.7767052267531995E-2</v>
      </c>
    </row>
    <row r="232" spans="1:11" x14ac:dyDescent="0.15">
      <c r="A232" s="1">
        <v>42619</v>
      </c>
      <c r="B232" s="4">
        <f>IFERROR(到期收益率!B232*(1+参数!B$6/全价!B232*100*(1-2.7%/365)),"")</f>
        <v>0.10039005926478273</v>
      </c>
      <c r="C232" s="4">
        <f>IFERROR(到期收益率!C232*(1+参数!C$6/全价!C232*100*(1-2.7%/365)),"")</f>
        <v>7.8321529970536347E-2</v>
      </c>
      <c r="D232" s="4">
        <f>IFERROR(到期收益率!D232*(1+参数!D$6/全价!D232*100*(1-2.7%/365)),"")</f>
        <v>8.7850065067888672E-2</v>
      </c>
      <c r="E232" s="4">
        <f>IFERROR(到期收益率!E232*(1+参数!E$6/全价!E232*100*(1-2.7%/365)),"")</f>
        <v>9.295471332091608E-2</v>
      </c>
      <c r="F232" s="4">
        <f>IFERROR(到期收益率!F232*(1+参数!F$6/全价!F232*100*(1-2.7%/365)),"")</f>
        <v>9.5080863297360235E-2</v>
      </c>
      <c r="G232" s="4">
        <f>IFERROR(到期收益率!G232*(1+参数!G$6/全价!G232*100*(1-2.7%/365)),"")</f>
        <v>0.11626050245089949</v>
      </c>
      <c r="H232" s="4">
        <f>IFERROR(到期收益率!H232*(1+参数!H$6/全价!H232*100*(1-2.7%/365)),"")</f>
        <v>9.9257023941183006E-2</v>
      </c>
      <c r="I232" s="4">
        <f>IFERROR(到期收益率!I232*(1+参数!I$6/全价!I232*100*(1-2.7%/365)),"")</f>
        <v>9.9576902064799674E-2</v>
      </c>
      <c r="J232" s="4">
        <f>IFERROR(到期收益率!J232*(1+参数!J$6/全价!J232*100*(1-2.7%/365)),"")</f>
        <v>8.1001924877035655E-2</v>
      </c>
      <c r="K232" s="4">
        <f>IFERROR(到期收益率!K232*(1+参数!K$6/全价!K232*100*(1-2.7%/365)),"")</f>
        <v>8.7745275996748265E-2</v>
      </c>
    </row>
    <row r="233" spans="1:11" x14ac:dyDescent="0.15">
      <c r="A233" s="1">
        <v>42620</v>
      </c>
      <c r="B233" s="4">
        <f>IFERROR(到期收益率!B233*(1+参数!B$6/全价!B233*100*(1-2.7%/365)),"")</f>
        <v>0.10104809992914958</v>
      </c>
      <c r="C233" s="4">
        <f>IFERROR(到期收益率!C233*(1+参数!C$6/全价!C233*100*(1-2.7%/365)),"")</f>
        <v>7.8990013074292306E-2</v>
      </c>
      <c r="D233" s="4">
        <f>IFERROR(到期收益率!D233*(1+参数!D$6/全价!D233*100*(1-2.7%/365)),"")</f>
        <v>8.7050798054212924E-2</v>
      </c>
      <c r="E233" s="4">
        <f>IFERROR(到期收益率!E233*(1+参数!E$6/全价!E233*100*(1-2.7%/365)),"")</f>
        <v>9.3287943994002073E-2</v>
      </c>
      <c r="F233" s="4" t="str">
        <f>IFERROR(到期收益率!F233*(1+参数!F$6/全价!F233*100*(1-2.7%/365)),"")</f>
        <v/>
      </c>
      <c r="G233" s="4">
        <f>IFERROR(到期收益率!G233*(1+参数!G$6/全价!G233*100*(1-2.7%/365)),"")</f>
        <v>0.11642839485974774</v>
      </c>
      <c r="H233" s="4">
        <f>IFERROR(到期收益率!H233*(1+参数!H$6/全价!H233*100*(1-2.7%/365)),"")</f>
        <v>9.8528392111726648E-2</v>
      </c>
      <c r="I233" s="4">
        <f>IFERROR(到期收益率!I233*(1+参数!I$6/全价!I233*100*(1-2.7%/365)),"")</f>
        <v>0.10010049826715597</v>
      </c>
      <c r="J233" s="4">
        <f>IFERROR(到期收益率!J233*(1+参数!J$6/全价!J233*100*(1-2.7%/365)),"")</f>
        <v>8.0694276419999808E-2</v>
      </c>
      <c r="K233" s="4">
        <f>IFERROR(到期收益率!K233*(1+参数!K$6/全价!K233*100*(1-2.7%/365)),"")</f>
        <v>8.8607912684612197E-2</v>
      </c>
    </row>
    <row r="234" spans="1:11" x14ac:dyDescent="0.15">
      <c r="A234" s="1">
        <v>42621</v>
      </c>
      <c r="B234" s="4">
        <f>IFERROR(到期收益率!B234*(1+参数!B$6/全价!B234*100*(1-2.7%/365)),"")</f>
        <v>9.5404183726807923E-2</v>
      </c>
      <c r="C234" s="4">
        <f>IFERROR(到期收益率!C234*(1+参数!C$6/全价!C234*100*(1-2.7%/365)),"")</f>
        <v>7.872550331620555E-2</v>
      </c>
      <c r="D234" s="4">
        <f>IFERROR(到期收益率!D234*(1+参数!D$6/全价!D234*100*(1-2.7%/365)),"")</f>
        <v>8.6987427930124414E-2</v>
      </c>
      <c r="E234" s="4">
        <f>IFERROR(到期收益率!E234*(1+参数!E$6/全价!E234*100*(1-2.7%/365)),"")</f>
        <v>9.259179679950473E-2</v>
      </c>
      <c r="F234" s="4">
        <f>IFERROR(到期收益率!F234*(1+参数!F$6/全价!F234*100*(1-2.7%/365)),"")</f>
        <v>9.4096511816330192E-2</v>
      </c>
      <c r="G234" s="4">
        <f>IFERROR(到期收益率!G234*(1+参数!G$6/全价!G234*100*(1-2.7%/365)),"")</f>
        <v>0.11642843555533543</v>
      </c>
      <c r="H234" s="4">
        <f>IFERROR(到期收益率!H234*(1+参数!H$6/全价!H234*100*(1-2.7%/365)),"")</f>
        <v>9.8581252501427477E-2</v>
      </c>
      <c r="I234" s="4">
        <f>IFERROR(到期收益率!I234*(1+参数!I$6/全价!I234*100*(1-2.7%/365)),"")</f>
        <v>9.9551961901737013E-2</v>
      </c>
      <c r="J234" s="4">
        <f>IFERROR(到期收益率!J234*(1+参数!J$6/全价!J234*100*(1-2.7%/365)),"")</f>
        <v>8.0674140094855518E-2</v>
      </c>
      <c r="K234" s="4" t="str">
        <f>IFERROR(到期收益率!K234*(1+参数!K$6/全价!K234*100*(1-2.7%/365)),"")</f>
        <v/>
      </c>
    </row>
    <row r="235" spans="1:11" x14ac:dyDescent="0.15">
      <c r="A235" s="1">
        <v>42622</v>
      </c>
      <c r="B235" s="4" t="str">
        <f>IFERROR(到期收益率!B235*(1+参数!B$6/全价!B235*100*(1-2.7%/365)),"")</f>
        <v/>
      </c>
      <c r="C235" s="4">
        <f>IFERROR(到期收益率!C235*(1+参数!C$6/全价!C235*100*(1-2.7%/365)),"")</f>
        <v>7.8458251882677979E-2</v>
      </c>
      <c r="D235" s="4">
        <f>IFERROR(到期收益率!D235*(1+参数!D$6/全价!D235*100*(1-2.7%/365)),"")</f>
        <v>8.803655894191055E-2</v>
      </c>
      <c r="E235" s="4">
        <f>IFERROR(到期收益率!E235*(1+参数!E$6/全价!E235*100*(1-2.7%/365)),"")</f>
        <v>9.2581627414505402E-2</v>
      </c>
      <c r="F235" s="4">
        <f>IFERROR(到期收益率!F235*(1+参数!F$6/全价!F235*100*(1-2.7%/365)),"")</f>
        <v>9.4192579559265938E-2</v>
      </c>
      <c r="G235" s="4">
        <f>IFERROR(到期收益率!G235*(1+参数!G$6/全价!G235*100*(1-2.7%/365)),"")</f>
        <v>0.11521411838572784</v>
      </c>
      <c r="H235" s="4">
        <f>IFERROR(到期收益率!H235*(1+参数!H$6/全价!H235*100*(1-2.7%/365)),"")</f>
        <v>9.5997232215725106E-2</v>
      </c>
      <c r="I235" s="4">
        <f>IFERROR(到期收益率!I235*(1+参数!I$6/全价!I235*100*(1-2.7%/365)),"")</f>
        <v>9.9539501609848896E-2</v>
      </c>
      <c r="J235" s="4">
        <f>IFERROR(到期收益率!J235*(1+参数!J$6/全价!J235*100*(1-2.7%/365)),"")</f>
        <v>8.0079031864164707E-2</v>
      </c>
      <c r="K235" s="4" t="str">
        <f>IFERROR(到期收益率!K235*(1+参数!K$6/全价!K235*100*(1-2.7%/365)),"")</f>
        <v/>
      </c>
    </row>
    <row r="236" spans="1:11" x14ac:dyDescent="0.15">
      <c r="A236" s="1">
        <v>42625</v>
      </c>
      <c r="B236" s="4">
        <f>IFERROR(到期收益率!B236*(1+参数!B$6/全价!B236*100*(1-2.7%/365)),"")</f>
        <v>0.10039702852486909</v>
      </c>
      <c r="C236" s="4">
        <f>IFERROR(到期收益率!C236*(1+参数!C$6/全价!C236*100*(1-2.7%/365)),"")</f>
        <v>7.9562716545901233E-2</v>
      </c>
      <c r="D236" s="4">
        <f>IFERROR(到期收益率!D236*(1+参数!D$6/全价!D236*100*(1-2.7%/365)),"")</f>
        <v>8.7852455669367308E-2</v>
      </c>
      <c r="E236" s="4">
        <f>IFERROR(到期收益率!E236*(1+参数!E$6/全价!E236*100*(1-2.7%/365)),"")</f>
        <v>9.3929379640061039E-2</v>
      </c>
      <c r="F236" s="4">
        <f>IFERROR(到期收益率!F236*(1+参数!F$6/全价!F236*100*(1-2.7%/365)),"")</f>
        <v>9.501152610040331E-2</v>
      </c>
      <c r="G236" s="4">
        <f>IFERROR(到期收益率!G236*(1+参数!G$6/全价!G236*100*(1-2.7%/365)),"")</f>
        <v>0.12076726062276059</v>
      </c>
      <c r="H236" s="4">
        <f>IFERROR(到期收益率!H236*(1+参数!H$6/全价!H236*100*(1-2.7%/365)),"")</f>
        <v>9.8499490024728298E-2</v>
      </c>
      <c r="I236" s="4">
        <f>IFERROR(到期收益率!I236*(1+参数!I$6/全价!I236*100*(1-2.7%/365)),"")</f>
        <v>0.10073977254343576</v>
      </c>
      <c r="J236" s="4">
        <f>IFERROR(到期收益率!J236*(1+参数!J$6/全价!J236*100*(1-2.7%/365)),"")</f>
        <v>8.3433011325603976E-2</v>
      </c>
      <c r="K236" s="4">
        <f>IFERROR(到期收益率!K236*(1+参数!K$6/全价!K236*100*(1-2.7%/365)),"")</f>
        <v>8.9395709533642939E-2</v>
      </c>
    </row>
    <row r="237" spans="1:11" x14ac:dyDescent="0.15">
      <c r="A237" s="1">
        <v>42626</v>
      </c>
      <c r="B237" s="4">
        <f>IFERROR(到期收益率!B237*(1+参数!B$6/全价!B237*100*(1-2.7%/365)),"")</f>
        <v>9.9509371708526778E-2</v>
      </c>
      <c r="C237" s="4">
        <f>IFERROR(到期收益率!C237*(1+参数!C$6/全价!C237*100*(1-2.7%/365)),"")</f>
        <v>7.7682757033990454E-2</v>
      </c>
      <c r="D237" s="4">
        <f>IFERROR(到期收益率!D237*(1+参数!D$6/全价!D237*100*(1-2.7%/365)),"")</f>
        <v>8.7790590041684727E-2</v>
      </c>
      <c r="E237" s="4">
        <f>IFERROR(到期收益率!E237*(1+参数!E$6/全价!E237*100*(1-2.7%/365)),"")</f>
        <v>9.3229852573447722E-2</v>
      </c>
      <c r="F237" s="4">
        <f>IFERROR(到期收益率!F237*(1+参数!F$6/全价!F237*100*(1-2.7%/365)),"")</f>
        <v>9.6303153753722323E-2</v>
      </c>
      <c r="G237" s="4">
        <f>IFERROR(到期收益率!G237*(1+参数!G$6/全价!G237*100*(1-2.7%/365)),"")</f>
        <v>0.12141508800560114</v>
      </c>
      <c r="H237" s="4">
        <f>IFERROR(到期收益率!H237*(1+参数!H$6/全价!H237*100*(1-2.7%/365)),"")</f>
        <v>9.9933129929749828E-2</v>
      </c>
      <c r="I237" s="4">
        <f>IFERROR(到期收益率!I237*(1+参数!I$6/全价!I237*100*(1-2.7%/365)),"")</f>
        <v>0.10056610766845359</v>
      </c>
      <c r="J237" s="4">
        <f>IFERROR(到期收益率!J237*(1+参数!J$6/全价!J237*100*(1-2.7%/365)),"")</f>
        <v>8.3472552678413942E-2</v>
      </c>
      <c r="K237" s="4">
        <f>IFERROR(到期收益率!K237*(1+参数!K$6/全价!K237*100*(1-2.7%/365)),"")</f>
        <v>9.0270728391410038E-2</v>
      </c>
    </row>
    <row r="238" spans="1:11" x14ac:dyDescent="0.15">
      <c r="A238" s="1">
        <v>42627</v>
      </c>
      <c r="B238" s="4" t="str">
        <f>IFERROR(到期收益率!B238*(1+参数!B$6/全价!B238*100*(1-2.7%/365)),"")</f>
        <v/>
      </c>
      <c r="C238" s="4">
        <f>IFERROR(到期收益率!C238*(1+参数!C$6/全价!C238*100*(1-2.7%/365)),"")</f>
        <v>7.6431987994886694E-2</v>
      </c>
      <c r="D238" s="4">
        <f>IFERROR(到期收益率!D238*(1+参数!D$6/全价!D238*100*(1-2.7%/365)),"")</f>
        <v>8.6601707805077019E-2</v>
      </c>
      <c r="E238" s="4">
        <f>IFERROR(到期收益率!E238*(1+参数!E$6/全价!E238*100*(1-2.7%/365)),"")</f>
        <v>9.3289213722096156E-2</v>
      </c>
      <c r="F238" s="4">
        <f>IFERROR(到期收益率!F238*(1+参数!F$6/全价!F238*100*(1-2.7%/365)),"")</f>
        <v>9.6936833157450275E-2</v>
      </c>
      <c r="G238" s="4">
        <f>IFERROR(到期收益率!G238*(1+参数!G$6/全价!G238*100*(1-2.7%/365)),"")</f>
        <v>0.12132990372282708</v>
      </c>
      <c r="H238" s="4">
        <f>IFERROR(到期收益率!H238*(1+参数!H$6/全价!H238*100*(1-2.7%/365)),"")</f>
        <v>9.9889662822520722E-2</v>
      </c>
      <c r="I238" s="4">
        <f>IFERROR(到期收益率!I238*(1+参数!I$6/全价!I238*100*(1-2.7%/365)),"")</f>
        <v>0.10055420049795602</v>
      </c>
      <c r="J238" s="4">
        <f>IFERROR(到期收益率!J238*(1+参数!J$6/全价!J238*100*(1-2.7%/365)),"")</f>
        <v>8.3337201090275856E-2</v>
      </c>
      <c r="K238" s="4">
        <f>IFERROR(到期收益率!K238*(1+参数!K$6/全价!K238*100*(1-2.7%/365)),"")</f>
        <v>8.7748581278833532E-2</v>
      </c>
    </row>
    <row r="239" spans="1:11" x14ac:dyDescent="0.15">
      <c r="A239" s="1">
        <v>42632</v>
      </c>
      <c r="B239" s="4">
        <f>IFERROR(到期收益率!B239*(1+参数!B$6/全价!B239*100*(1-2.7%/365)),"")</f>
        <v>9.9917940522967499E-2</v>
      </c>
      <c r="C239" s="4">
        <f>IFERROR(到期收益率!C239*(1+参数!C$6/全价!C239*100*(1-2.7%/365)),"")</f>
        <v>7.5623571713686888E-2</v>
      </c>
      <c r="D239" s="4">
        <f>IFERROR(到期收益率!D239*(1+参数!D$6/全价!D239*100*(1-2.7%/365)),"")</f>
        <v>8.7223606962414463E-2</v>
      </c>
      <c r="E239" s="4">
        <f>IFERROR(到期收益率!E239*(1+参数!E$6/全价!E239*100*(1-2.7%/365)),"")</f>
        <v>9.3518511984934688E-2</v>
      </c>
      <c r="F239" s="4">
        <f>IFERROR(到期收益率!F239*(1+参数!F$6/全价!F239*100*(1-2.7%/365)),"")</f>
        <v>9.6651016124003009E-2</v>
      </c>
      <c r="G239" s="4">
        <f>IFERROR(到期收益率!G239*(1+参数!G$6/全价!G239*100*(1-2.7%/365)),"")</f>
        <v>0.12202903630340939</v>
      </c>
      <c r="H239" s="4">
        <f>IFERROR(到期收益率!H239*(1+参数!H$6/全价!H239*100*(1-2.7%/365)),"")</f>
        <v>9.996979966389824E-2</v>
      </c>
      <c r="I239" s="4">
        <f>IFERROR(到期收益率!I239*(1+参数!I$6/全价!I239*100*(1-2.7%/365)),"")</f>
        <v>0.10087373842846921</v>
      </c>
      <c r="J239" s="4">
        <f>IFERROR(到期收益率!J239*(1+参数!J$6/全价!J239*100*(1-2.7%/365)),"")</f>
        <v>8.3418606195688347E-2</v>
      </c>
      <c r="K239" s="4">
        <f>IFERROR(到期收益率!K239*(1+参数!K$6/全价!K239*100*(1-2.7%/365)),"")</f>
        <v>8.9257149785394896E-2</v>
      </c>
    </row>
    <row r="240" spans="1:11" x14ac:dyDescent="0.15">
      <c r="A240" s="1">
        <v>42633</v>
      </c>
      <c r="B240" s="4">
        <f>IFERROR(到期收益率!B240*(1+参数!B$6/全价!B240*100*(1-2.7%/365)),"")</f>
        <v>0.10192749929967258</v>
      </c>
      <c r="C240" s="4">
        <f>IFERROR(到期收益率!C240*(1+参数!C$6/全价!C240*100*(1-2.7%/365)),"")</f>
        <v>7.465385543453297E-2</v>
      </c>
      <c r="D240" s="4">
        <f>IFERROR(到期收益率!D240*(1+参数!D$6/全价!D240*100*(1-2.7%/365)),"")</f>
        <v>8.6206154082871272E-2</v>
      </c>
      <c r="E240" s="4">
        <f>IFERROR(到期收益率!E240*(1+参数!E$6/全价!E240*100*(1-2.7%/365)),"")</f>
        <v>9.5248296174056557E-2</v>
      </c>
      <c r="F240" s="4">
        <f>IFERROR(到期收益率!F240*(1+参数!F$6/全价!F240*100*(1-2.7%/365)),"")</f>
        <v>9.8776016143849149E-2</v>
      </c>
      <c r="G240" s="4">
        <f>IFERROR(到期收益率!G240*(1+参数!G$6/全价!G240*100*(1-2.7%/365)),"")</f>
        <v>0.12412521828070315</v>
      </c>
      <c r="H240" s="4">
        <f>IFERROR(到期收益率!H240*(1+参数!H$6/全价!H240*100*(1-2.7%/365)),"")</f>
        <v>0.10042463260282146</v>
      </c>
      <c r="I240" s="4">
        <f>IFERROR(到期收益率!I240*(1+参数!I$6/全价!I240*100*(1-2.7%/365)),"")</f>
        <v>0.10238391336766153</v>
      </c>
      <c r="J240" s="4">
        <f>IFERROR(到期收益率!J240*(1+参数!J$6/全价!J240*100*(1-2.7%/365)),"")</f>
        <v>8.339986912743988E-2</v>
      </c>
      <c r="K240" s="4">
        <f>IFERROR(到期收益率!K240*(1+参数!K$6/全价!K240*100*(1-2.7%/365)),"")</f>
        <v>8.9237296802684357E-2</v>
      </c>
    </row>
    <row r="241" spans="1:11" x14ac:dyDescent="0.15">
      <c r="A241" s="1">
        <v>42634</v>
      </c>
      <c r="B241" s="4">
        <f>IFERROR(到期收益率!B241*(1+参数!B$6/全价!B241*100*(1-2.7%/365)),"")</f>
        <v>0.10246128699861996</v>
      </c>
      <c r="C241" s="4">
        <f>IFERROR(到期收益率!C241*(1+参数!C$6/全价!C241*100*(1-2.7%/365)),"")</f>
        <v>7.7713880067629651E-2</v>
      </c>
      <c r="D241" s="4">
        <f>IFERROR(到期收益率!D241*(1+参数!D$6/全价!D241*100*(1-2.7%/365)),"")</f>
        <v>8.4041389808375666E-2</v>
      </c>
      <c r="E241" s="4">
        <f>IFERROR(到期收益率!E241*(1+参数!E$6/全价!E241*100*(1-2.7%/365)),"")</f>
        <v>9.5240173688377575E-2</v>
      </c>
      <c r="F241" s="4">
        <f>IFERROR(到期收益率!F241*(1+参数!F$6/全价!F241*100*(1-2.7%/365)),"")</f>
        <v>9.645483856315365E-2</v>
      </c>
      <c r="G241" s="4">
        <f>IFERROR(到期收益率!G241*(1+参数!G$6/全价!G241*100*(1-2.7%/365)),"")</f>
        <v>0.12483073507756236</v>
      </c>
      <c r="H241" s="4">
        <f>IFERROR(到期收益率!H241*(1+参数!H$6/全价!H241*100*(1-2.7%/365)),"")</f>
        <v>9.9982487944433027E-2</v>
      </c>
      <c r="I241" s="4">
        <f>IFERROR(到期收益率!I241*(1+参数!I$6/全价!I241*100*(1-2.7%/365)),"")</f>
        <v>0.10275503971388644</v>
      </c>
      <c r="J241" s="4">
        <f>IFERROR(到期收益率!J241*(1+参数!J$6/全价!J241*100*(1-2.7%/365)),"")</f>
        <v>8.3674042265739448E-2</v>
      </c>
      <c r="K241" s="4">
        <f>IFERROR(到期收益率!K241*(1+参数!K$6/全价!K241*100*(1-2.7%/365)),"")</f>
        <v>8.9217438403094013E-2</v>
      </c>
    </row>
    <row r="242" spans="1:11" x14ac:dyDescent="0.15">
      <c r="A242" s="1">
        <v>42635</v>
      </c>
      <c r="B242" s="4">
        <f>IFERROR(到期收益率!B242*(1+参数!B$6/全价!B242*100*(1-2.7%/365)),"")</f>
        <v>9.6690891302134138E-2</v>
      </c>
      <c r="C242" s="4">
        <f>IFERROR(到期收益率!C242*(1+参数!C$6/全价!C242*100*(1-2.7%/365)),"")</f>
        <v>7.6065109817956555E-2</v>
      </c>
      <c r="D242" s="4">
        <f>IFERROR(到期收益率!D242*(1+参数!D$6/全价!D242*100*(1-2.7%/365)),"")</f>
        <v>8.2062378399496427E-2</v>
      </c>
      <c r="E242" s="4">
        <f>IFERROR(到期收益率!E242*(1+参数!E$6/全价!E242*100*(1-2.7%/365)),"")</f>
        <v>9.5162224595671446E-2</v>
      </c>
      <c r="F242" s="4">
        <f>IFERROR(到期收益率!F242*(1+参数!F$6/全价!F242*100*(1-2.7%/365)),"")</f>
        <v>9.6288873974088501E-2</v>
      </c>
      <c r="G242" s="4">
        <f>IFERROR(到期收益率!G242*(1+参数!G$6/全价!G242*100*(1-2.7%/365)),"")</f>
        <v>0.121340022796636</v>
      </c>
      <c r="H242" s="4">
        <f>IFERROR(到期收益率!H242*(1+参数!H$6/全价!H242*100*(1-2.7%/365)),"")</f>
        <v>9.9739319348869038E-2</v>
      </c>
      <c r="I242" s="4">
        <f>IFERROR(到期收益率!I242*(1+参数!I$6/全价!I242*100*(1-2.7%/365)),"")</f>
        <v>0.10203493266321033</v>
      </c>
      <c r="J242" s="4">
        <f>IFERROR(到期收益率!J242*(1+参数!J$6/全价!J242*100*(1-2.7%/365)),"")</f>
        <v>8.3303816495567062E-2</v>
      </c>
      <c r="K242" s="4" t="str">
        <f>IFERROR(到期收益率!K242*(1+参数!K$6/全价!K242*100*(1-2.7%/365)),"")</f>
        <v/>
      </c>
    </row>
    <row r="243" spans="1:11" x14ac:dyDescent="0.15">
      <c r="A243" s="1">
        <v>42636</v>
      </c>
      <c r="B243" s="4">
        <f>IFERROR(到期收益率!B243*(1+参数!B$6/全价!B243*100*(1-2.7%/365)),"")</f>
        <v>9.6776402185628718E-2</v>
      </c>
      <c r="C243" s="4">
        <f>IFERROR(到期收益率!C243*(1+参数!C$6/全价!C243*100*(1-2.7%/365)),"")</f>
        <v>7.5420885750768094E-2</v>
      </c>
      <c r="D243" s="4">
        <f>IFERROR(到期收益率!D243*(1+参数!D$6/全价!D243*100*(1-2.7%/365)),"")</f>
        <v>8.1984488588508E-2</v>
      </c>
      <c r="E243" s="4">
        <f>IFERROR(到期收益率!E243*(1+参数!E$6/全价!E243*100*(1-2.7%/365)),"")</f>
        <v>9.4107445946966087E-2</v>
      </c>
      <c r="F243" s="4">
        <f>IFERROR(到期收益率!F243*(1+参数!F$6/全价!F243*100*(1-2.7%/365)),"")</f>
        <v>9.6257507707565582E-2</v>
      </c>
      <c r="G243" s="4">
        <f>IFERROR(到期收益率!G243*(1+参数!G$6/全价!G243*100*(1-2.7%/365)),"")</f>
        <v>0.12242614601086904</v>
      </c>
      <c r="H243" s="4">
        <f>IFERROR(到期收益率!H243*(1+参数!H$6/全价!H243*100*(1-2.7%/365)),"")</f>
        <v>9.8099632464805603E-2</v>
      </c>
      <c r="I243" s="4">
        <f>IFERROR(到期收益率!I243*(1+参数!I$6/全价!I243*100*(1-2.7%/365)),"")</f>
        <v>0.10169695391562174</v>
      </c>
      <c r="J243" s="4">
        <f>IFERROR(到期收益率!J243*(1+参数!J$6/全价!J243*100*(1-2.7%/365)),"")</f>
        <v>8.2232323077544744E-2</v>
      </c>
      <c r="K243" s="4" t="str">
        <f>IFERROR(到期收益率!K243*(1+参数!K$6/全价!K243*100*(1-2.7%/365)),"")</f>
        <v/>
      </c>
    </row>
    <row r="244" spans="1:11" x14ac:dyDescent="0.15">
      <c r="A244" s="1">
        <v>42639</v>
      </c>
      <c r="B244" s="4">
        <f>IFERROR(到期收益率!B244*(1+参数!B$6/全价!B244*100*(1-2.7%/365)),"")</f>
        <v>9.6769755348761588E-2</v>
      </c>
      <c r="C244" s="4">
        <f>IFERROR(到期收益率!C244*(1+参数!C$6/全价!C244*100*(1-2.7%/365)),"")</f>
        <v>7.6218036307904455E-2</v>
      </c>
      <c r="D244" s="4">
        <f>IFERROR(到期收益率!D244*(1+参数!D$6/全价!D244*100*(1-2.7%/365)),"")</f>
        <v>8.4060875989972E-2</v>
      </c>
      <c r="E244" s="4">
        <f>IFERROR(到期收益率!E244*(1+参数!E$6/全价!E244*100*(1-2.7%/365)),"")</f>
        <v>9.3941262961363986E-2</v>
      </c>
      <c r="F244" s="4">
        <f>IFERROR(到期收益率!F244*(1+参数!F$6/全价!F244*100*(1-2.7%/365)),"")</f>
        <v>9.5891405530889748E-2</v>
      </c>
      <c r="G244" s="4">
        <f>IFERROR(到期收益率!G244*(1+参数!G$6/全价!G244*100*(1-2.7%/365)),"")</f>
        <v>0.12286694874283741</v>
      </c>
      <c r="H244" s="4">
        <f>IFERROR(到期收益率!H244*(1+参数!H$6/全价!H244*100*(1-2.7%/365)),"")</f>
        <v>9.7962350392477318E-2</v>
      </c>
      <c r="I244" s="4">
        <f>IFERROR(到期收益率!I244*(1+参数!I$6/全价!I244*100*(1-2.7%/365)),"")</f>
        <v>0.10239741522299217</v>
      </c>
      <c r="J244" s="4">
        <f>IFERROR(到期收益率!J244*(1+参数!J$6/全价!J244*100*(1-2.7%/365)),"")</f>
        <v>0.10073205856397663</v>
      </c>
      <c r="K244" s="4">
        <f>IFERROR(到期收益率!K244*(1+参数!K$6/全价!K244*100*(1-2.7%/365)),"")</f>
        <v>8.7395933635797077E-2</v>
      </c>
    </row>
    <row r="245" spans="1:11" x14ac:dyDescent="0.15">
      <c r="A245" s="1">
        <v>42640</v>
      </c>
      <c r="B245" s="4">
        <f>IFERROR(到期收益率!B245*(1+参数!B$6/全价!B245*100*(1-2.7%/365)),"")</f>
        <v>0.10347816630374661</v>
      </c>
      <c r="C245" s="4">
        <f>IFERROR(到期收益率!C245*(1+参数!C$6/全价!C245*100*(1-2.7%/365)),"")</f>
        <v>7.6257739587488604E-2</v>
      </c>
      <c r="D245" s="4">
        <f>IFERROR(到期收益率!D245*(1+参数!D$6/全价!D245*100*(1-2.7%/365)),"")</f>
        <v>8.5343600388653795E-2</v>
      </c>
      <c r="E245" s="4">
        <f>IFERROR(到期收益率!E245*(1+参数!E$6/全价!E245*100*(1-2.7%/365)),"")</f>
        <v>9.3443920495251145E-2</v>
      </c>
      <c r="F245" s="4">
        <f>IFERROR(到期收益率!F245*(1+参数!F$6/全价!F245*100*(1-2.7%/365)),"")</f>
        <v>9.5723301620153953E-2</v>
      </c>
      <c r="G245" s="4">
        <f>IFERROR(到期收益率!G245*(1+参数!G$6/全价!G245*100*(1-2.7%/365)),"")</f>
        <v>0.12243265754509287</v>
      </c>
      <c r="H245" s="4">
        <f>IFERROR(到期收益率!H245*(1+参数!H$6/全价!H245*100*(1-2.7%/365)),"")</f>
        <v>9.7017191526024754E-2</v>
      </c>
      <c r="I245" s="4">
        <f>IFERROR(到期收益率!I245*(1+参数!I$6/全价!I245*100*(1-2.7%/365)),"")</f>
        <v>0.10221144390143126</v>
      </c>
      <c r="J245" s="4">
        <f>IFERROR(到期收益率!J245*(1+参数!J$6/全价!J245*100*(1-2.7%/365)),"")</f>
        <v>0.10084742476870524</v>
      </c>
      <c r="K245" s="4" t="str">
        <f>IFERROR(到期收益率!K245*(1+参数!K$6/全价!K245*100*(1-2.7%/365)),"")</f>
        <v/>
      </c>
    </row>
    <row r="246" spans="1:11" x14ac:dyDescent="0.15">
      <c r="A246" s="1">
        <v>42641</v>
      </c>
      <c r="B246" s="4" t="str">
        <f>IFERROR(到期收益率!B246*(1+参数!B$6/全价!B246*100*(1-2.7%/365)),"")</f>
        <v/>
      </c>
      <c r="C246" s="4">
        <f>IFERROR(到期收益率!C246*(1+参数!C$6/全价!C246*100*(1-2.7%/365)),"")</f>
        <v>7.6298061570325856E-2</v>
      </c>
      <c r="D246" s="4">
        <f>IFERROR(到期收益率!D246*(1+参数!D$6/全价!D246*100*(1-2.7%/365)),"")</f>
        <v>8.3526056211870231E-2</v>
      </c>
      <c r="E246" s="4">
        <f>IFERROR(到期收益率!E246*(1+参数!E$6/全价!E246*100*(1-2.7%/365)),"")</f>
        <v>9.3225402460731924E-2</v>
      </c>
      <c r="F246" s="4">
        <f>IFERROR(到期收益率!F246*(1+参数!F$6/全价!F246*100*(1-2.7%/365)),"")</f>
        <v>9.4466059143796577E-2</v>
      </c>
      <c r="G246" s="4">
        <f>IFERROR(到期收益率!G246*(1+参数!G$6/全价!G246*100*(1-2.7%/365)),"")</f>
        <v>0.12243432951920438</v>
      </c>
      <c r="H246" s="4">
        <f>IFERROR(到期收益率!H246*(1+参数!H$6/全价!H246*100*(1-2.7%/365)),"")</f>
        <v>9.6970179887267402E-2</v>
      </c>
      <c r="I246" s="4">
        <f>IFERROR(到期收益率!I246*(1+参数!I$6/全价!I246*100*(1-2.7%/365)),"")</f>
        <v>0.10141059461515234</v>
      </c>
      <c r="J246" s="4">
        <f>IFERROR(到期收益率!J246*(1+参数!J$6/全价!J246*100*(1-2.7%/365)),"")</f>
        <v>0.10108438876337213</v>
      </c>
      <c r="K246" s="4">
        <f>IFERROR(到期收益率!K246*(1+参数!K$6/全价!K246*100*(1-2.7%/365)),"")</f>
        <v>8.7351724092780955E-2</v>
      </c>
    </row>
    <row r="247" spans="1:11" x14ac:dyDescent="0.15">
      <c r="A247" s="1">
        <v>42642</v>
      </c>
      <c r="B247" s="4">
        <f>IFERROR(到期收益率!B247*(1+参数!B$6/全价!B247*100*(1-2.7%/365)),"")</f>
        <v>0.10018990276468608</v>
      </c>
      <c r="C247" s="4">
        <f>IFERROR(到期收益率!C247*(1+参数!C$6/全价!C247*100*(1-2.7%/365)),"")</f>
        <v>7.457114239770965E-2</v>
      </c>
      <c r="D247" s="4">
        <f>IFERROR(到期收益率!D247*(1+参数!D$6/全价!D247*100*(1-2.7%/365)),"")</f>
        <v>8.2479621921243723E-2</v>
      </c>
      <c r="E247" s="4">
        <f>IFERROR(到期收益率!E247*(1+参数!E$6/全价!E247*100*(1-2.7%/365)),"")</f>
        <v>9.1337728062234544E-2</v>
      </c>
      <c r="F247" s="4">
        <f>IFERROR(到期收益率!F247*(1+参数!F$6/全价!F247*100*(1-2.7%/365)),"")</f>
        <v>9.3614835476775279E-2</v>
      </c>
      <c r="G247" s="4">
        <f>IFERROR(到期收益率!G247*(1+参数!G$6/全价!G247*100*(1-2.7%/365)),"")</f>
        <v>0.12113335086965185</v>
      </c>
      <c r="H247" s="4">
        <f>IFERROR(到期收益率!H247*(1+参数!H$6/全价!H247*100*(1-2.7%/365)),"")</f>
        <v>9.6323223176129152E-2</v>
      </c>
      <c r="I247" s="4">
        <f>IFERROR(到期收益率!I247*(1+参数!I$6/全价!I247*100*(1-2.7%/365)),"")</f>
        <v>9.6523238756321836E-2</v>
      </c>
      <c r="J247" s="4">
        <f>IFERROR(到期收益率!J247*(1+参数!J$6/全价!J247*100*(1-2.7%/365)),"")</f>
        <v>9.9382849764296941E-2</v>
      </c>
      <c r="K247" s="4">
        <f>IFERROR(到期收益率!K247*(1+参数!K$6/全价!K247*100*(1-2.7%/365)),"")</f>
        <v>8.7329580265688919E-2</v>
      </c>
    </row>
    <row r="248" spans="1:11" x14ac:dyDescent="0.15">
      <c r="A248" s="1">
        <v>42643</v>
      </c>
      <c r="B248" s="4">
        <f>IFERROR(到期收益率!B248*(1+参数!B$6/全价!B248*100*(1-2.7%/365)),"")</f>
        <v>9.5515556449991781E-2</v>
      </c>
      <c r="C248" s="4">
        <f>IFERROR(到期收益率!C248*(1+参数!C$6/全价!C248*100*(1-2.7%/365)),"")</f>
        <v>7.3890690210199034E-2</v>
      </c>
      <c r="D248" s="4">
        <f>IFERROR(到期收益率!D248*(1+参数!D$6/全价!D248*100*(1-2.7%/365)),"")</f>
        <v>8.0457816677569474E-2</v>
      </c>
      <c r="E248" s="4">
        <f>IFERROR(到期收益率!E248*(1+参数!E$6/全价!E248*100*(1-2.7%/365)),"")</f>
        <v>5.4703707591432803E-2</v>
      </c>
      <c r="F248" s="4">
        <f>IFERROR(到期收益率!F248*(1+参数!F$6/全价!F248*100*(1-2.7%/365)),"")</f>
        <v>9.1946211382560109E-2</v>
      </c>
      <c r="G248" s="4">
        <f>IFERROR(到期收益率!G248*(1+参数!G$6/全价!G248*100*(1-2.7%/365)),"")</f>
        <v>0.11575933051496547</v>
      </c>
      <c r="H248" s="4">
        <f>IFERROR(到期收益率!H248*(1+参数!H$6/全价!H248*100*(1-2.7%/365)),"")</f>
        <v>9.3781851072754621E-2</v>
      </c>
      <c r="I248" s="4">
        <f>IFERROR(到期收益率!I248*(1+参数!I$6/全价!I248*100*(1-2.7%/365)),"")</f>
        <v>9.4210060720551062E-2</v>
      </c>
      <c r="J248" s="4">
        <f>IFERROR(到期收益率!J248*(1+参数!J$6/全价!J248*100*(1-2.7%/365)),"")</f>
        <v>9.8592000176565817E-2</v>
      </c>
      <c r="K248" s="4">
        <f>IFERROR(到期收益率!K248*(1+参数!K$6/全价!K248*100*(1-2.7%/365)),"")</f>
        <v>8.6762414021736747E-2</v>
      </c>
    </row>
  </sheetData>
  <phoneticPr fontId="18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0"/>
  <sheetViews>
    <sheetView workbookViewId="0">
      <selection activeCell="D13" sqref="D13"/>
    </sheetView>
  </sheetViews>
  <sheetFormatPr defaultRowHeight="13.5" x14ac:dyDescent="0.15"/>
  <cols>
    <col min="1" max="1" width="11.5" style="1" customWidth="1"/>
  </cols>
  <sheetData>
    <row r="1" spans="1:11" x14ac:dyDescent="0.15">
      <c r="A1" s="1" t="s">
        <v>14</v>
      </c>
      <c r="B1">
        <v>112236</v>
      </c>
      <c r="C1">
        <v>122126</v>
      </c>
      <c r="D1">
        <v>122163</v>
      </c>
      <c r="E1">
        <v>122201</v>
      </c>
      <c r="F1">
        <v>122222</v>
      </c>
      <c r="G1">
        <v>122249</v>
      </c>
      <c r="H1">
        <v>122267</v>
      </c>
      <c r="I1">
        <v>122328</v>
      </c>
      <c r="J1">
        <v>122383</v>
      </c>
      <c r="K1">
        <v>122408</v>
      </c>
    </row>
    <row r="2" spans="1:11" x14ac:dyDescent="0.15">
      <c r="A2" s="1" t="s">
        <v>15</v>
      </c>
      <c r="B2" t="s">
        <v>438</v>
      </c>
      <c r="C2" t="s">
        <v>53</v>
      </c>
      <c r="D2" t="s">
        <v>59</v>
      </c>
      <c r="E2" t="s">
        <v>135</v>
      </c>
      <c r="F2" t="s">
        <v>62</v>
      </c>
      <c r="G2" t="s">
        <v>134</v>
      </c>
      <c r="H2" t="s">
        <v>57</v>
      </c>
      <c r="I2" t="s">
        <v>114</v>
      </c>
      <c r="J2" t="s">
        <v>124</v>
      </c>
      <c r="K2" t="s">
        <v>109</v>
      </c>
    </row>
    <row r="3" spans="1:11" x14ac:dyDescent="0.15">
      <c r="A3" s="1">
        <v>42277</v>
      </c>
      <c r="B3" s="5">
        <f>IFERROR(RANK('到期收益率(杠杆)'!B3,'到期收益率(杠杆)'!$B3:$K3),"")</f>
        <v>8</v>
      </c>
      <c r="C3" s="5" t="str">
        <f>IFERROR(RANK('到期收益率(杠杆)'!C3,'到期收益率(杠杆)'!$B3:$K3),"")</f>
        <v/>
      </c>
      <c r="D3" s="5">
        <f>IFERROR(RANK('到期收益率(杠杆)'!D3,'到期收益率(杠杆)'!$B3:$K3),"")</f>
        <v>6</v>
      </c>
      <c r="E3" s="5">
        <f>IFERROR(RANK('到期收益率(杠杆)'!E3,'到期收益率(杠杆)'!$B3:$K3),"")</f>
        <v>9</v>
      </c>
      <c r="F3" s="5">
        <f>IFERROR(RANK('到期收益率(杠杆)'!F3,'到期收益率(杠杆)'!$B3:$K3),"")</f>
        <v>1</v>
      </c>
      <c r="G3" s="5">
        <f>IFERROR(RANK('到期收益率(杠杆)'!G3,'到期收益率(杠杆)'!$B3:$K3),"")</f>
        <v>3</v>
      </c>
      <c r="H3" s="5">
        <f>IFERROR(RANK('到期收益率(杠杆)'!H3,'到期收益率(杠杆)'!$B3:$K3),"")</f>
        <v>2</v>
      </c>
      <c r="I3" s="5">
        <f>IFERROR(RANK('到期收益率(杠杆)'!I3,'到期收益率(杠杆)'!$B3:$K3),"")</f>
        <v>7</v>
      </c>
      <c r="J3" s="5">
        <f>IFERROR(RANK('到期收益率(杠杆)'!J3,'到期收益率(杠杆)'!$B3:$K3),"")</f>
        <v>5</v>
      </c>
      <c r="K3" s="5">
        <f>IFERROR(RANK('到期收益率(杠杆)'!K3,'到期收益率(杠杆)'!$B3:$K3),"")</f>
        <v>4</v>
      </c>
    </row>
    <row r="4" spans="1:11" x14ac:dyDescent="0.15">
      <c r="A4" s="1">
        <v>42285</v>
      </c>
      <c r="B4" s="5">
        <f>IFERROR(RANK('到期收益率(杠杆)'!B4,'到期收益率(杠杆)'!$B4:$K4),"")</f>
        <v>5</v>
      </c>
      <c r="C4" s="5" t="str">
        <f>IFERROR(RANK('到期收益率(杠杆)'!C4,'到期收益率(杠杆)'!$B4:$K4),"")</f>
        <v/>
      </c>
      <c r="D4" s="5">
        <f>IFERROR(RANK('到期收益率(杠杆)'!D4,'到期收益率(杠杆)'!$B4:$K4),"")</f>
        <v>4</v>
      </c>
      <c r="E4" s="5">
        <f>IFERROR(RANK('到期收益率(杠杆)'!E4,'到期收益率(杠杆)'!$B4:$K4),"")</f>
        <v>6</v>
      </c>
      <c r="F4" s="5">
        <f>IFERROR(RANK('到期收益率(杠杆)'!F4,'到期收益率(杠杆)'!$B4:$K4),"")</f>
        <v>1</v>
      </c>
      <c r="G4" s="5" t="str">
        <f>IFERROR(RANK('到期收益率(杠杆)'!G4,'到期收益率(杠杆)'!$B4:$K4),"")</f>
        <v/>
      </c>
      <c r="H4" s="5">
        <f>IFERROR(RANK('到期收益率(杠杆)'!H4,'到期收益率(杠杆)'!$B4:$K4),"")</f>
        <v>2</v>
      </c>
      <c r="I4" s="5" t="str">
        <f>IFERROR(RANK('到期收益率(杠杆)'!I4,'到期收益率(杠杆)'!$B4:$K4),"")</f>
        <v/>
      </c>
      <c r="J4" s="5">
        <f>IFERROR(RANK('到期收益率(杠杆)'!J4,'到期收益率(杠杆)'!$B4:$K4),"")</f>
        <v>3</v>
      </c>
      <c r="K4" s="5" t="str">
        <f>IFERROR(RANK('到期收益率(杠杆)'!K4,'到期收益率(杠杆)'!$B4:$K4),"")</f>
        <v/>
      </c>
    </row>
    <row r="5" spans="1:11" x14ac:dyDescent="0.15">
      <c r="A5" s="1">
        <v>42286</v>
      </c>
      <c r="B5" s="5">
        <f>IFERROR(RANK('到期收益率(杠杆)'!B5,'到期收益率(杠杆)'!$B5:$K5),"")</f>
        <v>7</v>
      </c>
      <c r="C5" s="5">
        <f>IFERROR(RANK('到期收益率(杠杆)'!C5,'到期收益率(杠杆)'!$B5:$K5),"")</f>
        <v>8</v>
      </c>
      <c r="D5" s="5">
        <f>IFERROR(RANK('到期收益率(杠杆)'!D5,'到期收益率(杠杆)'!$B5:$K5),"")</f>
        <v>5</v>
      </c>
      <c r="E5" s="5" t="str">
        <f>IFERROR(RANK('到期收益率(杠杆)'!E5,'到期收益率(杠杆)'!$B5:$K5),"")</f>
        <v/>
      </c>
      <c r="F5" s="5" t="str">
        <f>IFERROR(RANK('到期收益率(杠杆)'!F5,'到期收益率(杠杆)'!$B5:$K5),"")</f>
        <v/>
      </c>
      <c r="G5" s="5">
        <f>IFERROR(RANK('到期收益率(杠杆)'!G5,'到期收益率(杠杆)'!$B5:$K5),"")</f>
        <v>2</v>
      </c>
      <c r="H5" s="5">
        <f>IFERROR(RANK('到期收益率(杠杆)'!H5,'到期收益率(杠杆)'!$B5:$K5),"")</f>
        <v>1</v>
      </c>
      <c r="I5" s="5">
        <f>IFERROR(RANK('到期收益率(杠杆)'!I5,'到期收益率(杠杆)'!$B5:$K5),"")</f>
        <v>6</v>
      </c>
      <c r="J5" s="5">
        <f>IFERROR(RANK('到期收益率(杠杆)'!J5,'到期收益率(杠杆)'!$B5:$K5),"")</f>
        <v>3</v>
      </c>
      <c r="K5" s="5">
        <f>IFERROR(RANK('到期收益率(杠杆)'!K5,'到期收益率(杠杆)'!$B5:$K5),"")</f>
        <v>4</v>
      </c>
    </row>
    <row r="6" spans="1:11" x14ac:dyDescent="0.15">
      <c r="A6" s="1">
        <v>42289</v>
      </c>
      <c r="B6" s="5">
        <f>IFERROR(RANK('到期收益率(杠杆)'!B6,'到期收益率(杠杆)'!$B6:$K6),"")</f>
        <v>9</v>
      </c>
      <c r="C6" s="5">
        <f>IFERROR(RANK('到期收益率(杠杆)'!C6,'到期收益率(杠杆)'!$B6:$K6),"")</f>
        <v>8</v>
      </c>
      <c r="D6" s="5">
        <f>IFERROR(RANK('到期收益率(杠杆)'!D6,'到期收益率(杠杆)'!$B6:$K6),"")</f>
        <v>5</v>
      </c>
      <c r="E6" s="5" t="str">
        <f>IFERROR(RANK('到期收益率(杠杆)'!E6,'到期收益率(杠杆)'!$B6:$K6),"")</f>
        <v/>
      </c>
      <c r="F6" s="5">
        <f>IFERROR(RANK('到期收益率(杠杆)'!F6,'到期收益率(杠杆)'!$B6:$K6),"")</f>
        <v>2</v>
      </c>
      <c r="G6" s="5">
        <f>IFERROR(RANK('到期收益率(杠杆)'!G6,'到期收益率(杠杆)'!$B6:$K6),"")</f>
        <v>3</v>
      </c>
      <c r="H6" s="5">
        <f>IFERROR(RANK('到期收益率(杠杆)'!H6,'到期收益率(杠杆)'!$B6:$K6),"")</f>
        <v>1</v>
      </c>
      <c r="I6" s="5">
        <f>IFERROR(RANK('到期收益率(杠杆)'!I6,'到期收益率(杠杆)'!$B6:$K6),"")</f>
        <v>7</v>
      </c>
      <c r="J6" s="5">
        <f>IFERROR(RANK('到期收益率(杠杆)'!J6,'到期收益率(杠杆)'!$B6:$K6),"")</f>
        <v>4</v>
      </c>
      <c r="K6" s="5">
        <f>IFERROR(RANK('到期收益率(杠杆)'!K6,'到期收益率(杠杆)'!$B6:$K6),"")</f>
        <v>6</v>
      </c>
    </row>
    <row r="7" spans="1:11" x14ac:dyDescent="0.15">
      <c r="A7" s="1">
        <v>42290</v>
      </c>
      <c r="B7" s="5" t="str">
        <f>IFERROR(RANK('到期收益率(杠杆)'!B7,'到期收益率(杠杆)'!$B7:$K7),"")</f>
        <v/>
      </c>
      <c r="C7" s="5">
        <f>IFERROR(RANK('到期收益率(杠杆)'!C7,'到期收益率(杠杆)'!$B7:$K7),"")</f>
        <v>7</v>
      </c>
      <c r="D7" s="5">
        <f>IFERROR(RANK('到期收益率(杠杆)'!D7,'到期收益率(杠杆)'!$B7:$K7),"")</f>
        <v>5</v>
      </c>
      <c r="E7" s="5" t="str">
        <f>IFERROR(RANK('到期收益率(杠杆)'!E7,'到期收益率(杠杆)'!$B7:$K7),"")</f>
        <v/>
      </c>
      <c r="F7" s="5">
        <f>IFERROR(RANK('到期收益率(杠杆)'!F7,'到期收益率(杠杆)'!$B7:$K7),"")</f>
        <v>2</v>
      </c>
      <c r="G7" s="5">
        <f>IFERROR(RANK('到期收益率(杠杆)'!G7,'到期收益率(杠杆)'!$B7:$K7),"")</f>
        <v>3</v>
      </c>
      <c r="H7" s="5">
        <f>IFERROR(RANK('到期收益率(杠杆)'!H7,'到期收益率(杠杆)'!$B7:$K7),"")</f>
        <v>1</v>
      </c>
      <c r="I7" s="5" t="str">
        <f>IFERROR(RANK('到期收益率(杠杆)'!I7,'到期收益率(杠杆)'!$B7:$K7),"")</f>
        <v/>
      </c>
      <c r="J7" s="5">
        <f>IFERROR(RANK('到期收益率(杠杆)'!J7,'到期收益率(杠杆)'!$B7:$K7),"")</f>
        <v>4</v>
      </c>
      <c r="K7" s="5">
        <f>IFERROR(RANK('到期收益率(杠杆)'!K7,'到期收益率(杠杆)'!$B7:$K7),"")</f>
        <v>6</v>
      </c>
    </row>
    <row r="8" spans="1:11" x14ac:dyDescent="0.15">
      <c r="A8" s="1">
        <v>42291</v>
      </c>
      <c r="B8" s="5">
        <f>IFERROR(RANK('到期收益率(杠杆)'!B8,'到期收益率(杠杆)'!$B8:$K8),"")</f>
        <v>8</v>
      </c>
      <c r="C8" s="5">
        <f>IFERROR(RANK('到期收益率(杠杆)'!C8,'到期收益率(杠杆)'!$B8:$K8),"")</f>
        <v>7</v>
      </c>
      <c r="D8" s="5" t="str">
        <f>IFERROR(RANK('到期收益率(杠杆)'!D8,'到期收益率(杠杆)'!$B8:$K8),"")</f>
        <v/>
      </c>
      <c r="E8" s="5" t="str">
        <f>IFERROR(RANK('到期收益率(杠杆)'!E8,'到期收益率(杠杆)'!$B8:$K8),"")</f>
        <v/>
      </c>
      <c r="F8" s="5">
        <f>IFERROR(RANK('到期收益率(杠杆)'!F8,'到期收益率(杠杆)'!$B8:$K8),"")</f>
        <v>2</v>
      </c>
      <c r="G8" s="5">
        <f>IFERROR(RANK('到期收益率(杠杆)'!G8,'到期收益率(杠杆)'!$B8:$K8),"")</f>
        <v>3</v>
      </c>
      <c r="H8" s="5">
        <f>IFERROR(RANK('到期收益率(杠杆)'!H8,'到期收益率(杠杆)'!$B8:$K8),"")</f>
        <v>1</v>
      </c>
      <c r="I8" s="5">
        <f>IFERROR(RANK('到期收益率(杠杆)'!I8,'到期收益率(杠杆)'!$B8:$K8),"")</f>
        <v>6</v>
      </c>
      <c r="J8" s="5">
        <f>IFERROR(RANK('到期收益率(杠杆)'!J8,'到期收益率(杠杆)'!$B8:$K8),"")</f>
        <v>4</v>
      </c>
      <c r="K8" s="5">
        <f>IFERROR(RANK('到期收益率(杠杆)'!K8,'到期收益率(杠杆)'!$B8:$K8),"")</f>
        <v>5</v>
      </c>
    </row>
    <row r="9" spans="1:11" x14ac:dyDescent="0.15">
      <c r="A9" s="1">
        <v>42292</v>
      </c>
      <c r="B9" s="5">
        <f>IFERROR(RANK('到期收益率(杠杆)'!B9,'到期收益率(杠杆)'!$B9:$K9),"")</f>
        <v>6</v>
      </c>
      <c r="C9" s="5">
        <f>IFERROR(RANK('到期收益率(杠杆)'!C9,'到期收益率(杠杆)'!$B9:$K9),"")</f>
        <v>5</v>
      </c>
      <c r="D9" s="5">
        <f>IFERROR(RANK('到期收益率(杠杆)'!D9,'到期收益率(杠杆)'!$B9:$K9),"")</f>
        <v>3</v>
      </c>
      <c r="E9" s="5" t="str">
        <f>IFERROR(RANK('到期收益率(杠杆)'!E9,'到期收益率(杠杆)'!$B9:$K9),"")</f>
        <v/>
      </c>
      <c r="F9" s="5" t="str">
        <f>IFERROR(RANK('到期收益率(杠杆)'!F9,'到期收益率(杠杆)'!$B9:$K9),"")</f>
        <v/>
      </c>
      <c r="G9" s="5" t="str">
        <f>IFERROR(RANK('到期收益率(杠杆)'!G9,'到期收益率(杠杆)'!$B9:$K9),"")</f>
        <v/>
      </c>
      <c r="H9" s="5">
        <f>IFERROR(RANK('到期收益率(杠杆)'!H9,'到期收益率(杠杆)'!$B9:$K9),"")</f>
        <v>1</v>
      </c>
      <c r="I9" s="5">
        <f>IFERROR(RANK('到期收益率(杠杆)'!I9,'到期收益率(杠杆)'!$B9:$K9),"")</f>
        <v>4</v>
      </c>
      <c r="J9" s="5">
        <f>IFERROR(RANK('到期收益率(杠杆)'!J9,'到期收益率(杠杆)'!$B9:$K9),"")</f>
        <v>2</v>
      </c>
      <c r="K9" s="5" t="str">
        <f>IFERROR(RANK('到期收益率(杠杆)'!K9,'到期收益率(杠杆)'!$B9:$K9),"")</f>
        <v/>
      </c>
    </row>
    <row r="10" spans="1:11" x14ac:dyDescent="0.15">
      <c r="A10" s="1">
        <v>42293</v>
      </c>
      <c r="B10" s="5">
        <f>IFERROR(RANK('到期收益率(杠杆)'!B10,'到期收益率(杠杆)'!$B10:$K10),"")</f>
        <v>8</v>
      </c>
      <c r="C10" s="5">
        <f>IFERROR(RANK('到期收益率(杠杆)'!C10,'到期收益率(杠杆)'!$B10:$K10),"")</f>
        <v>7</v>
      </c>
      <c r="D10" s="5">
        <f>IFERROR(RANK('到期收益率(杠杆)'!D10,'到期收益率(杠杆)'!$B10:$K10),"")</f>
        <v>4</v>
      </c>
      <c r="E10" s="5" t="str">
        <f>IFERROR(RANK('到期收益率(杠杆)'!E10,'到期收益率(杠杆)'!$B10:$K10),"")</f>
        <v/>
      </c>
      <c r="F10" s="5" t="str">
        <f>IFERROR(RANK('到期收益率(杠杆)'!F10,'到期收益率(杠杆)'!$B10:$K10),"")</f>
        <v/>
      </c>
      <c r="G10" s="5">
        <f>IFERROR(RANK('到期收益率(杠杆)'!G10,'到期收益率(杠杆)'!$B10:$K10),"")</f>
        <v>2</v>
      </c>
      <c r="H10" s="5">
        <f>IFERROR(RANK('到期收益率(杠杆)'!H10,'到期收益率(杠杆)'!$B10:$K10),"")</f>
        <v>1</v>
      </c>
      <c r="I10" s="5">
        <f>IFERROR(RANK('到期收益率(杠杆)'!I10,'到期收益率(杠杆)'!$B10:$K10),"")</f>
        <v>6</v>
      </c>
      <c r="J10" s="5">
        <f>IFERROR(RANK('到期收益率(杠杆)'!J10,'到期收益率(杠杆)'!$B10:$K10),"")</f>
        <v>3</v>
      </c>
      <c r="K10" s="5">
        <f>IFERROR(RANK('到期收益率(杠杆)'!K10,'到期收益率(杠杆)'!$B10:$K10),"")</f>
        <v>5</v>
      </c>
    </row>
    <row r="11" spans="1:11" x14ac:dyDescent="0.15">
      <c r="A11" s="1">
        <v>42296</v>
      </c>
      <c r="B11" s="5">
        <f>IFERROR(RANK('到期收益率(杠杆)'!B11,'到期收益率(杠杆)'!$B11:$K11),"")</f>
        <v>6</v>
      </c>
      <c r="C11" s="5">
        <f>IFERROR(RANK('到期收益率(杠杆)'!C11,'到期收益率(杠杆)'!$B11:$K11),"")</f>
        <v>5</v>
      </c>
      <c r="D11" s="5">
        <f>IFERROR(RANK('到期收益率(杠杆)'!D11,'到期收益率(杠杆)'!$B11:$K11),"")</f>
        <v>2</v>
      </c>
      <c r="E11" s="5" t="str">
        <f>IFERROR(RANK('到期收益率(杠杆)'!E11,'到期收益率(杠杆)'!$B11:$K11),"")</f>
        <v/>
      </c>
      <c r="F11" s="5" t="str">
        <f>IFERROR(RANK('到期收益率(杠杆)'!F11,'到期收益率(杠杆)'!$B11:$K11),"")</f>
        <v/>
      </c>
      <c r="G11" s="5" t="str">
        <f>IFERROR(RANK('到期收益率(杠杆)'!G11,'到期收益率(杠杆)'!$B11:$K11),"")</f>
        <v/>
      </c>
      <c r="H11" s="5">
        <f>IFERROR(RANK('到期收益率(杠杆)'!H11,'到期收益率(杠杆)'!$B11:$K11),"")</f>
        <v>1</v>
      </c>
      <c r="I11" s="5">
        <f>IFERROR(RANK('到期收益率(杠杆)'!I11,'到期收益率(杠杆)'!$B11:$K11),"")</f>
        <v>4</v>
      </c>
      <c r="J11" s="5" t="str">
        <f>IFERROR(RANK('到期收益率(杠杆)'!J11,'到期收益率(杠杆)'!$B11:$K11),"")</f>
        <v/>
      </c>
      <c r="K11" s="5">
        <f>IFERROR(RANK('到期收益率(杠杆)'!K11,'到期收益率(杠杆)'!$B11:$K11),"")</f>
        <v>3</v>
      </c>
    </row>
    <row r="12" spans="1:11" x14ac:dyDescent="0.15">
      <c r="A12" s="1">
        <v>42297</v>
      </c>
      <c r="B12" s="5">
        <f>IFERROR(RANK('到期收益率(杠杆)'!B12,'到期收益率(杠杆)'!$B12:$K12),"")</f>
        <v>9</v>
      </c>
      <c r="C12" s="5">
        <f>IFERROR(RANK('到期收益率(杠杆)'!C12,'到期收益率(杠杆)'!$B12:$K12),"")</f>
        <v>8</v>
      </c>
      <c r="D12" s="5">
        <f>IFERROR(RANK('到期收益率(杠杆)'!D12,'到期收益率(杠杆)'!$B12:$K12),"")</f>
        <v>4</v>
      </c>
      <c r="E12" s="5" t="str">
        <f>IFERROR(RANK('到期收益率(杠杆)'!E12,'到期收益率(杠杆)'!$B12:$K12),"")</f>
        <v/>
      </c>
      <c r="F12" s="5">
        <f>IFERROR(RANK('到期收益率(杠杆)'!F12,'到期收益率(杠杆)'!$B12:$K12),"")</f>
        <v>2</v>
      </c>
      <c r="G12" s="5">
        <f>IFERROR(RANK('到期收益率(杠杆)'!G12,'到期收益率(杠杆)'!$B12:$K12),"")</f>
        <v>3</v>
      </c>
      <c r="H12" s="5">
        <f>IFERROR(RANK('到期收益率(杠杆)'!H12,'到期收益率(杠杆)'!$B12:$K12),"")</f>
        <v>1</v>
      </c>
      <c r="I12" s="5">
        <f>IFERROR(RANK('到期收益率(杠杆)'!I12,'到期收益率(杠杆)'!$B12:$K12),"")</f>
        <v>7</v>
      </c>
      <c r="J12" s="5">
        <f>IFERROR(RANK('到期收益率(杠杆)'!J12,'到期收益率(杠杆)'!$B12:$K12),"")</f>
        <v>5</v>
      </c>
      <c r="K12" s="5">
        <f>IFERROR(RANK('到期收益率(杠杆)'!K12,'到期收益率(杠杆)'!$B12:$K12),"")</f>
        <v>6</v>
      </c>
    </row>
    <row r="13" spans="1:11" x14ac:dyDescent="0.15">
      <c r="A13" s="1">
        <v>42298</v>
      </c>
      <c r="B13" s="5" t="str">
        <f>IFERROR(RANK('到期收益率(杠杆)'!B13,'到期收益率(杠杆)'!$B13:$K13),"")</f>
        <v/>
      </c>
      <c r="C13" s="5">
        <f>IFERROR(RANK('到期收益率(杠杆)'!C13,'到期收益率(杠杆)'!$B13:$K13),"")</f>
        <v>7</v>
      </c>
      <c r="D13" s="5">
        <f>IFERROR(RANK('到期收益率(杠杆)'!D13,'到期收益率(杠杆)'!$B13:$K13),"")</f>
        <v>3</v>
      </c>
      <c r="E13" s="5">
        <f>IFERROR(RANK('到期收益率(杠杆)'!E13,'到期收益率(杠杆)'!$B13:$K13),"")</f>
        <v>8</v>
      </c>
      <c r="F13" s="5" t="str">
        <f>IFERROR(RANK('到期收益率(杠杆)'!F13,'到期收益率(杠杆)'!$B13:$K13),"")</f>
        <v/>
      </c>
      <c r="G13" s="5">
        <f>IFERROR(RANK('到期收益率(杠杆)'!G13,'到期收益率(杠杆)'!$B13:$K13),"")</f>
        <v>2</v>
      </c>
      <c r="H13" s="5">
        <f>IFERROR(RANK('到期收益率(杠杆)'!H13,'到期收益率(杠杆)'!$B13:$K13),"")</f>
        <v>1</v>
      </c>
      <c r="I13" s="5">
        <f>IFERROR(RANK('到期收益率(杠杆)'!I13,'到期收益率(杠杆)'!$B13:$K13),"")</f>
        <v>6</v>
      </c>
      <c r="J13" s="5">
        <f>IFERROR(RANK('到期收益率(杠杆)'!J13,'到期收益率(杠杆)'!$B13:$K13),"")</f>
        <v>4</v>
      </c>
      <c r="K13" s="5">
        <f>IFERROR(RANK('到期收益率(杠杆)'!K13,'到期收益率(杠杆)'!$B13:$K13),"")</f>
        <v>5</v>
      </c>
    </row>
    <row r="14" spans="1:11" x14ac:dyDescent="0.15">
      <c r="A14" s="1">
        <v>42299</v>
      </c>
      <c r="B14" s="5" t="str">
        <f>IFERROR(RANK('到期收益率(杠杆)'!B14,'到期收益率(杠杆)'!$B14:$K14),"")</f>
        <v/>
      </c>
      <c r="C14" s="5">
        <f>IFERROR(RANK('到期收益率(杠杆)'!C14,'到期收益率(杠杆)'!$B14:$K14),"")</f>
        <v>7</v>
      </c>
      <c r="D14" s="5">
        <f>IFERROR(RANK('到期收益率(杠杆)'!D14,'到期收益率(杠杆)'!$B14:$K14),"")</f>
        <v>3</v>
      </c>
      <c r="E14" s="5" t="str">
        <f>IFERROR(RANK('到期收益率(杠杆)'!E14,'到期收益率(杠杆)'!$B14:$K14),"")</f>
        <v/>
      </c>
      <c r="F14" s="5">
        <f>IFERROR(RANK('到期收益率(杠杆)'!F14,'到期收益率(杠杆)'!$B14:$K14),"")</f>
        <v>2</v>
      </c>
      <c r="G14" s="5" t="str">
        <f>IFERROR(RANK('到期收益率(杠杆)'!G14,'到期收益率(杠杆)'!$B14:$K14),"")</f>
        <v/>
      </c>
      <c r="H14" s="5">
        <f>IFERROR(RANK('到期收益率(杠杆)'!H14,'到期收益率(杠杆)'!$B14:$K14),"")</f>
        <v>1</v>
      </c>
      <c r="I14" s="5">
        <f>IFERROR(RANK('到期收益率(杠杆)'!I14,'到期收益率(杠杆)'!$B14:$K14),"")</f>
        <v>6</v>
      </c>
      <c r="J14" s="5">
        <f>IFERROR(RANK('到期收益率(杠杆)'!J14,'到期收益率(杠杆)'!$B14:$K14),"")</f>
        <v>4</v>
      </c>
      <c r="K14" s="5">
        <f>IFERROR(RANK('到期收益率(杠杆)'!K14,'到期收益率(杠杆)'!$B14:$K14),"")</f>
        <v>5</v>
      </c>
    </row>
    <row r="15" spans="1:11" x14ac:dyDescent="0.15">
      <c r="A15" s="1">
        <v>42300</v>
      </c>
      <c r="B15" s="5">
        <f>IFERROR(RANK('到期收益率(杠杆)'!B15,'到期收益率(杠杆)'!$B15:$K15),"")</f>
        <v>7</v>
      </c>
      <c r="C15" s="5">
        <f>IFERROR(RANK('到期收益率(杠杆)'!C15,'到期收益率(杠杆)'!$B15:$K15),"")</f>
        <v>6</v>
      </c>
      <c r="D15" s="5">
        <f>IFERROR(RANK('到期收益率(杠杆)'!D15,'到期收益率(杠杆)'!$B15:$K15),"")</f>
        <v>3</v>
      </c>
      <c r="E15" s="5" t="str">
        <f>IFERROR(RANK('到期收益率(杠杆)'!E15,'到期收益率(杠杆)'!$B15:$K15),"")</f>
        <v/>
      </c>
      <c r="F15" s="5">
        <f>IFERROR(RANK('到期收益率(杠杆)'!F15,'到期收益率(杠杆)'!$B15:$K15),"")</f>
        <v>1</v>
      </c>
      <c r="G15" s="5" t="str">
        <f>IFERROR(RANK('到期收益率(杠杆)'!G15,'到期收益率(杠杆)'!$B15:$K15),"")</f>
        <v/>
      </c>
      <c r="H15" s="5">
        <f>IFERROR(RANK('到期收益率(杠杆)'!H15,'到期收益率(杠杆)'!$B15:$K15),"")</f>
        <v>2</v>
      </c>
      <c r="I15" s="5" t="str">
        <f>IFERROR(RANK('到期收益率(杠杆)'!I15,'到期收益率(杠杆)'!$B15:$K15),"")</f>
        <v/>
      </c>
      <c r="J15" s="5">
        <f>IFERROR(RANK('到期收益率(杠杆)'!J15,'到期收益率(杠杆)'!$B15:$K15),"")</f>
        <v>4</v>
      </c>
      <c r="K15" s="5">
        <f>IFERROR(RANK('到期收益率(杠杆)'!K15,'到期收益率(杠杆)'!$B15:$K15),"")</f>
        <v>5</v>
      </c>
    </row>
    <row r="16" spans="1:11" x14ac:dyDescent="0.15">
      <c r="A16" s="1">
        <v>42303</v>
      </c>
      <c r="B16" s="5" t="str">
        <f>IFERROR(RANK('到期收益率(杠杆)'!B16,'到期收益率(杠杆)'!$B16:$K16),"")</f>
        <v/>
      </c>
      <c r="C16" s="5">
        <f>IFERROR(RANK('到期收益率(杠杆)'!C16,'到期收益率(杠杆)'!$B16:$K16),"")</f>
        <v>6</v>
      </c>
      <c r="D16" s="5">
        <f>IFERROR(RANK('到期收益率(杠杆)'!D16,'到期收益率(杠杆)'!$B16:$K16),"")</f>
        <v>2</v>
      </c>
      <c r="E16" s="5" t="str">
        <f>IFERROR(RANK('到期收益率(杠杆)'!E16,'到期收益率(杠杆)'!$B16:$K16),"")</f>
        <v/>
      </c>
      <c r="F16" s="5" t="str">
        <f>IFERROR(RANK('到期收益率(杠杆)'!F16,'到期收益率(杠杆)'!$B16:$K16),"")</f>
        <v/>
      </c>
      <c r="G16" s="5">
        <f>IFERROR(RANK('到期收益率(杠杆)'!G16,'到期收益率(杠杆)'!$B16:$K16),"")</f>
        <v>3</v>
      </c>
      <c r="H16" s="5">
        <f>IFERROR(RANK('到期收益率(杠杆)'!H16,'到期收益率(杠杆)'!$B16:$K16),"")</f>
        <v>1</v>
      </c>
      <c r="I16" s="5" t="str">
        <f>IFERROR(RANK('到期收益率(杠杆)'!I16,'到期收益率(杠杆)'!$B16:$K16),"")</f>
        <v/>
      </c>
      <c r="J16" s="5">
        <f>IFERROR(RANK('到期收益率(杠杆)'!J16,'到期收益率(杠杆)'!$B16:$K16),"")</f>
        <v>4</v>
      </c>
      <c r="K16" s="5">
        <f>IFERROR(RANK('到期收益率(杠杆)'!K16,'到期收益率(杠杆)'!$B16:$K16),"")</f>
        <v>5</v>
      </c>
    </row>
    <row r="17" spans="1:11" x14ac:dyDescent="0.15">
      <c r="A17" s="1">
        <v>42304</v>
      </c>
      <c r="B17" s="5" t="str">
        <f>IFERROR(RANK('到期收益率(杠杆)'!B17,'到期收益率(杠杆)'!$B17:$K17),"")</f>
        <v/>
      </c>
      <c r="C17" s="5">
        <f>IFERROR(RANK('到期收益率(杠杆)'!C17,'到期收益率(杠杆)'!$B17:$K17),"")</f>
        <v>7</v>
      </c>
      <c r="D17" s="5">
        <f>IFERROR(RANK('到期收益率(杠杆)'!D17,'到期收益率(杠杆)'!$B17:$K17),"")</f>
        <v>3</v>
      </c>
      <c r="E17" s="5" t="str">
        <f>IFERROR(RANK('到期收益率(杠杆)'!E17,'到期收益率(杠杆)'!$B17:$K17),"")</f>
        <v/>
      </c>
      <c r="F17" s="5" t="str">
        <f>IFERROR(RANK('到期收益率(杠杆)'!F17,'到期收益率(杠杆)'!$B17:$K17),"")</f>
        <v/>
      </c>
      <c r="G17" s="5">
        <f>IFERROR(RANK('到期收益率(杠杆)'!G17,'到期收益率(杠杆)'!$B17:$K17),"")</f>
        <v>2</v>
      </c>
      <c r="H17" s="5">
        <f>IFERROR(RANK('到期收益率(杠杆)'!H17,'到期收益率(杠杆)'!$B17:$K17),"")</f>
        <v>1</v>
      </c>
      <c r="I17" s="5">
        <f>IFERROR(RANK('到期收益率(杠杆)'!I17,'到期收益率(杠杆)'!$B17:$K17),"")</f>
        <v>6</v>
      </c>
      <c r="J17" s="5">
        <f>IFERROR(RANK('到期收益率(杠杆)'!J17,'到期收益率(杠杆)'!$B17:$K17),"")</f>
        <v>4</v>
      </c>
      <c r="K17" s="5">
        <f>IFERROR(RANK('到期收益率(杠杆)'!K17,'到期收益率(杠杆)'!$B17:$K17),"")</f>
        <v>5</v>
      </c>
    </row>
    <row r="18" spans="1:11" x14ac:dyDescent="0.15">
      <c r="A18" s="1">
        <v>42305</v>
      </c>
      <c r="B18" s="5" t="str">
        <f>IFERROR(RANK('到期收益率(杠杆)'!B18,'到期收益率(杠杆)'!$B18:$K18),"")</f>
        <v/>
      </c>
      <c r="C18" s="5">
        <f>IFERROR(RANK('到期收益率(杠杆)'!C18,'到期收益率(杠杆)'!$B18:$K18),"")</f>
        <v>6</v>
      </c>
      <c r="D18" s="5">
        <f>IFERROR(RANK('到期收益率(杠杆)'!D18,'到期收益率(杠杆)'!$B18:$K18),"")</f>
        <v>3</v>
      </c>
      <c r="E18" s="5" t="str">
        <f>IFERROR(RANK('到期收益率(杠杆)'!E18,'到期收益率(杠杆)'!$B18:$K18),"")</f>
        <v/>
      </c>
      <c r="F18" s="5">
        <f>IFERROR(RANK('到期收益率(杠杆)'!F18,'到期收益率(杠杆)'!$B18:$K18),"")</f>
        <v>2</v>
      </c>
      <c r="G18" s="5" t="str">
        <f>IFERROR(RANK('到期收益率(杠杆)'!G18,'到期收益率(杠杆)'!$B18:$K18),"")</f>
        <v/>
      </c>
      <c r="H18" s="5">
        <f>IFERROR(RANK('到期收益率(杠杆)'!H18,'到期收益率(杠杆)'!$B18:$K18),"")</f>
        <v>1</v>
      </c>
      <c r="I18" s="5" t="str">
        <f>IFERROR(RANK('到期收益率(杠杆)'!I18,'到期收益率(杠杆)'!$B18:$K18),"")</f>
        <v/>
      </c>
      <c r="J18" s="5">
        <f>IFERROR(RANK('到期收益率(杠杆)'!J18,'到期收益率(杠杆)'!$B18:$K18),"")</f>
        <v>4</v>
      </c>
      <c r="K18" s="5">
        <f>IFERROR(RANK('到期收益率(杠杆)'!K18,'到期收益率(杠杆)'!$B18:$K18),"")</f>
        <v>5</v>
      </c>
    </row>
    <row r="19" spans="1:11" x14ac:dyDescent="0.15">
      <c r="A19" s="1">
        <v>42306</v>
      </c>
      <c r="B19" s="5" t="str">
        <f>IFERROR(RANK('到期收益率(杠杆)'!B19,'到期收益率(杠杆)'!$B19:$K19),"")</f>
        <v/>
      </c>
      <c r="C19" s="5">
        <f>IFERROR(RANK('到期收益率(杠杆)'!C19,'到期收益率(杠杆)'!$B19:$K19),"")</f>
        <v>8</v>
      </c>
      <c r="D19" s="5">
        <f>IFERROR(RANK('到期收益率(杠杆)'!D19,'到期收益率(杠杆)'!$B19:$K19),"")</f>
        <v>4</v>
      </c>
      <c r="E19" s="5">
        <f>IFERROR(RANK('到期收益率(杠杆)'!E19,'到期收益率(杠杆)'!$B19:$K19),"")</f>
        <v>9</v>
      </c>
      <c r="F19" s="5">
        <f>IFERROR(RANK('到期收益率(杠杆)'!F19,'到期收益率(杠杆)'!$B19:$K19),"")</f>
        <v>2</v>
      </c>
      <c r="G19" s="5">
        <f>IFERROR(RANK('到期收益率(杠杆)'!G19,'到期收益率(杠杆)'!$B19:$K19),"")</f>
        <v>3</v>
      </c>
      <c r="H19" s="5">
        <f>IFERROR(RANK('到期收益率(杠杆)'!H19,'到期收益率(杠杆)'!$B19:$K19),"")</f>
        <v>1</v>
      </c>
      <c r="I19" s="5">
        <f>IFERROR(RANK('到期收益率(杠杆)'!I19,'到期收益率(杠杆)'!$B19:$K19),"")</f>
        <v>7</v>
      </c>
      <c r="J19" s="5">
        <f>IFERROR(RANK('到期收益率(杠杆)'!J19,'到期收益率(杠杆)'!$B19:$K19),"")</f>
        <v>5</v>
      </c>
      <c r="K19" s="5">
        <f>IFERROR(RANK('到期收益率(杠杆)'!K19,'到期收益率(杠杆)'!$B19:$K19),"")</f>
        <v>6</v>
      </c>
    </row>
    <row r="20" spans="1:11" x14ac:dyDescent="0.15">
      <c r="A20" s="1">
        <v>42307</v>
      </c>
      <c r="B20" s="5" t="str">
        <f>IFERROR(RANK('到期收益率(杠杆)'!B20,'到期收益率(杠杆)'!$B20:$K20),"")</f>
        <v/>
      </c>
      <c r="C20" s="5">
        <f>IFERROR(RANK('到期收益率(杠杆)'!C20,'到期收益率(杠杆)'!$B20:$K20),"")</f>
        <v>7</v>
      </c>
      <c r="D20" s="5">
        <f>IFERROR(RANK('到期收益率(杠杆)'!D20,'到期收益率(杠杆)'!$B20:$K20),"")</f>
        <v>3</v>
      </c>
      <c r="E20" s="5">
        <f>IFERROR(RANK('到期收益率(杠杆)'!E20,'到期收益率(杠杆)'!$B20:$K20),"")</f>
        <v>6</v>
      </c>
      <c r="F20" s="5" t="str">
        <f>IFERROR(RANK('到期收益率(杠杆)'!F20,'到期收益率(杠杆)'!$B20:$K20),"")</f>
        <v/>
      </c>
      <c r="G20" s="5">
        <f>IFERROR(RANK('到期收益率(杠杆)'!G20,'到期收益率(杠杆)'!$B20:$K20),"")</f>
        <v>2</v>
      </c>
      <c r="H20" s="5">
        <f>IFERROR(RANK('到期收益率(杠杆)'!H20,'到期收益率(杠杆)'!$B20:$K20),"")</f>
        <v>1</v>
      </c>
      <c r="I20" s="5" t="str">
        <f>IFERROR(RANK('到期收益率(杠杆)'!I20,'到期收益率(杠杆)'!$B20:$K20),"")</f>
        <v/>
      </c>
      <c r="J20" s="5">
        <f>IFERROR(RANK('到期收益率(杠杆)'!J20,'到期收益率(杠杆)'!$B20:$K20),"")</f>
        <v>4</v>
      </c>
      <c r="K20" s="5">
        <f>IFERROR(RANK('到期收益率(杠杆)'!K20,'到期收益率(杠杆)'!$B20:$K20),"")</f>
        <v>5</v>
      </c>
    </row>
    <row r="21" spans="1:11" x14ac:dyDescent="0.15">
      <c r="A21" s="1">
        <v>42310</v>
      </c>
      <c r="B21" s="5" t="str">
        <f>IFERROR(RANK('到期收益率(杠杆)'!B21,'到期收益率(杠杆)'!$B21:$K21),"")</f>
        <v/>
      </c>
      <c r="C21" s="5">
        <f>IFERROR(RANK('到期收益率(杠杆)'!C21,'到期收益率(杠杆)'!$B21:$K21),"")</f>
        <v>7</v>
      </c>
      <c r="D21" s="5">
        <f>IFERROR(RANK('到期收益率(杠杆)'!D21,'到期收益率(杠杆)'!$B21:$K21),"")</f>
        <v>3</v>
      </c>
      <c r="E21" s="5">
        <f>IFERROR(RANK('到期收益率(杠杆)'!E21,'到期收益率(杠杆)'!$B21:$K21),"")</f>
        <v>5</v>
      </c>
      <c r="F21" s="5" t="str">
        <f>IFERROR(RANK('到期收益率(杠杆)'!F21,'到期收益率(杠杆)'!$B21:$K21),"")</f>
        <v/>
      </c>
      <c r="G21" s="5">
        <f>IFERROR(RANK('到期收益率(杠杆)'!G21,'到期收益率(杠杆)'!$B21:$K21),"")</f>
        <v>2</v>
      </c>
      <c r="H21" s="5">
        <f>IFERROR(RANK('到期收益率(杠杆)'!H21,'到期收益率(杠杆)'!$B21:$K21),"")</f>
        <v>1</v>
      </c>
      <c r="I21" s="5">
        <f>IFERROR(RANK('到期收益率(杠杆)'!I21,'到期收益率(杠杆)'!$B21:$K21),"")</f>
        <v>6</v>
      </c>
      <c r="J21" s="5">
        <f>IFERROR(RANK('到期收益率(杠杆)'!J21,'到期收益率(杠杆)'!$B21:$K21),"")</f>
        <v>4</v>
      </c>
      <c r="K21" s="5" t="str">
        <f>IFERROR(RANK('到期收益率(杠杆)'!K21,'到期收益率(杠杆)'!$B21:$K21),"")</f>
        <v/>
      </c>
    </row>
    <row r="22" spans="1:11" x14ac:dyDescent="0.15">
      <c r="A22" s="1">
        <v>42311</v>
      </c>
      <c r="B22" s="5" t="str">
        <f>IFERROR(RANK('到期收益率(杠杆)'!B22,'到期收益率(杠杆)'!$B22:$K22),"")</f>
        <v/>
      </c>
      <c r="C22" s="5">
        <f>IFERROR(RANK('到期收益率(杠杆)'!C22,'到期收益率(杠杆)'!$B22:$K22),"")</f>
        <v>7</v>
      </c>
      <c r="D22" s="5">
        <f>IFERROR(RANK('到期收益率(杠杆)'!D22,'到期收益率(杠杆)'!$B22:$K22),"")</f>
        <v>2</v>
      </c>
      <c r="E22" s="5">
        <f>IFERROR(RANK('到期收益率(杠杆)'!E22,'到期收益率(杠杆)'!$B22:$K22),"")</f>
        <v>6</v>
      </c>
      <c r="F22" s="5" t="str">
        <f>IFERROR(RANK('到期收益率(杠杆)'!F22,'到期收益率(杠杆)'!$B22:$K22),"")</f>
        <v/>
      </c>
      <c r="G22" s="5">
        <f>IFERROR(RANK('到期收益率(杠杆)'!G22,'到期收益率(杠杆)'!$B22:$K22),"")</f>
        <v>3</v>
      </c>
      <c r="H22" s="5">
        <f>IFERROR(RANK('到期收益率(杠杆)'!H22,'到期收益率(杠杆)'!$B22:$K22),"")</f>
        <v>1</v>
      </c>
      <c r="I22" s="5" t="str">
        <f>IFERROR(RANK('到期收益率(杠杆)'!I22,'到期收益率(杠杆)'!$B22:$K22),"")</f>
        <v/>
      </c>
      <c r="J22" s="5">
        <f>IFERROR(RANK('到期收益率(杠杆)'!J22,'到期收益率(杠杆)'!$B22:$K22),"")</f>
        <v>5</v>
      </c>
      <c r="K22" s="5">
        <f>IFERROR(RANK('到期收益率(杠杆)'!K22,'到期收益率(杠杆)'!$B22:$K22),"")</f>
        <v>4</v>
      </c>
    </row>
    <row r="23" spans="1:11" x14ac:dyDescent="0.15">
      <c r="A23" s="1">
        <v>42312</v>
      </c>
      <c r="B23" s="5" t="str">
        <f>IFERROR(RANK('到期收益率(杠杆)'!B23,'到期收益率(杠杆)'!$B23:$K23),"")</f>
        <v/>
      </c>
      <c r="C23" s="5">
        <f>IFERROR(RANK('到期收益率(杠杆)'!C23,'到期收益率(杠杆)'!$B23:$K23),"")</f>
        <v>6</v>
      </c>
      <c r="D23" s="5">
        <f>IFERROR(RANK('到期收益率(杠杆)'!D23,'到期收益率(杠杆)'!$B23:$K23),"")</f>
        <v>2</v>
      </c>
      <c r="E23" s="5" t="str">
        <f>IFERROR(RANK('到期收益率(杠杆)'!E23,'到期收益率(杠杆)'!$B23:$K23),"")</f>
        <v/>
      </c>
      <c r="F23" s="5" t="str">
        <f>IFERROR(RANK('到期收益率(杠杆)'!F23,'到期收益率(杠杆)'!$B23:$K23),"")</f>
        <v/>
      </c>
      <c r="G23" s="5">
        <f>IFERROR(RANK('到期收益率(杠杆)'!G23,'到期收益率(杠杆)'!$B23:$K23),"")</f>
        <v>3</v>
      </c>
      <c r="H23" s="5">
        <f>IFERROR(RANK('到期收益率(杠杆)'!H23,'到期收益率(杠杆)'!$B23:$K23),"")</f>
        <v>1</v>
      </c>
      <c r="I23" s="5" t="str">
        <f>IFERROR(RANK('到期收益率(杠杆)'!I23,'到期收益率(杠杆)'!$B23:$K23),"")</f>
        <v/>
      </c>
      <c r="J23" s="5">
        <f>IFERROR(RANK('到期收益率(杠杆)'!J23,'到期收益率(杠杆)'!$B23:$K23),"")</f>
        <v>5</v>
      </c>
      <c r="K23" s="5">
        <f>IFERROR(RANK('到期收益率(杠杆)'!K23,'到期收益率(杠杆)'!$B23:$K23),"")</f>
        <v>4</v>
      </c>
    </row>
    <row r="24" spans="1:11" x14ac:dyDescent="0.15">
      <c r="A24" s="1">
        <v>42313</v>
      </c>
      <c r="B24" s="5" t="str">
        <f>IFERROR(RANK('到期收益率(杠杆)'!B24,'到期收益率(杠杆)'!$B24:$K24),"")</f>
        <v/>
      </c>
      <c r="C24" s="5">
        <f>IFERROR(RANK('到期收益率(杠杆)'!C24,'到期收益率(杠杆)'!$B24:$K24),"")</f>
        <v>7</v>
      </c>
      <c r="D24" s="5">
        <f>IFERROR(RANK('到期收益率(杠杆)'!D24,'到期收益率(杠杆)'!$B24:$K24),"")</f>
        <v>3</v>
      </c>
      <c r="E24" s="5">
        <f>IFERROR(RANK('到期收益率(杠杆)'!E24,'到期收益率(杠杆)'!$B24:$K24),"")</f>
        <v>6</v>
      </c>
      <c r="F24" s="5">
        <f>IFERROR(RANK('到期收益率(杠杆)'!F24,'到期收益率(杠杆)'!$B24:$K24),"")</f>
        <v>2</v>
      </c>
      <c r="G24" s="5" t="str">
        <f>IFERROR(RANK('到期收益率(杠杆)'!G24,'到期收益率(杠杆)'!$B24:$K24),"")</f>
        <v/>
      </c>
      <c r="H24" s="5">
        <f>IFERROR(RANK('到期收益率(杠杆)'!H24,'到期收益率(杠杆)'!$B24:$K24),"")</f>
        <v>1</v>
      </c>
      <c r="I24" s="5" t="str">
        <f>IFERROR(RANK('到期收益率(杠杆)'!I24,'到期收益率(杠杆)'!$B24:$K24),"")</f>
        <v/>
      </c>
      <c r="J24" s="5">
        <f>IFERROR(RANK('到期收益率(杠杆)'!J24,'到期收益率(杠杆)'!$B24:$K24),"")</f>
        <v>5</v>
      </c>
      <c r="K24" s="5">
        <f>IFERROR(RANK('到期收益率(杠杆)'!K24,'到期收益率(杠杆)'!$B24:$K24),"")</f>
        <v>4</v>
      </c>
    </row>
    <row r="25" spans="1:11" x14ac:dyDescent="0.15">
      <c r="A25" s="1">
        <v>42314</v>
      </c>
      <c r="B25" s="5" t="str">
        <f>IFERROR(RANK('到期收益率(杠杆)'!B25,'到期收益率(杠杆)'!$B25:$K25),"")</f>
        <v/>
      </c>
      <c r="C25" s="5">
        <f>IFERROR(RANK('到期收益率(杠杆)'!C25,'到期收益率(杠杆)'!$B25:$K25),"")</f>
        <v>7</v>
      </c>
      <c r="D25" s="5">
        <f>IFERROR(RANK('到期收益率(杠杆)'!D25,'到期收益率(杠杆)'!$B25:$K25),"")</f>
        <v>3</v>
      </c>
      <c r="E25" s="5">
        <f>IFERROR(RANK('到期收益率(杠杆)'!E25,'到期收益率(杠杆)'!$B25:$K25),"")</f>
        <v>6</v>
      </c>
      <c r="F25" s="5">
        <f>IFERROR(RANK('到期收益率(杠杆)'!F25,'到期收益率(杠杆)'!$B25:$K25),"")</f>
        <v>2</v>
      </c>
      <c r="G25" s="5" t="str">
        <f>IFERROR(RANK('到期收益率(杠杆)'!G25,'到期收益率(杠杆)'!$B25:$K25),"")</f>
        <v/>
      </c>
      <c r="H25" s="5">
        <f>IFERROR(RANK('到期收益率(杠杆)'!H25,'到期收益率(杠杆)'!$B25:$K25),"")</f>
        <v>1</v>
      </c>
      <c r="I25" s="5" t="str">
        <f>IFERROR(RANK('到期收益率(杠杆)'!I25,'到期收益率(杠杆)'!$B25:$K25),"")</f>
        <v/>
      </c>
      <c r="J25" s="5">
        <f>IFERROR(RANK('到期收益率(杠杆)'!J25,'到期收益率(杠杆)'!$B25:$K25),"")</f>
        <v>5</v>
      </c>
      <c r="K25" s="5">
        <f>IFERROR(RANK('到期收益率(杠杆)'!K25,'到期收益率(杠杆)'!$B25:$K25),"")</f>
        <v>4</v>
      </c>
    </row>
    <row r="26" spans="1:11" x14ac:dyDescent="0.15">
      <c r="A26" s="1">
        <v>42317</v>
      </c>
      <c r="B26" s="5" t="str">
        <f>IFERROR(RANK('到期收益率(杠杆)'!B26,'到期收益率(杠杆)'!$B26:$K26),"")</f>
        <v/>
      </c>
      <c r="C26" s="5">
        <f>IFERROR(RANK('到期收益率(杠杆)'!C26,'到期收益率(杠杆)'!$B26:$K26),"")</f>
        <v>6</v>
      </c>
      <c r="D26" s="5">
        <f>IFERROR(RANK('到期收益率(杠杆)'!D26,'到期收益率(杠杆)'!$B26:$K26),"")</f>
        <v>2</v>
      </c>
      <c r="E26" s="5" t="str">
        <f>IFERROR(RANK('到期收益率(杠杆)'!E26,'到期收益率(杠杆)'!$B26:$K26),"")</f>
        <v/>
      </c>
      <c r="F26" s="5" t="str">
        <f>IFERROR(RANK('到期收益率(杠杆)'!F26,'到期收益率(杠杆)'!$B26:$K26),"")</f>
        <v/>
      </c>
      <c r="G26" s="5">
        <f>IFERROR(RANK('到期收益率(杠杆)'!G26,'到期收益率(杠杆)'!$B26:$K26),"")</f>
        <v>3</v>
      </c>
      <c r="H26" s="5">
        <f>IFERROR(RANK('到期收益率(杠杆)'!H26,'到期收益率(杠杆)'!$B26:$K26),"")</f>
        <v>1</v>
      </c>
      <c r="I26" s="5">
        <f>IFERROR(RANK('到期收益率(杠杆)'!I26,'到期收益率(杠杆)'!$B26:$K26),"")</f>
        <v>5</v>
      </c>
      <c r="J26" s="5">
        <f>IFERROR(RANK('到期收益率(杠杆)'!J26,'到期收益率(杠杆)'!$B26:$K26),"")</f>
        <v>4</v>
      </c>
      <c r="K26" s="5" t="str">
        <f>IFERROR(RANK('到期收益率(杠杆)'!K26,'到期收益率(杠杆)'!$B26:$K26),"")</f>
        <v/>
      </c>
    </row>
    <row r="27" spans="1:11" x14ac:dyDescent="0.15">
      <c r="A27" s="1">
        <v>42318</v>
      </c>
      <c r="B27" s="5" t="str">
        <f>IFERROR(RANK('到期收益率(杠杆)'!B27,'到期收益率(杠杆)'!$B27:$K27),"")</f>
        <v/>
      </c>
      <c r="C27" s="5">
        <f>IFERROR(RANK('到期收益率(杠杆)'!C27,'到期收益率(杠杆)'!$B27:$K27),"")</f>
        <v>7</v>
      </c>
      <c r="D27" s="5">
        <f>IFERROR(RANK('到期收益率(杠杆)'!D27,'到期收益率(杠杆)'!$B27:$K27),"")</f>
        <v>3</v>
      </c>
      <c r="E27" s="5">
        <f>IFERROR(RANK('到期收益率(杠杆)'!E27,'到期收益率(杠杆)'!$B27:$K27),"")</f>
        <v>6</v>
      </c>
      <c r="F27" s="5">
        <f>IFERROR(RANK('到期收益率(杠杆)'!F27,'到期收益率(杠杆)'!$B27:$K27),"")</f>
        <v>2</v>
      </c>
      <c r="G27" s="5">
        <f>IFERROR(RANK('到期收益率(杠杆)'!G27,'到期收益率(杠杆)'!$B27:$K27),"")</f>
        <v>4</v>
      </c>
      <c r="H27" s="5">
        <f>IFERROR(RANK('到期收益率(杠杆)'!H27,'到期收益率(杠杆)'!$B27:$K27),"")</f>
        <v>1</v>
      </c>
      <c r="I27" s="5" t="str">
        <f>IFERROR(RANK('到期收益率(杠杆)'!I27,'到期收益率(杠杆)'!$B27:$K27),"")</f>
        <v/>
      </c>
      <c r="J27" s="5">
        <f>IFERROR(RANK('到期收益率(杠杆)'!J27,'到期收益率(杠杆)'!$B27:$K27),"")</f>
        <v>5</v>
      </c>
      <c r="K27" s="5" t="str">
        <f>IFERROR(RANK('到期收益率(杠杆)'!K27,'到期收益率(杠杆)'!$B27:$K27),"")</f>
        <v/>
      </c>
    </row>
    <row r="28" spans="1:11" x14ac:dyDescent="0.15">
      <c r="A28" s="1">
        <v>42319</v>
      </c>
      <c r="B28" s="5" t="str">
        <f>IFERROR(RANK('到期收益率(杠杆)'!B28,'到期收益率(杠杆)'!$B28:$K28),"")</f>
        <v/>
      </c>
      <c r="C28" s="5">
        <f>IFERROR(RANK('到期收益率(杠杆)'!C28,'到期收益率(杠杆)'!$B28:$K28),"")</f>
        <v>5</v>
      </c>
      <c r="D28" s="5">
        <f>IFERROR(RANK('到期收益率(杠杆)'!D28,'到期收益率(杠杆)'!$B28:$K28),"")</f>
        <v>2</v>
      </c>
      <c r="E28" s="5">
        <f>IFERROR(RANK('到期收益率(杠杆)'!E28,'到期收益率(杠杆)'!$B28:$K28),"")</f>
        <v>4</v>
      </c>
      <c r="F28" s="5" t="str">
        <f>IFERROR(RANK('到期收益率(杠杆)'!F28,'到期收益率(杠杆)'!$B28:$K28),"")</f>
        <v/>
      </c>
      <c r="G28" s="5" t="str">
        <f>IFERROR(RANK('到期收益率(杠杆)'!G28,'到期收益率(杠杆)'!$B28:$K28),"")</f>
        <v/>
      </c>
      <c r="H28" s="5">
        <f>IFERROR(RANK('到期收益率(杠杆)'!H28,'到期收益率(杠杆)'!$B28:$K28),"")</f>
        <v>1</v>
      </c>
      <c r="I28" s="5" t="str">
        <f>IFERROR(RANK('到期收益率(杠杆)'!I28,'到期收益率(杠杆)'!$B28:$K28),"")</f>
        <v/>
      </c>
      <c r="J28" s="5">
        <f>IFERROR(RANK('到期收益率(杠杆)'!J28,'到期收益率(杠杆)'!$B28:$K28),"")</f>
        <v>3</v>
      </c>
      <c r="K28" s="5" t="str">
        <f>IFERROR(RANK('到期收益率(杠杆)'!K28,'到期收益率(杠杆)'!$B28:$K28),"")</f>
        <v/>
      </c>
    </row>
    <row r="29" spans="1:11" x14ac:dyDescent="0.15">
      <c r="A29" s="1">
        <v>42320</v>
      </c>
      <c r="B29" s="5" t="str">
        <f>IFERROR(RANK('到期收益率(杠杆)'!B29,'到期收益率(杠杆)'!$B29:$K29),"")</f>
        <v/>
      </c>
      <c r="C29" s="5">
        <f>IFERROR(RANK('到期收益率(杠杆)'!C29,'到期收益率(杠杆)'!$B29:$K29),"")</f>
        <v>5</v>
      </c>
      <c r="D29" s="5">
        <f>IFERROR(RANK('到期收益率(杠杆)'!D29,'到期收益率(杠杆)'!$B29:$K29),"")</f>
        <v>3</v>
      </c>
      <c r="E29" s="5" t="str">
        <f>IFERROR(RANK('到期收益率(杠杆)'!E29,'到期收益率(杠杆)'!$B29:$K29),"")</f>
        <v/>
      </c>
      <c r="F29" s="5">
        <f>IFERROR(RANK('到期收益率(杠杆)'!F29,'到期收益率(杠杆)'!$B29:$K29),"")</f>
        <v>2</v>
      </c>
      <c r="G29" s="5" t="str">
        <f>IFERROR(RANK('到期收益率(杠杆)'!G29,'到期收益率(杠杆)'!$B29:$K29),"")</f>
        <v/>
      </c>
      <c r="H29" s="5">
        <f>IFERROR(RANK('到期收益率(杠杆)'!H29,'到期收益率(杠杆)'!$B29:$K29),"")</f>
        <v>1</v>
      </c>
      <c r="I29" s="5" t="str">
        <f>IFERROR(RANK('到期收益率(杠杆)'!I29,'到期收益率(杠杆)'!$B29:$K29),"")</f>
        <v/>
      </c>
      <c r="J29" s="5">
        <f>IFERROR(RANK('到期收益率(杠杆)'!J29,'到期收益率(杠杆)'!$B29:$K29),"")</f>
        <v>4</v>
      </c>
      <c r="K29" s="5" t="str">
        <f>IFERROR(RANK('到期收益率(杠杆)'!K29,'到期收益率(杠杆)'!$B29:$K29),"")</f>
        <v/>
      </c>
    </row>
    <row r="30" spans="1:11" x14ac:dyDescent="0.15">
      <c r="A30" s="1">
        <v>42321</v>
      </c>
      <c r="B30" s="5" t="str">
        <f>IFERROR(RANK('到期收益率(杠杆)'!B30,'到期收益率(杠杆)'!$B30:$K30),"")</f>
        <v/>
      </c>
      <c r="C30" s="5">
        <f>IFERROR(RANK('到期收益率(杠杆)'!C30,'到期收益率(杠杆)'!$B30:$K30),"")</f>
        <v>7</v>
      </c>
      <c r="D30" s="5">
        <f>IFERROR(RANK('到期收益率(杠杆)'!D30,'到期收益率(杠杆)'!$B30:$K30),"")</f>
        <v>3</v>
      </c>
      <c r="E30" s="5">
        <f>IFERROR(RANK('到期收益率(杠杆)'!E30,'到期收益率(杠杆)'!$B30:$K30),"")</f>
        <v>4</v>
      </c>
      <c r="F30" s="5">
        <f>IFERROR(RANK('到期收益率(杠杆)'!F30,'到期收益率(杠杆)'!$B30:$K30),"")</f>
        <v>2</v>
      </c>
      <c r="G30" s="5" t="str">
        <f>IFERROR(RANK('到期收益率(杠杆)'!G30,'到期收益率(杠杆)'!$B30:$K30),"")</f>
        <v/>
      </c>
      <c r="H30" s="5">
        <f>IFERROR(RANK('到期收益率(杠杆)'!H30,'到期收益率(杠杆)'!$B30:$K30),"")</f>
        <v>1</v>
      </c>
      <c r="I30" s="5">
        <f>IFERROR(RANK('到期收益率(杠杆)'!I30,'到期收益率(杠杆)'!$B30:$K30),"")</f>
        <v>6</v>
      </c>
      <c r="J30" s="5">
        <f>IFERROR(RANK('到期收益率(杠杆)'!J30,'到期收益率(杠杆)'!$B30:$K30),"")</f>
        <v>5</v>
      </c>
      <c r="K30" s="5" t="str">
        <f>IFERROR(RANK('到期收益率(杠杆)'!K30,'到期收益率(杠杆)'!$B30:$K30),"")</f>
        <v/>
      </c>
    </row>
    <row r="31" spans="1:11" x14ac:dyDescent="0.15">
      <c r="A31" s="1">
        <v>42324</v>
      </c>
      <c r="B31" s="5" t="str">
        <f>IFERROR(RANK('到期收益率(杠杆)'!B31,'到期收益率(杠杆)'!$B31:$K31),"")</f>
        <v/>
      </c>
      <c r="C31" s="5">
        <f>IFERROR(RANK('到期收益率(杠杆)'!C31,'到期收益率(杠杆)'!$B31:$K31),"")</f>
        <v>7</v>
      </c>
      <c r="D31" s="5" t="str">
        <f>IFERROR(RANK('到期收益率(杠杆)'!D31,'到期收益率(杠杆)'!$B31:$K31),"")</f>
        <v/>
      </c>
      <c r="E31" s="5">
        <f>IFERROR(RANK('到期收益率(杠杆)'!E31,'到期收益率(杠杆)'!$B31:$K31),"")</f>
        <v>4</v>
      </c>
      <c r="F31" s="5">
        <f>IFERROR(RANK('到期收益率(杠杆)'!F31,'到期收益率(杠杆)'!$B31:$K31),"")</f>
        <v>2</v>
      </c>
      <c r="G31" s="5">
        <f>IFERROR(RANK('到期收益率(杠杆)'!G31,'到期收益率(杠杆)'!$B31:$K31),"")</f>
        <v>3</v>
      </c>
      <c r="H31" s="5">
        <f>IFERROR(RANK('到期收益率(杠杆)'!H31,'到期收益率(杠杆)'!$B31:$K31),"")</f>
        <v>1</v>
      </c>
      <c r="I31" s="5">
        <f>IFERROR(RANK('到期收益率(杠杆)'!I31,'到期收益率(杠杆)'!$B31:$K31),"")</f>
        <v>6</v>
      </c>
      <c r="J31" s="5">
        <f>IFERROR(RANK('到期收益率(杠杆)'!J31,'到期收益率(杠杆)'!$B31:$K31),"")</f>
        <v>5</v>
      </c>
      <c r="K31" s="5" t="str">
        <f>IFERROR(RANK('到期收益率(杠杆)'!K31,'到期收益率(杠杆)'!$B31:$K31),"")</f>
        <v/>
      </c>
    </row>
    <row r="32" spans="1:11" x14ac:dyDescent="0.15">
      <c r="A32" s="1">
        <v>42325</v>
      </c>
      <c r="B32" s="5" t="str">
        <f>IFERROR(RANK('到期收益率(杠杆)'!B32,'到期收益率(杠杆)'!$B32:$K32),"")</f>
        <v/>
      </c>
      <c r="C32" s="5">
        <f>IFERROR(RANK('到期收益率(杠杆)'!C32,'到期收益率(杠杆)'!$B32:$K32),"")</f>
        <v>8</v>
      </c>
      <c r="D32" s="5">
        <f>IFERROR(RANK('到期收益率(杠杆)'!D32,'到期收益率(杠杆)'!$B32:$K32),"")</f>
        <v>3</v>
      </c>
      <c r="E32" s="5">
        <f>IFERROR(RANK('到期收益率(杠杆)'!E32,'到期收益率(杠杆)'!$B32:$K32),"")</f>
        <v>5</v>
      </c>
      <c r="F32" s="5">
        <f>IFERROR(RANK('到期收益率(杠杆)'!F32,'到期收益率(杠杆)'!$B32:$K32),"")</f>
        <v>2</v>
      </c>
      <c r="G32" s="5">
        <f>IFERROR(RANK('到期收益率(杠杆)'!G32,'到期收益率(杠杆)'!$B32:$K32),"")</f>
        <v>4</v>
      </c>
      <c r="H32" s="5">
        <f>IFERROR(RANK('到期收益率(杠杆)'!H32,'到期收益率(杠杆)'!$B32:$K32),"")</f>
        <v>1</v>
      </c>
      <c r="I32" s="5" t="str">
        <f>IFERROR(RANK('到期收益率(杠杆)'!I32,'到期收益率(杠杆)'!$B32:$K32),"")</f>
        <v/>
      </c>
      <c r="J32" s="5">
        <f>IFERROR(RANK('到期收益率(杠杆)'!J32,'到期收益率(杠杆)'!$B32:$K32),"")</f>
        <v>7</v>
      </c>
      <c r="K32" s="5">
        <f>IFERROR(RANK('到期收益率(杠杆)'!K32,'到期收益率(杠杆)'!$B32:$K32),"")</f>
        <v>6</v>
      </c>
    </row>
    <row r="33" spans="1:11" x14ac:dyDescent="0.15">
      <c r="A33" s="1">
        <v>42326</v>
      </c>
      <c r="B33" s="5" t="str">
        <f>IFERROR(RANK('到期收益率(杠杆)'!B33,'到期收益率(杠杆)'!$B33:$K33),"")</f>
        <v/>
      </c>
      <c r="C33" s="5">
        <f>IFERROR(RANK('到期收益率(杠杆)'!C33,'到期收益率(杠杆)'!$B33:$K33),"")</f>
        <v>7</v>
      </c>
      <c r="D33" s="5">
        <f>IFERROR(RANK('到期收益率(杠杆)'!D33,'到期收益率(杠杆)'!$B33:$K33),"")</f>
        <v>2</v>
      </c>
      <c r="E33" s="5" t="str">
        <f>IFERROR(RANK('到期收益率(杠杆)'!E33,'到期收益率(杠杆)'!$B33:$K33),"")</f>
        <v/>
      </c>
      <c r="F33" s="5">
        <f>IFERROR(RANK('到期收益率(杠杆)'!F33,'到期收益率(杠杆)'!$B33:$K33),"")</f>
        <v>3</v>
      </c>
      <c r="G33" s="5">
        <f>IFERROR(RANK('到期收益率(杠杆)'!G33,'到期收益率(杠杆)'!$B33:$K33),"")</f>
        <v>4</v>
      </c>
      <c r="H33" s="5">
        <f>IFERROR(RANK('到期收益率(杠杆)'!H33,'到期收益率(杠杆)'!$B33:$K33),"")</f>
        <v>1</v>
      </c>
      <c r="I33" s="5" t="str">
        <f>IFERROR(RANK('到期收益率(杠杆)'!I33,'到期收益率(杠杆)'!$B33:$K33),"")</f>
        <v/>
      </c>
      <c r="J33" s="5">
        <f>IFERROR(RANK('到期收益率(杠杆)'!J33,'到期收益率(杠杆)'!$B33:$K33),"")</f>
        <v>5</v>
      </c>
      <c r="K33" s="5">
        <f>IFERROR(RANK('到期收益率(杠杆)'!K33,'到期收益率(杠杆)'!$B33:$K33),"")</f>
        <v>6</v>
      </c>
    </row>
    <row r="34" spans="1:11" x14ac:dyDescent="0.15">
      <c r="A34" s="1">
        <v>42327</v>
      </c>
      <c r="B34" s="5" t="str">
        <f>IFERROR(RANK('到期收益率(杠杆)'!B34,'到期收益率(杠杆)'!$B34:$K34),"")</f>
        <v/>
      </c>
      <c r="C34" s="5">
        <f>IFERROR(RANK('到期收益率(杠杆)'!C34,'到期收益率(杠杆)'!$B34:$K34),"")</f>
        <v>6</v>
      </c>
      <c r="D34" s="5">
        <f>IFERROR(RANK('到期收益率(杠杆)'!D34,'到期收益率(杠杆)'!$B34:$K34),"")</f>
        <v>3</v>
      </c>
      <c r="E34" s="5" t="str">
        <f>IFERROR(RANK('到期收益率(杠杆)'!E34,'到期收益率(杠杆)'!$B34:$K34),"")</f>
        <v/>
      </c>
      <c r="F34" s="5">
        <f>IFERROR(RANK('到期收益率(杠杆)'!F34,'到期收益率(杠杆)'!$B34:$K34),"")</f>
        <v>2</v>
      </c>
      <c r="G34" s="5" t="str">
        <f>IFERROR(RANK('到期收益率(杠杆)'!G34,'到期收益率(杠杆)'!$B34:$K34),"")</f>
        <v/>
      </c>
      <c r="H34" s="5">
        <f>IFERROR(RANK('到期收益率(杠杆)'!H34,'到期收益率(杠杆)'!$B34:$K34),"")</f>
        <v>1</v>
      </c>
      <c r="I34" s="5">
        <f>IFERROR(RANK('到期收益率(杠杆)'!I34,'到期收益率(杠杆)'!$B34:$K34),"")</f>
        <v>5</v>
      </c>
      <c r="J34" s="5">
        <f>IFERROR(RANK('到期收益率(杠杆)'!J34,'到期收益率(杠杆)'!$B34:$K34),"")</f>
        <v>4</v>
      </c>
      <c r="K34" s="5" t="str">
        <f>IFERROR(RANK('到期收益率(杠杆)'!K34,'到期收益率(杠杆)'!$B34:$K34),"")</f>
        <v/>
      </c>
    </row>
    <row r="35" spans="1:11" x14ac:dyDescent="0.15">
      <c r="A35" s="1">
        <v>42328</v>
      </c>
      <c r="B35" s="5" t="str">
        <f>IFERROR(RANK('到期收益率(杠杆)'!B35,'到期收益率(杠杆)'!$B35:$K35),"")</f>
        <v/>
      </c>
      <c r="C35" s="5">
        <f>IFERROR(RANK('到期收益率(杠杆)'!C35,'到期收益率(杠杆)'!$B35:$K35),"")</f>
        <v>7</v>
      </c>
      <c r="D35" s="5">
        <f>IFERROR(RANK('到期收益率(杠杆)'!D35,'到期收益率(杠杆)'!$B35:$K35),"")</f>
        <v>3</v>
      </c>
      <c r="E35" s="5">
        <f>IFERROR(RANK('到期收益率(杠杆)'!E35,'到期收益率(杠杆)'!$B35:$K35),"")</f>
        <v>4</v>
      </c>
      <c r="F35" s="5">
        <f>IFERROR(RANK('到期收益率(杠杆)'!F35,'到期收益率(杠杆)'!$B35:$K35),"")</f>
        <v>2</v>
      </c>
      <c r="G35" s="5" t="str">
        <f>IFERROR(RANK('到期收益率(杠杆)'!G35,'到期收益率(杠杆)'!$B35:$K35),"")</f>
        <v/>
      </c>
      <c r="H35" s="5">
        <f>IFERROR(RANK('到期收益率(杠杆)'!H35,'到期收益率(杠杆)'!$B35:$K35),"")</f>
        <v>1</v>
      </c>
      <c r="I35" s="5">
        <f>IFERROR(RANK('到期收益率(杠杆)'!I35,'到期收益率(杠杆)'!$B35:$K35),"")</f>
        <v>6</v>
      </c>
      <c r="J35" s="5">
        <f>IFERROR(RANK('到期收益率(杠杆)'!J35,'到期收益率(杠杆)'!$B35:$K35),"")</f>
        <v>5</v>
      </c>
      <c r="K35" s="5" t="str">
        <f>IFERROR(RANK('到期收益率(杠杆)'!K35,'到期收益率(杠杆)'!$B35:$K35),"")</f>
        <v/>
      </c>
    </row>
    <row r="36" spans="1:11" x14ac:dyDescent="0.15">
      <c r="A36" s="1">
        <v>42331</v>
      </c>
      <c r="B36" s="5" t="str">
        <f>IFERROR(RANK('到期收益率(杠杆)'!B36,'到期收益率(杠杆)'!$B36:$K36),"")</f>
        <v/>
      </c>
      <c r="C36" s="5">
        <f>IFERROR(RANK('到期收益率(杠杆)'!C36,'到期收益率(杠杆)'!$B36:$K36),"")</f>
        <v>5</v>
      </c>
      <c r="D36" s="5">
        <f>IFERROR(RANK('到期收益率(杠杆)'!D36,'到期收益率(杠杆)'!$B36:$K36),"")</f>
        <v>3</v>
      </c>
      <c r="E36" s="5" t="str">
        <f>IFERROR(RANK('到期收益率(杠杆)'!E36,'到期收益率(杠杆)'!$B36:$K36),"")</f>
        <v/>
      </c>
      <c r="F36" s="5">
        <f>IFERROR(RANK('到期收益率(杠杆)'!F36,'到期收益率(杠杆)'!$B36:$K36),"")</f>
        <v>2</v>
      </c>
      <c r="G36" s="5" t="str">
        <f>IFERROR(RANK('到期收益率(杠杆)'!G36,'到期收益率(杠杆)'!$B36:$K36),"")</f>
        <v/>
      </c>
      <c r="H36" s="5">
        <f>IFERROR(RANK('到期收益率(杠杆)'!H36,'到期收益率(杠杆)'!$B36:$K36),"")</f>
        <v>1</v>
      </c>
      <c r="I36" s="5" t="str">
        <f>IFERROR(RANK('到期收益率(杠杆)'!I36,'到期收益率(杠杆)'!$B36:$K36),"")</f>
        <v/>
      </c>
      <c r="J36" s="5">
        <f>IFERROR(RANK('到期收益率(杠杆)'!J36,'到期收益率(杠杆)'!$B36:$K36),"")</f>
        <v>4</v>
      </c>
      <c r="K36" s="5" t="str">
        <f>IFERROR(RANK('到期收益率(杠杆)'!K36,'到期收益率(杠杆)'!$B36:$K36),"")</f>
        <v/>
      </c>
    </row>
    <row r="37" spans="1:11" x14ac:dyDescent="0.15">
      <c r="A37" s="1">
        <v>42332</v>
      </c>
      <c r="B37" s="5" t="str">
        <f>IFERROR(RANK('到期收益率(杠杆)'!B37,'到期收益率(杠杆)'!$B37:$K37),"")</f>
        <v/>
      </c>
      <c r="C37" s="5">
        <f>IFERROR(RANK('到期收益率(杠杆)'!C37,'到期收益率(杠杆)'!$B37:$K37),"")</f>
        <v>6</v>
      </c>
      <c r="D37" s="5">
        <f>IFERROR(RANK('到期收益率(杠杆)'!D37,'到期收益率(杠杆)'!$B37:$K37),"")</f>
        <v>2</v>
      </c>
      <c r="E37" s="5">
        <f>IFERROR(RANK('到期收益率(杠杆)'!E37,'到期收益率(杠杆)'!$B37:$K37),"")</f>
        <v>3</v>
      </c>
      <c r="F37" s="5" t="str">
        <f>IFERROR(RANK('到期收益率(杠杆)'!F37,'到期收益率(杠杆)'!$B37:$K37),"")</f>
        <v/>
      </c>
      <c r="G37" s="5" t="str">
        <f>IFERROR(RANK('到期收益率(杠杆)'!G37,'到期收益率(杠杆)'!$B37:$K37),"")</f>
        <v/>
      </c>
      <c r="H37" s="5">
        <f>IFERROR(RANK('到期收益率(杠杆)'!H37,'到期收益率(杠杆)'!$B37:$K37),"")</f>
        <v>1</v>
      </c>
      <c r="I37" s="5" t="str">
        <f>IFERROR(RANK('到期收益率(杠杆)'!I37,'到期收益率(杠杆)'!$B37:$K37),"")</f>
        <v/>
      </c>
      <c r="J37" s="5">
        <f>IFERROR(RANK('到期收益率(杠杆)'!J37,'到期收益率(杠杆)'!$B37:$K37),"")</f>
        <v>5</v>
      </c>
      <c r="K37" s="5">
        <f>IFERROR(RANK('到期收益率(杠杆)'!K37,'到期收益率(杠杆)'!$B37:$K37),"")</f>
        <v>4</v>
      </c>
    </row>
    <row r="38" spans="1:11" x14ac:dyDescent="0.15">
      <c r="A38" s="1">
        <v>42333</v>
      </c>
      <c r="B38" s="5" t="str">
        <f>IFERROR(RANK('到期收益率(杠杆)'!B38,'到期收益率(杠杆)'!$B38:$K38),"")</f>
        <v/>
      </c>
      <c r="C38" s="5">
        <f>IFERROR(RANK('到期收益率(杠杆)'!C38,'到期收益率(杠杆)'!$B38:$K38),"")</f>
        <v>5</v>
      </c>
      <c r="D38" s="5">
        <f>IFERROR(RANK('到期收益率(杠杆)'!D38,'到期收益率(杠杆)'!$B38:$K38),"")</f>
        <v>2</v>
      </c>
      <c r="E38" s="5" t="str">
        <f>IFERROR(RANK('到期收益率(杠杆)'!E38,'到期收益率(杠杆)'!$B38:$K38),"")</f>
        <v/>
      </c>
      <c r="F38" s="5">
        <f>IFERROR(RANK('到期收益率(杠杆)'!F38,'到期收益率(杠杆)'!$B38:$K38),"")</f>
        <v>3</v>
      </c>
      <c r="G38" s="5" t="str">
        <f>IFERROR(RANK('到期收益率(杠杆)'!G38,'到期收益率(杠杆)'!$B38:$K38),"")</f>
        <v/>
      </c>
      <c r="H38" s="5">
        <f>IFERROR(RANK('到期收益率(杠杆)'!H38,'到期收益率(杠杆)'!$B38:$K38),"")</f>
        <v>1</v>
      </c>
      <c r="I38" s="5" t="str">
        <f>IFERROR(RANK('到期收益率(杠杆)'!I38,'到期收益率(杠杆)'!$B38:$K38),"")</f>
        <v/>
      </c>
      <c r="J38" s="5">
        <f>IFERROR(RANK('到期收益率(杠杆)'!J38,'到期收益率(杠杆)'!$B38:$K38),"")</f>
        <v>4</v>
      </c>
      <c r="K38" s="5">
        <f>IFERROR(RANK('到期收益率(杠杆)'!K38,'到期收益率(杠杆)'!$B38:$K38),"")</f>
        <v>6</v>
      </c>
    </row>
    <row r="39" spans="1:11" x14ac:dyDescent="0.15">
      <c r="A39" s="1">
        <v>42334</v>
      </c>
      <c r="B39" s="5">
        <f>IFERROR(RANK('到期收益率(杠杆)'!B39,'到期收益率(杠杆)'!$B39:$K39),"")</f>
        <v>7</v>
      </c>
      <c r="C39" s="5">
        <f>IFERROR(RANK('到期收益率(杠杆)'!C39,'到期收益率(杠杆)'!$B39:$K39),"")</f>
        <v>6</v>
      </c>
      <c r="D39" s="5">
        <f>IFERROR(RANK('到期收益率(杠杆)'!D39,'到期收益率(杠杆)'!$B39:$K39),"")</f>
        <v>3</v>
      </c>
      <c r="E39" s="5" t="str">
        <f>IFERROR(RANK('到期收益率(杠杆)'!E39,'到期收益率(杠杆)'!$B39:$K39),"")</f>
        <v/>
      </c>
      <c r="F39" s="5">
        <f>IFERROR(RANK('到期收益率(杠杆)'!F39,'到期收益率(杠杆)'!$B39:$K39),"")</f>
        <v>2</v>
      </c>
      <c r="G39" s="5" t="str">
        <f>IFERROR(RANK('到期收益率(杠杆)'!G39,'到期收益率(杠杆)'!$B39:$K39),"")</f>
        <v/>
      </c>
      <c r="H39" s="5">
        <f>IFERROR(RANK('到期收益率(杠杆)'!H39,'到期收益率(杠杆)'!$B39:$K39),"")</f>
        <v>1</v>
      </c>
      <c r="I39" s="5" t="str">
        <f>IFERROR(RANK('到期收益率(杠杆)'!I39,'到期收益率(杠杆)'!$B39:$K39),"")</f>
        <v/>
      </c>
      <c r="J39" s="5">
        <f>IFERROR(RANK('到期收益率(杠杆)'!J39,'到期收益率(杠杆)'!$B39:$K39),"")</f>
        <v>5</v>
      </c>
      <c r="K39" s="5">
        <f>IFERROR(RANK('到期收益率(杠杆)'!K39,'到期收益率(杠杆)'!$B39:$K39),"")</f>
        <v>4</v>
      </c>
    </row>
    <row r="40" spans="1:11" x14ac:dyDescent="0.15">
      <c r="A40" s="1">
        <v>42335</v>
      </c>
      <c r="B40" s="5" t="str">
        <f>IFERROR(RANK('到期收益率(杠杆)'!B40,'到期收益率(杠杆)'!$B40:$K40),"")</f>
        <v/>
      </c>
      <c r="C40" s="5">
        <f>IFERROR(RANK('到期收益率(杠杆)'!C40,'到期收益率(杠杆)'!$B40:$K40),"")</f>
        <v>6</v>
      </c>
      <c r="D40" s="5">
        <f>IFERROR(RANK('到期收益率(杠杆)'!D40,'到期收益率(杠杆)'!$B40:$K40),"")</f>
        <v>3</v>
      </c>
      <c r="E40" s="5" t="str">
        <f>IFERROR(RANK('到期收益率(杠杆)'!E40,'到期收益率(杠杆)'!$B40:$K40),"")</f>
        <v/>
      </c>
      <c r="F40" s="5">
        <f>IFERROR(RANK('到期收益率(杠杆)'!F40,'到期收益率(杠杆)'!$B40:$K40),"")</f>
        <v>2</v>
      </c>
      <c r="G40" s="5" t="str">
        <f>IFERROR(RANK('到期收益率(杠杆)'!G40,'到期收益率(杠杆)'!$B40:$K40),"")</f>
        <v/>
      </c>
      <c r="H40" s="5">
        <f>IFERROR(RANK('到期收益率(杠杆)'!H40,'到期收益率(杠杆)'!$B40:$K40),"")</f>
        <v>1</v>
      </c>
      <c r="I40" s="5">
        <f>IFERROR(RANK('到期收益率(杠杆)'!I40,'到期收益率(杠杆)'!$B40:$K40),"")</f>
        <v>4</v>
      </c>
      <c r="J40" s="5">
        <f>IFERROR(RANK('到期收益率(杠杆)'!J40,'到期收益率(杠杆)'!$B40:$K40),"")</f>
        <v>5</v>
      </c>
      <c r="K40" s="5" t="str">
        <f>IFERROR(RANK('到期收益率(杠杆)'!K40,'到期收益率(杠杆)'!$B40:$K40),"")</f>
        <v/>
      </c>
    </row>
    <row r="41" spans="1:11" x14ac:dyDescent="0.15">
      <c r="A41" s="1">
        <v>42338</v>
      </c>
      <c r="B41" s="5">
        <f>IFERROR(RANK('到期收益率(杠杆)'!B41,'到期收益率(杠杆)'!$B41:$K41),"")</f>
        <v>9</v>
      </c>
      <c r="C41" s="5">
        <f>IFERROR(RANK('到期收益率(杠杆)'!C41,'到期收益率(杠杆)'!$B41:$K41),"")</f>
        <v>8</v>
      </c>
      <c r="D41" s="5">
        <f>IFERROR(RANK('到期收益率(杠杆)'!D41,'到期收益率(杠杆)'!$B41:$K41),"")</f>
        <v>3</v>
      </c>
      <c r="E41" s="5">
        <f>IFERROR(RANK('到期收益率(杠杆)'!E41,'到期收益率(杠杆)'!$B41:$K41),"")</f>
        <v>5</v>
      </c>
      <c r="F41" s="5">
        <f>IFERROR(RANK('到期收益率(杠杆)'!F41,'到期收益率(杠杆)'!$B41:$K41),"")</f>
        <v>2</v>
      </c>
      <c r="G41" s="5">
        <f>IFERROR(RANK('到期收益率(杠杆)'!G41,'到期收益率(杠杆)'!$B41:$K41),"")</f>
        <v>4</v>
      </c>
      <c r="H41" s="5">
        <f>IFERROR(RANK('到期收益率(杠杆)'!H41,'到期收益率(杠杆)'!$B41:$K41),"")</f>
        <v>1</v>
      </c>
      <c r="I41" s="5">
        <f>IFERROR(RANK('到期收益率(杠杆)'!I41,'到期收益率(杠杆)'!$B41:$K41),"")</f>
        <v>6</v>
      </c>
      <c r="J41" s="5">
        <f>IFERROR(RANK('到期收益率(杠杆)'!J41,'到期收益率(杠杆)'!$B41:$K41),"")</f>
        <v>7</v>
      </c>
      <c r="K41" s="5" t="str">
        <f>IFERROR(RANK('到期收益率(杠杆)'!K41,'到期收益率(杠杆)'!$B41:$K41),"")</f>
        <v/>
      </c>
    </row>
    <row r="42" spans="1:11" x14ac:dyDescent="0.15">
      <c r="A42" s="1">
        <v>42339</v>
      </c>
      <c r="B42" s="5" t="str">
        <f>IFERROR(RANK('到期收益率(杠杆)'!B42,'到期收益率(杠杆)'!$B42:$K42),"")</f>
        <v/>
      </c>
      <c r="C42" s="5">
        <f>IFERROR(RANK('到期收益率(杠杆)'!C42,'到期收益率(杠杆)'!$B42:$K42),"")</f>
        <v>5</v>
      </c>
      <c r="D42" s="5">
        <f>IFERROR(RANK('到期收益率(杠杆)'!D42,'到期收益率(杠杆)'!$B42:$K42),"")</f>
        <v>2</v>
      </c>
      <c r="E42" s="5">
        <f>IFERROR(RANK('到期收益率(杠杆)'!E42,'到期收益率(杠杆)'!$B42:$K42),"")</f>
        <v>4</v>
      </c>
      <c r="F42" s="5" t="str">
        <f>IFERROR(RANK('到期收益率(杠杆)'!F42,'到期收益率(杠杆)'!$B42:$K42),"")</f>
        <v/>
      </c>
      <c r="G42" s="5">
        <f>IFERROR(RANK('到期收益率(杠杆)'!G42,'到期收益率(杠杆)'!$B42:$K42),"")</f>
        <v>3</v>
      </c>
      <c r="H42" s="5">
        <f>IFERROR(RANK('到期收益率(杠杆)'!H42,'到期收益率(杠杆)'!$B42:$K42),"")</f>
        <v>1</v>
      </c>
      <c r="I42" s="5" t="str">
        <f>IFERROR(RANK('到期收益率(杠杆)'!I42,'到期收益率(杠杆)'!$B42:$K42),"")</f>
        <v/>
      </c>
      <c r="J42" s="5" t="str">
        <f>IFERROR(RANK('到期收益率(杠杆)'!J42,'到期收益率(杠杆)'!$B42:$K42),"")</f>
        <v/>
      </c>
      <c r="K42" s="5" t="str">
        <f>IFERROR(RANK('到期收益率(杠杆)'!K42,'到期收益率(杠杆)'!$B42:$K42),"")</f>
        <v/>
      </c>
    </row>
    <row r="43" spans="1:11" x14ac:dyDescent="0.15">
      <c r="A43" s="1">
        <v>42340</v>
      </c>
      <c r="B43" s="5" t="str">
        <f>IFERROR(RANK('到期收益率(杠杆)'!B43,'到期收益率(杠杆)'!$B43:$K43),"")</f>
        <v/>
      </c>
      <c r="C43" s="5">
        <f>IFERROR(RANK('到期收益率(杠杆)'!C43,'到期收益率(杠杆)'!$B43:$K43),"")</f>
        <v>8</v>
      </c>
      <c r="D43" s="5">
        <f>IFERROR(RANK('到期收益率(杠杆)'!D43,'到期收益率(杠杆)'!$B43:$K43),"")</f>
        <v>3</v>
      </c>
      <c r="E43" s="5">
        <f>IFERROR(RANK('到期收益率(杠杆)'!E43,'到期收益率(杠杆)'!$B43:$K43),"")</f>
        <v>5</v>
      </c>
      <c r="F43" s="5">
        <f>IFERROR(RANK('到期收益率(杠杆)'!F43,'到期收益率(杠杆)'!$B43:$K43),"")</f>
        <v>2</v>
      </c>
      <c r="G43" s="5" t="str">
        <f>IFERROR(RANK('到期收益率(杠杆)'!G43,'到期收益率(杠杆)'!$B43:$K43),"")</f>
        <v/>
      </c>
      <c r="H43" s="5">
        <f>IFERROR(RANK('到期收益率(杠杆)'!H43,'到期收益率(杠杆)'!$B43:$K43),"")</f>
        <v>1</v>
      </c>
      <c r="I43" s="5">
        <f>IFERROR(RANK('到期收益率(杠杆)'!I43,'到期收益率(杠杆)'!$B43:$K43),"")</f>
        <v>4</v>
      </c>
      <c r="J43" s="5">
        <f>IFERROR(RANK('到期收益率(杠杆)'!J43,'到期收益率(杠杆)'!$B43:$K43),"")</f>
        <v>7</v>
      </c>
      <c r="K43" s="5">
        <f>IFERROR(RANK('到期收益率(杠杆)'!K43,'到期收益率(杠杆)'!$B43:$K43),"")</f>
        <v>6</v>
      </c>
    </row>
    <row r="44" spans="1:11" x14ac:dyDescent="0.15">
      <c r="A44" s="1">
        <v>42341</v>
      </c>
      <c r="B44" s="5" t="str">
        <f>IFERROR(RANK('到期收益率(杠杆)'!B44,'到期收益率(杠杆)'!$B44:$K44),"")</f>
        <v/>
      </c>
      <c r="C44" s="5">
        <f>IFERROR(RANK('到期收益率(杠杆)'!C44,'到期收益率(杠杆)'!$B44:$K44),"")</f>
        <v>9</v>
      </c>
      <c r="D44" s="5">
        <f>IFERROR(RANK('到期收益率(杠杆)'!D44,'到期收益率(杠杆)'!$B44:$K44),"")</f>
        <v>4</v>
      </c>
      <c r="E44" s="5">
        <f>IFERROR(RANK('到期收益率(杠杆)'!E44,'到期收益率(杠杆)'!$B44:$K44),"")</f>
        <v>5</v>
      </c>
      <c r="F44" s="5">
        <f>IFERROR(RANK('到期收益率(杠杆)'!F44,'到期收益率(杠杆)'!$B44:$K44),"")</f>
        <v>3</v>
      </c>
      <c r="G44" s="5">
        <f>IFERROR(RANK('到期收益率(杠杆)'!G44,'到期收益率(杠杆)'!$B44:$K44),"")</f>
        <v>6</v>
      </c>
      <c r="H44" s="5">
        <f>IFERROR(RANK('到期收益率(杠杆)'!H44,'到期收益率(杠杆)'!$B44:$K44),"")</f>
        <v>1</v>
      </c>
      <c r="I44" s="5">
        <f>IFERROR(RANK('到期收益率(杠杆)'!I44,'到期收益率(杠杆)'!$B44:$K44),"")</f>
        <v>2</v>
      </c>
      <c r="J44" s="5">
        <f>IFERROR(RANK('到期收益率(杠杆)'!J44,'到期收益率(杠杆)'!$B44:$K44),"")</f>
        <v>8</v>
      </c>
      <c r="K44" s="5">
        <f>IFERROR(RANK('到期收益率(杠杆)'!K44,'到期收益率(杠杆)'!$B44:$K44),"")</f>
        <v>7</v>
      </c>
    </row>
    <row r="45" spans="1:11" x14ac:dyDescent="0.15">
      <c r="A45" s="1">
        <v>42342</v>
      </c>
      <c r="B45" s="5">
        <f>IFERROR(RANK('到期收益率(杠杆)'!B45,'到期收益率(杠杆)'!$B45:$K45),"")</f>
        <v>7</v>
      </c>
      <c r="C45" s="5">
        <f>IFERROR(RANK('到期收益率(杠杆)'!C45,'到期收益率(杠杆)'!$B45:$K45),"")</f>
        <v>6</v>
      </c>
      <c r="D45" s="5">
        <f>IFERROR(RANK('到期收益率(杠杆)'!D45,'到期收益率(杠杆)'!$B45:$K45),"")</f>
        <v>4</v>
      </c>
      <c r="E45" s="5" t="str">
        <f>IFERROR(RANK('到期收益率(杠杆)'!E45,'到期收益率(杠杆)'!$B45:$K45),"")</f>
        <v/>
      </c>
      <c r="F45" s="5">
        <f>IFERROR(RANK('到期收益率(杠杆)'!F45,'到期收益率(杠杆)'!$B45:$K45),"")</f>
        <v>3</v>
      </c>
      <c r="G45" s="5" t="str">
        <f>IFERROR(RANK('到期收益率(杠杆)'!G45,'到期收益率(杠杆)'!$B45:$K45),"")</f>
        <v/>
      </c>
      <c r="H45" s="5">
        <f>IFERROR(RANK('到期收益率(杠杆)'!H45,'到期收益率(杠杆)'!$B45:$K45),"")</f>
        <v>1</v>
      </c>
      <c r="I45" s="5">
        <f>IFERROR(RANK('到期收益率(杠杆)'!I45,'到期收益率(杠杆)'!$B45:$K45),"")</f>
        <v>2</v>
      </c>
      <c r="J45" s="5">
        <f>IFERROR(RANK('到期收益率(杠杆)'!J45,'到期收益率(杠杆)'!$B45:$K45),"")</f>
        <v>5</v>
      </c>
      <c r="K45" s="5" t="str">
        <f>IFERROR(RANK('到期收益率(杠杆)'!K45,'到期收益率(杠杆)'!$B45:$K45),"")</f>
        <v/>
      </c>
    </row>
    <row r="46" spans="1:11" x14ac:dyDescent="0.15">
      <c r="A46" s="1">
        <v>42345</v>
      </c>
      <c r="B46" s="5" t="str">
        <f>IFERROR(RANK('到期收益率(杠杆)'!B46,'到期收益率(杠杆)'!$B46:$K46),"")</f>
        <v/>
      </c>
      <c r="C46" s="5">
        <f>IFERROR(RANK('到期收益率(杠杆)'!C46,'到期收益率(杠杆)'!$B46:$K46),"")</f>
        <v>7</v>
      </c>
      <c r="D46" s="5">
        <f>IFERROR(RANK('到期收益率(杠杆)'!D46,'到期收益率(杠杆)'!$B46:$K46),"")</f>
        <v>4</v>
      </c>
      <c r="E46" s="5">
        <f>IFERROR(RANK('到期收益率(杠杆)'!E46,'到期收益率(杠杆)'!$B46:$K46),"")</f>
        <v>5</v>
      </c>
      <c r="F46" s="5">
        <f>IFERROR(RANK('到期收益率(杠杆)'!F46,'到期收益率(杠杆)'!$B46:$K46),"")</f>
        <v>3</v>
      </c>
      <c r="G46" s="5" t="str">
        <f>IFERROR(RANK('到期收益率(杠杆)'!G46,'到期收益率(杠杆)'!$B46:$K46),"")</f>
        <v/>
      </c>
      <c r="H46" s="5">
        <f>IFERROR(RANK('到期收益率(杠杆)'!H46,'到期收益率(杠杆)'!$B46:$K46),"")</f>
        <v>1</v>
      </c>
      <c r="I46" s="5">
        <f>IFERROR(RANK('到期收益率(杠杆)'!I46,'到期收益率(杠杆)'!$B46:$K46),"")</f>
        <v>2</v>
      </c>
      <c r="J46" s="5">
        <f>IFERROR(RANK('到期收益率(杠杆)'!J46,'到期收益率(杠杆)'!$B46:$K46),"")</f>
        <v>6</v>
      </c>
      <c r="K46" s="5" t="str">
        <f>IFERROR(RANK('到期收益率(杠杆)'!K46,'到期收益率(杠杆)'!$B46:$K46),"")</f>
        <v/>
      </c>
    </row>
    <row r="47" spans="1:11" x14ac:dyDescent="0.15">
      <c r="A47" s="1">
        <v>42346</v>
      </c>
      <c r="B47" s="5" t="str">
        <f>IFERROR(RANK('到期收益率(杠杆)'!B47,'到期收益率(杠杆)'!$B47:$K47),"")</f>
        <v/>
      </c>
      <c r="C47" s="5">
        <f>IFERROR(RANK('到期收益率(杠杆)'!C47,'到期收益率(杠杆)'!$B47:$K47),"")</f>
        <v>8</v>
      </c>
      <c r="D47" s="5">
        <f>IFERROR(RANK('到期收益率(杠杆)'!D47,'到期收益率(杠杆)'!$B47:$K47),"")</f>
        <v>4</v>
      </c>
      <c r="E47" s="5">
        <f>IFERROR(RANK('到期收益率(杠杆)'!E47,'到期收益率(杠杆)'!$B47:$K47),"")</f>
        <v>5</v>
      </c>
      <c r="F47" s="5">
        <f>IFERROR(RANK('到期收益率(杠杆)'!F47,'到期收益率(杠杆)'!$B47:$K47),"")</f>
        <v>3</v>
      </c>
      <c r="G47" s="5">
        <f>IFERROR(RANK('到期收益率(杠杆)'!G47,'到期收益率(杠杆)'!$B47:$K47),"")</f>
        <v>6</v>
      </c>
      <c r="H47" s="5">
        <f>IFERROR(RANK('到期收益率(杠杆)'!H47,'到期收益率(杠杆)'!$B47:$K47),"")</f>
        <v>1</v>
      </c>
      <c r="I47" s="5">
        <f>IFERROR(RANK('到期收益率(杠杆)'!I47,'到期收益率(杠杆)'!$B47:$K47),"")</f>
        <v>2</v>
      </c>
      <c r="J47" s="5">
        <f>IFERROR(RANK('到期收益率(杠杆)'!J47,'到期收益率(杠杆)'!$B47:$K47),"")</f>
        <v>7</v>
      </c>
      <c r="K47" s="5" t="str">
        <f>IFERROR(RANK('到期收益率(杠杆)'!K47,'到期收益率(杠杆)'!$B47:$K47),"")</f>
        <v/>
      </c>
    </row>
    <row r="48" spans="1:11" x14ac:dyDescent="0.15">
      <c r="A48" s="1">
        <v>42347</v>
      </c>
      <c r="B48" s="5" t="str">
        <f>IFERROR(RANK('到期收益率(杠杆)'!B48,'到期收益率(杠杆)'!$B48:$K48),"")</f>
        <v/>
      </c>
      <c r="C48" s="5">
        <f>IFERROR(RANK('到期收益率(杠杆)'!C48,'到期收益率(杠杆)'!$B48:$K48),"")</f>
        <v>6</v>
      </c>
      <c r="D48" s="5">
        <f>IFERROR(RANK('到期收益率(杠杆)'!D48,'到期收益率(杠杆)'!$B48:$K48),"")</f>
        <v>4</v>
      </c>
      <c r="E48" s="5" t="str">
        <f>IFERROR(RANK('到期收益率(杠杆)'!E48,'到期收益率(杠杆)'!$B48:$K48),"")</f>
        <v/>
      </c>
      <c r="F48" s="5">
        <f>IFERROR(RANK('到期收益率(杠杆)'!F48,'到期收益率(杠杆)'!$B48:$K48),"")</f>
        <v>3</v>
      </c>
      <c r="G48" s="5" t="str">
        <f>IFERROR(RANK('到期收益率(杠杆)'!G48,'到期收益率(杠杆)'!$B48:$K48),"")</f>
        <v/>
      </c>
      <c r="H48" s="5">
        <f>IFERROR(RANK('到期收益率(杠杆)'!H48,'到期收益率(杠杆)'!$B48:$K48),"")</f>
        <v>1</v>
      </c>
      <c r="I48" s="5">
        <f>IFERROR(RANK('到期收益率(杠杆)'!I48,'到期收益率(杠杆)'!$B48:$K48),"")</f>
        <v>2</v>
      </c>
      <c r="J48" s="5">
        <f>IFERROR(RANK('到期收益率(杠杆)'!J48,'到期收益率(杠杆)'!$B48:$K48),"")</f>
        <v>5</v>
      </c>
      <c r="K48" s="5" t="str">
        <f>IFERROR(RANK('到期收益率(杠杆)'!K48,'到期收益率(杠杆)'!$B48:$K48),"")</f>
        <v/>
      </c>
    </row>
    <row r="49" spans="1:11" x14ac:dyDescent="0.15">
      <c r="A49" s="1">
        <v>42348</v>
      </c>
      <c r="B49" s="5">
        <f>IFERROR(RANK('到期收益率(杠杆)'!B49,'到期收益率(杠杆)'!$B49:$K49),"")</f>
        <v>8</v>
      </c>
      <c r="C49" s="5">
        <f>IFERROR(RANK('到期收益率(杠杆)'!C49,'到期收益率(杠杆)'!$B49:$K49),"")</f>
        <v>7</v>
      </c>
      <c r="D49" s="5">
        <f>IFERROR(RANK('到期收益率(杠杆)'!D49,'到期收益率(杠杆)'!$B49:$K49),"")</f>
        <v>4</v>
      </c>
      <c r="E49" s="5" t="str">
        <f>IFERROR(RANK('到期收益率(杠杆)'!E49,'到期收益率(杠杆)'!$B49:$K49),"")</f>
        <v/>
      </c>
      <c r="F49" s="5">
        <f>IFERROR(RANK('到期收益率(杠杆)'!F49,'到期收益率(杠杆)'!$B49:$K49),"")</f>
        <v>3</v>
      </c>
      <c r="G49" s="5">
        <f>IFERROR(RANK('到期收益率(杠杆)'!G49,'到期收益率(杠杆)'!$B49:$K49),"")</f>
        <v>5</v>
      </c>
      <c r="H49" s="5">
        <f>IFERROR(RANK('到期收益率(杠杆)'!H49,'到期收益率(杠杆)'!$B49:$K49),"")</f>
        <v>1</v>
      </c>
      <c r="I49" s="5">
        <f>IFERROR(RANK('到期收益率(杠杆)'!I49,'到期收益率(杠杆)'!$B49:$K49),"")</f>
        <v>2</v>
      </c>
      <c r="J49" s="5">
        <f>IFERROR(RANK('到期收益率(杠杆)'!J49,'到期收益率(杠杆)'!$B49:$K49),"")</f>
        <v>6</v>
      </c>
      <c r="K49" s="5" t="str">
        <f>IFERROR(RANK('到期收益率(杠杆)'!K49,'到期收益率(杠杆)'!$B49:$K49),"")</f>
        <v/>
      </c>
    </row>
    <row r="50" spans="1:11" x14ac:dyDescent="0.15">
      <c r="A50" s="1">
        <v>42349</v>
      </c>
      <c r="B50" s="5">
        <f>IFERROR(RANK('到期收益率(杠杆)'!B50,'到期收益率(杠杆)'!$B50:$K50),"")</f>
        <v>7</v>
      </c>
      <c r="C50" s="5">
        <f>IFERROR(RANK('到期收益率(杠杆)'!C50,'到期收益率(杠杆)'!$B50:$K50),"")</f>
        <v>6</v>
      </c>
      <c r="D50" s="5">
        <f>IFERROR(RANK('到期收益率(杠杆)'!D50,'到期收益率(杠杆)'!$B50:$K50),"")</f>
        <v>4</v>
      </c>
      <c r="E50" s="5" t="str">
        <f>IFERROR(RANK('到期收益率(杠杆)'!E50,'到期收益率(杠杆)'!$B50:$K50),"")</f>
        <v/>
      </c>
      <c r="F50" s="5">
        <f>IFERROR(RANK('到期收益率(杠杆)'!F50,'到期收益率(杠杆)'!$B50:$K50),"")</f>
        <v>3</v>
      </c>
      <c r="G50" s="5" t="str">
        <f>IFERROR(RANK('到期收益率(杠杆)'!G50,'到期收益率(杠杆)'!$B50:$K50),"")</f>
        <v/>
      </c>
      <c r="H50" s="5">
        <f>IFERROR(RANK('到期收益率(杠杆)'!H50,'到期收益率(杠杆)'!$B50:$K50),"")</f>
        <v>1</v>
      </c>
      <c r="I50" s="5">
        <f>IFERROR(RANK('到期收益率(杠杆)'!I50,'到期收益率(杠杆)'!$B50:$K50),"")</f>
        <v>2</v>
      </c>
      <c r="J50" s="5">
        <f>IFERROR(RANK('到期收益率(杠杆)'!J50,'到期收益率(杠杆)'!$B50:$K50),"")</f>
        <v>5</v>
      </c>
      <c r="K50" s="5" t="str">
        <f>IFERROR(RANK('到期收益率(杠杆)'!K50,'到期收益率(杠杆)'!$B50:$K50),"")</f>
        <v/>
      </c>
    </row>
    <row r="51" spans="1:11" x14ac:dyDescent="0.15">
      <c r="A51" s="1">
        <v>42352</v>
      </c>
      <c r="B51" s="5">
        <f>IFERROR(RANK('到期收益率(杠杆)'!B51,'到期收益率(杠杆)'!$B51:$K51),"")</f>
        <v>8</v>
      </c>
      <c r="C51" s="5">
        <f>IFERROR(RANK('到期收益率(杠杆)'!C51,'到期收益率(杠杆)'!$B51:$K51),"")</f>
        <v>7</v>
      </c>
      <c r="D51" s="5">
        <f>IFERROR(RANK('到期收益率(杠杆)'!D51,'到期收益率(杠杆)'!$B51:$K51),"")</f>
        <v>4</v>
      </c>
      <c r="E51" s="5" t="str">
        <f>IFERROR(RANK('到期收益率(杠杆)'!E51,'到期收益率(杠杆)'!$B51:$K51),"")</f>
        <v/>
      </c>
      <c r="F51" s="5">
        <f>IFERROR(RANK('到期收益率(杠杆)'!F51,'到期收益率(杠杆)'!$B51:$K51),"")</f>
        <v>3</v>
      </c>
      <c r="G51" s="5" t="str">
        <f>IFERROR(RANK('到期收益率(杠杆)'!G51,'到期收益率(杠杆)'!$B51:$K51),"")</f>
        <v/>
      </c>
      <c r="H51" s="5">
        <f>IFERROR(RANK('到期收益率(杠杆)'!H51,'到期收益率(杠杆)'!$B51:$K51),"")</f>
        <v>1</v>
      </c>
      <c r="I51" s="5">
        <f>IFERROR(RANK('到期收益率(杠杆)'!I51,'到期收益率(杠杆)'!$B51:$K51),"")</f>
        <v>2</v>
      </c>
      <c r="J51" s="5">
        <f>IFERROR(RANK('到期收益率(杠杆)'!J51,'到期收益率(杠杆)'!$B51:$K51),"")</f>
        <v>6</v>
      </c>
      <c r="K51" s="5">
        <f>IFERROR(RANK('到期收益率(杠杆)'!K51,'到期收益率(杠杆)'!$B51:$K51),"")</f>
        <v>5</v>
      </c>
    </row>
    <row r="52" spans="1:11" x14ac:dyDescent="0.15">
      <c r="A52" s="1">
        <v>42353</v>
      </c>
      <c r="B52" s="5">
        <f>IFERROR(RANK('到期收益率(杠杆)'!B52,'到期收益率(杠杆)'!$B52:$K52),"")</f>
        <v>9</v>
      </c>
      <c r="C52" s="5">
        <f>IFERROR(RANK('到期收益率(杠杆)'!C52,'到期收益率(杠杆)'!$B52:$K52),"")</f>
        <v>8</v>
      </c>
      <c r="D52" s="5">
        <f>IFERROR(RANK('到期收益率(杠杆)'!D52,'到期收益率(杠杆)'!$B52:$K52),"")</f>
        <v>3</v>
      </c>
      <c r="E52" s="5">
        <f>IFERROR(RANK('到期收益率(杠杆)'!E52,'到期收益率(杠杆)'!$B52:$K52),"")</f>
        <v>5</v>
      </c>
      <c r="F52" s="5">
        <f>IFERROR(RANK('到期收益率(杠杆)'!F52,'到期收益率(杠杆)'!$B52:$K52),"")</f>
        <v>4</v>
      </c>
      <c r="G52" s="5" t="str">
        <f>IFERROR(RANK('到期收益率(杠杆)'!G52,'到期收益率(杠杆)'!$B52:$K52),"")</f>
        <v/>
      </c>
      <c r="H52" s="5">
        <f>IFERROR(RANK('到期收益率(杠杆)'!H52,'到期收益率(杠杆)'!$B52:$K52),"")</f>
        <v>1</v>
      </c>
      <c r="I52" s="5">
        <f>IFERROR(RANK('到期收益率(杠杆)'!I52,'到期收益率(杠杆)'!$B52:$K52),"")</f>
        <v>2</v>
      </c>
      <c r="J52" s="5">
        <f>IFERROR(RANK('到期收益率(杠杆)'!J52,'到期收益率(杠杆)'!$B52:$K52),"")</f>
        <v>7</v>
      </c>
      <c r="K52" s="5">
        <f>IFERROR(RANK('到期收益率(杠杆)'!K52,'到期收益率(杠杆)'!$B52:$K52),"")</f>
        <v>6</v>
      </c>
    </row>
    <row r="53" spans="1:11" x14ac:dyDescent="0.15">
      <c r="A53" s="1">
        <v>42354</v>
      </c>
      <c r="B53" s="5" t="str">
        <f>IFERROR(RANK('到期收益率(杠杆)'!B53,'到期收益率(杠杆)'!$B53:$K53),"")</f>
        <v/>
      </c>
      <c r="C53" s="5">
        <f>IFERROR(RANK('到期收益率(杠杆)'!C53,'到期收益率(杠杆)'!$B53:$K53),"")</f>
        <v>8</v>
      </c>
      <c r="D53" s="5">
        <f>IFERROR(RANK('到期收益率(杠杆)'!D53,'到期收益率(杠杆)'!$B53:$K53),"")</f>
        <v>3</v>
      </c>
      <c r="E53" s="5">
        <f>IFERROR(RANK('到期收益率(杠杆)'!E53,'到期收益率(杠杆)'!$B53:$K53),"")</f>
        <v>5</v>
      </c>
      <c r="F53" s="5">
        <f>IFERROR(RANK('到期收益率(杠杆)'!F53,'到期收益率(杠杆)'!$B53:$K53),"")</f>
        <v>4</v>
      </c>
      <c r="G53" s="5" t="str">
        <f>IFERROR(RANK('到期收益率(杠杆)'!G53,'到期收益率(杠杆)'!$B53:$K53),"")</f>
        <v/>
      </c>
      <c r="H53" s="5">
        <f>IFERROR(RANK('到期收益率(杠杆)'!H53,'到期收益率(杠杆)'!$B53:$K53),"")</f>
        <v>1</v>
      </c>
      <c r="I53" s="5">
        <f>IFERROR(RANK('到期收益率(杠杆)'!I53,'到期收益率(杠杆)'!$B53:$K53),"")</f>
        <v>2</v>
      </c>
      <c r="J53" s="5">
        <f>IFERROR(RANK('到期收益率(杠杆)'!J53,'到期收益率(杠杆)'!$B53:$K53),"")</f>
        <v>7</v>
      </c>
      <c r="K53" s="5">
        <f>IFERROR(RANK('到期收益率(杠杆)'!K53,'到期收益率(杠杆)'!$B53:$K53),"")</f>
        <v>6</v>
      </c>
    </row>
    <row r="54" spans="1:11" x14ac:dyDescent="0.15">
      <c r="A54" s="1">
        <v>42355</v>
      </c>
      <c r="B54" s="5" t="str">
        <f>IFERROR(RANK('到期收益率(杠杆)'!B54,'到期收益率(杠杆)'!$B54:$K54),"")</f>
        <v/>
      </c>
      <c r="C54" s="5">
        <f>IFERROR(RANK('到期收益率(杠杆)'!C54,'到期收益率(杠杆)'!$B54:$K54),"")</f>
        <v>6</v>
      </c>
      <c r="D54" s="5">
        <f>IFERROR(RANK('到期收益率(杠杆)'!D54,'到期收益率(杠杆)'!$B54:$K54),"")</f>
        <v>3</v>
      </c>
      <c r="E54" s="5" t="str">
        <f>IFERROR(RANK('到期收益率(杠杆)'!E54,'到期收益率(杠杆)'!$B54:$K54),"")</f>
        <v/>
      </c>
      <c r="F54" s="5">
        <f>IFERROR(RANK('到期收益率(杠杆)'!F54,'到期收益率(杠杆)'!$B54:$K54),"")</f>
        <v>4</v>
      </c>
      <c r="G54" s="5" t="str">
        <f>IFERROR(RANK('到期收益率(杠杆)'!G54,'到期收益率(杠杆)'!$B54:$K54),"")</f>
        <v/>
      </c>
      <c r="H54" s="5">
        <f>IFERROR(RANK('到期收益率(杠杆)'!H54,'到期收益率(杠杆)'!$B54:$K54),"")</f>
        <v>1</v>
      </c>
      <c r="I54" s="5">
        <f>IFERROR(RANK('到期收益率(杠杆)'!I54,'到期收益率(杠杆)'!$B54:$K54),"")</f>
        <v>2</v>
      </c>
      <c r="J54" s="5">
        <f>IFERROR(RANK('到期收益率(杠杆)'!J54,'到期收益率(杠杆)'!$B54:$K54),"")</f>
        <v>5</v>
      </c>
      <c r="K54" s="5" t="str">
        <f>IFERROR(RANK('到期收益率(杠杆)'!K54,'到期收益率(杠杆)'!$B54:$K54),"")</f>
        <v/>
      </c>
    </row>
    <row r="55" spans="1:11" x14ac:dyDescent="0.15">
      <c r="A55" s="1">
        <v>42356</v>
      </c>
      <c r="B55" s="5">
        <f>IFERROR(RANK('到期收益率(杠杆)'!B55,'到期收益率(杠杆)'!$B55:$K55),"")</f>
        <v>8</v>
      </c>
      <c r="C55" s="5">
        <f>IFERROR(RANK('到期收益率(杠杆)'!C55,'到期收益率(杠杆)'!$B55:$K55),"")</f>
        <v>7</v>
      </c>
      <c r="D55" s="5">
        <f>IFERROR(RANK('到期收益率(杠杆)'!D55,'到期收益率(杠杆)'!$B55:$K55),"")</f>
        <v>4</v>
      </c>
      <c r="E55" s="5">
        <f>IFERROR(RANK('到期收益率(杠杆)'!E55,'到期收益率(杠杆)'!$B55:$K55),"")</f>
        <v>3</v>
      </c>
      <c r="F55" s="5">
        <f>IFERROR(RANK('到期收益率(杠杆)'!F55,'到期收益率(杠杆)'!$B55:$K55),"")</f>
        <v>5</v>
      </c>
      <c r="G55" s="5" t="str">
        <f>IFERROR(RANK('到期收益率(杠杆)'!G55,'到期收益率(杠杆)'!$B55:$K55),"")</f>
        <v/>
      </c>
      <c r="H55" s="5">
        <f>IFERROR(RANK('到期收益率(杠杆)'!H55,'到期收益率(杠杆)'!$B55:$K55),"")</f>
        <v>1</v>
      </c>
      <c r="I55" s="5">
        <f>IFERROR(RANK('到期收益率(杠杆)'!I55,'到期收益率(杠杆)'!$B55:$K55),"")</f>
        <v>2</v>
      </c>
      <c r="J55" s="5">
        <f>IFERROR(RANK('到期收益率(杠杆)'!J55,'到期收益率(杠杆)'!$B55:$K55),"")</f>
        <v>6</v>
      </c>
      <c r="K55" s="5" t="str">
        <f>IFERROR(RANK('到期收益率(杠杆)'!K55,'到期收益率(杠杆)'!$B55:$K55),"")</f>
        <v/>
      </c>
    </row>
    <row r="56" spans="1:11" x14ac:dyDescent="0.15">
      <c r="A56" s="1">
        <v>42359</v>
      </c>
      <c r="B56" s="5" t="str">
        <f>IFERROR(RANK('到期收益率(杠杆)'!B56,'到期收益率(杠杆)'!$B56:$K56),"")</f>
        <v/>
      </c>
      <c r="C56" s="5">
        <f>IFERROR(RANK('到期收益率(杠杆)'!C56,'到期收益率(杠杆)'!$B56:$K56),"")</f>
        <v>8</v>
      </c>
      <c r="D56" s="5">
        <f>IFERROR(RANK('到期收益率(杠杆)'!D56,'到期收益率(杠杆)'!$B56:$K56),"")</f>
        <v>4</v>
      </c>
      <c r="E56" s="5">
        <f>IFERROR(RANK('到期收益率(杠杆)'!E56,'到期收益率(杠杆)'!$B56:$K56),"")</f>
        <v>3</v>
      </c>
      <c r="F56" s="5" t="str">
        <f>IFERROR(RANK('到期收益率(杠杆)'!F56,'到期收益率(杠杆)'!$B56:$K56),"")</f>
        <v/>
      </c>
      <c r="G56" s="5">
        <f>IFERROR(RANK('到期收益率(杠杆)'!G56,'到期收益率(杠杆)'!$B56:$K56),"")</f>
        <v>5</v>
      </c>
      <c r="H56" s="5">
        <f>IFERROR(RANK('到期收益率(杠杆)'!H56,'到期收益率(杠杆)'!$B56:$K56),"")</f>
        <v>1</v>
      </c>
      <c r="I56" s="5">
        <f>IFERROR(RANK('到期收益率(杠杆)'!I56,'到期收益率(杠杆)'!$B56:$K56),"")</f>
        <v>2</v>
      </c>
      <c r="J56" s="5">
        <f>IFERROR(RANK('到期收益率(杠杆)'!J56,'到期收益率(杠杆)'!$B56:$K56),"")</f>
        <v>7</v>
      </c>
      <c r="K56" s="5">
        <f>IFERROR(RANK('到期收益率(杠杆)'!K56,'到期收益率(杠杆)'!$B56:$K56),"")</f>
        <v>6</v>
      </c>
    </row>
    <row r="57" spans="1:11" x14ac:dyDescent="0.15">
      <c r="A57" s="1">
        <v>42360</v>
      </c>
      <c r="B57" s="5">
        <f>IFERROR(RANK('到期收益率(杠杆)'!B57,'到期收益率(杠杆)'!$B57:$K57),"")</f>
        <v>10</v>
      </c>
      <c r="C57" s="5">
        <f>IFERROR(RANK('到期收益率(杠杆)'!C57,'到期收益率(杠杆)'!$B57:$K57),"")</f>
        <v>9</v>
      </c>
      <c r="D57" s="5">
        <f>IFERROR(RANK('到期收益率(杠杆)'!D57,'到期收益率(杠杆)'!$B57:$K57),"")</f>
        <v>3</v>
      </c>
      <c r="E57" s="5">
        <f>IFERROR(RANK('到期收益率(杠杆)'!E57,'到期收益率(杠杆)'!$B57:$K57),"")</f>
        <v>4</v>
      </c>
      <c r="F57" s="5">
        <f>IFERROR(RANK('到期收益率(杠杆)'!F57,'到期收益率(杠杆)'!$B57:$K57),"")</f>
        <v>5</v>
      </c>
      <c r="G57" s="5">
        <f>IFERROR(RANK('到期收益率(杠杆)'!G57,'到期收益率(杠杆)'!$B57:$K57),"")</f>
        <v>6</v>
      </c>
      <c r="H57" s="5">
        <f>IFERROR(RANK('到期收益率(杠杆)'!H57,'到期收益率(杠杆)'!$B57:$K57),"")</f>
        <v>1</v>
      </c>
      <c r="I57" s="5">
        <f>IFERROR(RANK('到期收益率(杠杆)'!I57,'到期收益率(杠杆)'!$B57:$K57),"")</f>
        <v>2</v>
      </c>
      <c r="J57" s="5">
        <f>IFERROR(RANK('到期收益率(杠杆)'!J57,'到期收益率(杠杆)'!$B57:$K57),"")</f>
        <v>8</v>
      </c>
      <c r="K57" s="5">
        <f>IFERROR(RANK('到期收益率(杠杆)'!K57,'到期收益率(杠杆)'!$B57:$K57),"")</f>
        <v>7</v>
      </c>
    </row>
    <row r="58" spans="1:11" x14ac:dyDescent="0.15">
      <c r="A58" s="1">
        <v>42361</v>
      </c>
      <c r="B58" s="5">
        <f>IFERROR(RANK('到期收益率(杠杆)'!B58,'到期收益率(杠杆)'!$B58:$K58),"")</f>
        <v>8</v>
      </c>
      <c r="C58" s="5">
        <f>IFERROR(RANK('到期收益率(杠杆)'!C58,'到期收益率(杠杆)'!$B58:$K58),"")</f>
        <v>7</v>
      </c>
      <c r="D58" s="5">
        <f>IFERROR(RANK('到期收益率(杠杆)'!D58,'到期收益率(杠杆)'!$B58:$K58),"")</f>
        <v>3</v>
      </c>
      <c r="E58" s="5">
        <f>IFERROR(RANK('到期收益率(杠杆)'!E58,'到期收益率(杠杆)'!$B58:$K58),"")</f>
        <v>4</v>
      </c>
      <c r="F58" s="5" t="str">
        <f>IFERROR(RANK('到期收益率(杠杆)'!F58,'到期收益率(杠杆)'!$B58:$K58),"")</f>
        <v/>
      </c>
      <c r="G58" s="5">
        <f>IFERROR(RANK('到期收益率(杠杆)'!G58,'到期收益率(杠杆)'!$B58:$K58),"")</f>
        <v>5</v>
      </c>
      <c r="H58" s="5">
        <f>IFERROR(RANK('到期收益率(杠杆)'!H58,'到期收益率(杠杆)'!$B58:$K58),"")</f>
        <v>1</v>
      </c>
      <c r="I58" s="5">
        <f>IFERROR(RANK('到期收益率(杠杆)'!I58,'到期收益率(杠杆)'!$B58:$K58),"")</f>
        <v>2</v>
      </c>
      <c r="J58" s="5">
        <f>IFERROR(RANK('到期收益率(杠杆)'!J58,'到期收益率(杠杆)'!$B58:$K58),"")</f>
        <v>6</v>
      </c>
      <c r="K58" s="5" t="str">
        <f>IFERROR(RANK('到期收益率(杠杆)'!K58,'到期收益率(杠杆)'!$B58:$K58),"")</f>
        <v/>
      </c>
    </row>
    <row r="59" spans="1:11" x14ac:dyDescent="0.15">
      <c r="A59" s="1">
        <v>42362</v>
      </c>
      <c r="B59" s="5" t="str">
        <f>IFERROR(RANK('到期收益率(杠杆)'!B59,'到期收益率(杠杆)'!$B59:$K59),"")</f>
        <v/>
      </c>
      <c r="C59" s="5">
        <f>IFERROR(RANK('到期收益率(杠杆)'!C59,'到期收益率(杠杆)'!$B59:$K59),"")</f>
        <v>7</v>
      </c>
      <c r="D59" s="5">
        <f>IFERROR(RANK('到期收益率(杠杆)'!D59,'到期收益率(杠杆)'!$B59:$K59),"")</f>
        <v>3</v>
      </c>
      <c r="E59" s="5">
        <f>IFERROR(RANK('到期收益率(杠杆)'!E59,'到期收益率(杠杆)'!$B59:$K59),"")</f>
        <v>4</v>
      </c>
      <c r="F59" s="5">
        <f>IFERROR(RANK('到期收益率(杠杆)'!F59,'到期收益率(杠杆)'!$B59:$K59),"")</f>
        <v>5</v>
      </c>
      <c r="G59" s="5" t="str">
        <f>IFERROR(RANK('到期收益率(杠杆)'!G59,'到期收益率(杠杆)'!$B59:$K59),"")</f>
        <v/>
      </c>
      <c r="H59" s="5">
        <f>IFERROR(RANK('到期收益率(杠杆)'!H59,'到期收益率(杠杆)'!$B59:$K59),"")</f>
        <v>1</v>
      </c>
      <c r="I59" s="5">
        <f>IFERROR(RANK('到期收益率(杠杆)'!I59,'到期收益率(杠杆)'!$B59:$K59),"")</f>
        <v>2</v>
      </c>
      <c r="J59" s="5">
        <f>IFERROR(RANK('到期收益率(杠杆)'!J59,'到期收益率(杠杆)'!$B59:$K59),"")</f>
        <v>6</v>
      </c>
      <c r="K59" s="5" t="str">
        <f>IFERROR(RANK('到期收益率(杠杆)'!K59,'到期收益率(杠杆)'!$B59:$K59),"")</f>
        <v/>
      </c>
    </row>
    <row r="60" spans="1:11" x14ac:dyDescent="0.15">
      <c r="A60" s="1">
        <v>42363</v>
      </c>
      <c r="B60" s="5">
        <f>IFERROR(RANK('到期收益率(杠杆)'!B60,'到期收益率(杠杆)'!$B60:$K60),"")</f>
        <v>10</v>
      </c>
      <c r="C60" s="5">
        <f>IFERROR(RANK('到期收益率(杠杆)'!C60,'到期收益率(杠杆)'!$B60:$K60),"")</f>
        <v>9</v>
      </c>
      <c r="D60" s="5">
        <f>IFERROR(RANK('到期收益率(杠杆)'!D60,'到期收益率(杠杆)'!$B60:$K60),"")</f>
        <v>3</v>
      </c>
      <c r="E60" s="5">
        <f>IFERROR(RANK('到期收益率(杠杆)'!E60,'到期收益率(杠杆)'!$B60:$K60),"")</f>
        <v>4</v>
      </c>
      <c r="F60" s="5">
        <f>IFERROR(RANK('到期收益率(杠杆)'!F60,'到期收益率(杠杆)'!$B60:$K60),"")</f>
        <v>5</v>
      </c>
      <c r="G60" s="5">
        <f>IFERROR(RANK('到期收益率(杠杆)'!G60,'到期收益率(杠杆)'!$B60:$K60),"")</f>
        <v>6</v>
      </c>
      <c r="H60" s="5">
        <f>IFERROR(RANK('到期收益率(杠杆)'!H60,'到期收益率(杠杆)'!$B60:$K60),"")</f>
        <v>1</v>
      </c>
      <c r="I60" s="5">
        <f>IFERROR(RANK('到期收益率(杠杆)'!I60,'到期收益率(杠杆)'!$B60:$K60),"")</f>
        <v>2</v>
      </c>
      <c r="J60" s="5">
        <f>IFERROR(RANK('到期收益率(杠杆)'!J60,'到期收益率(杠杆)'!$B60:$K60),"")</f>
        <v>8</v>
      </c>
      <c r="K60" s="5">
        <f>IFERROR(RANK('到期收益率(杠杆)'!K60,'到期收益率(杠杆)'!$B60:$K60),"")</f>
        <v>7</v>
      </c>
    </row>
    <row r="61" spans="1:11" x14ac:dyDescent="0.15">
      <c r="A61" s="1">
        <v>42366</v>
      </c>
      <c r="B61" s="5">
        <f>IFERROR(RANK('到期收益率(杠杆)'!B61,'到期收益率(杠杆)'!$B61:$K61),"")</f>
        <v>10</v>
      </c>
      <c r="C61" s="5">
        <f>IFERROR(RANK('到期收益率(杠杆)'!C61,'到期收益率(杠杆)'!$B61:$K61),"")</f>
        <v>9</v>
      </c>
      <c r="D61" s="5">
        <f>IFERROR(RANK('到期收益率(杠杆)'!D61,'到期收益率(杠杆)'!$B61:$K61),"")</f>
        <v>3</v>
      </c>
      <c r="E61" s="5">
        <f>IFERROR(RANK('到期收益率(杠杆)'!E61,'到期收益率(杠杆)'!$B61:$K61),"")</f>
        <v>4</v>
      </c>
      <c r="F61" s="5">
        <f>IFERROR(RANK('到期收益率(杠杆)'!F61,'到期收益率(杠杆)'!$B61:$K61),"")</f>
        <v>5</v>
      </c>
      <c r="G61" s="5">
        <f>IFERROR(RANK('到期收益率(杠杆)'!G61,'到期收益率(杠杆)'!$B61:$K61),"")</f>
        <v>7</v>
      </c>
      <c r="H61" s="5">
        <f>IFERROR(RANK('到期收益率(杠杆)'!H61,'到期收益率(杠杆)'!$B61:$K61),"")</f>
        <v>1</v>
      </c>
      <c r="I61" s="5">
        <f>IFERROR(RANK('到期收益率(杠杆)'!I61,'到期收益率(杠杆)'!$B61:$K61),"")</f>
        <v>2</v>
      </c>
      <c r="J61" s="5">
        <f>IFERROR(RANK('到期收益率(杠杆)'!J61,'到期收益率(杠杆)'!$B61:$K61),"")</f>
        <v>8</v>
      </c>
      <c r="K61" s="5">
        <f>IFERROR(RANK('到期收益率(杠杆)'!K61,'到期收益率(杠杆)'!$B61:$K61),"")</f>
        <v>6</v>
      </c>
    </row>
    <row r="62" spans="1:11" x14ac:dyDescent="0.15">
      <c r="A62" s="1">
        <v>42367</v>
      </c>
      <c r="B62" s="5" t="str">
        <f>IFERROR(RANK('到期收益率(杠杆)'!B62,'到期收益率(杠杆)'!$B62:$K62),"")</f>
        <v/>
      </c>
      <c r="C62" s="5">
        <f>IFERROR(RANK('到期收益率(杠杆)'!C62,'到期收益率(杠杆)'!$B62:$K62),"")</f>
        <v>9</v>
      </c>
      <c r="D62" s="5">
        <f>IFERROR(RANK('到期收益率(杠杆)'!D62,'到期收益率(杠杆)'!$B62:$K62),"")</f>
        <v>3</v>
      </c>
      <c r="E62" s="5">
        <f>IFERROR(RANK('到期收益率(杠杆)'!E62,'到期收益率(杠杆)'!$B62:$K62),"")</f>
        <v>5</v>
      </c>
      <c r="F62" s="5">
        <f>IFERROR(RANK('到期收益率(杠杆)'!F62,'到期收益率(杠杆)'!$B62:$K62),"")</f>
        <v>6</v>
      </c>
      <c r="G62" s="5">
        <f>IFERROR(RANK('到期收益率(杠杆)'!G62,'到期收益率(杠杆)'!$B62:$K62),"")</f>
        <v>7</v>
      </c>
      <c r="H62" s="5">
        <f>IFERROR(RANK('到期收益率(杠杆)'!H62,'到期收益率(杠杆)'!$B62:$K62),"")</f>
        <v>1</v>
      </c>
      <c r="I62" s="5">
        <f>IFERROR(RANK('到期收益率(杠杆)'!I62,'到期收益率(杠杆)'!$B62:$K62),"")</f>
        <v>2</v>
      </c>
      <c r="J62" s="5">
        <f>IFERROR(RANK('到期收益率(杠杆)'!J62,'到期收益率(杠杆)'!$B62:$K62),"")</f>
        <v>8</v>
      </c>
      <c r="K62" s="5">
        <f>IFERROR(RANK('到期收益率(杠杆)'!K62,'到期收益率(杠杆)'!$B62:$K62),"")</f>
        <v>4</v>
      </c>
    </row>
    <row r="63" spans="1:11" x14ac:dyDescent="0.15">
      <c r="A63" s="1">
        <v>42368</v>
      </c>
      <c r="B63" s="5" t="str">
        <f>IFERROR(RANK('到期收益率(杠杆)'!B63,'到期收益率(杠杆)'!$B63:$K63),"")</f>
        <v/>
      </c>
      <c r="C63" s="5">
        <f>IFERROR(RANK('到期收益率(杠杆)'!C63,'到期收益率(杠杆)'!$B63:$K63),"")</f>
        <v>8</v>
      </c>
      <c r="D63" s="5">
        <f>IFERROR(RANK('到期收益率(杠杆)'!D63,'到期收益率(杠杆)'!$B63:$K63),"")</f>
        <v>3</v>
      </c>
      <c r="E63" s="5">
        <f>IFERROR(RANK('到期收益率(杠杆)'!E63,'到期收益率(杠杆)'!$B63:$K63),"")</f>
        <v>4</v>
      </c>
      <c r="F63" s="5">
        <f>IFERROR(RANK('到期收益率(杠杆)'!F63,'到期收益率(杠杆)'!$B63:$K63),"")</f>
        <v>5</v>
      </c>
      <c r="G63" s="5">
        <f>IFERROR(RANK('到期收益率(杠杆)'!G63,'到期收益率(杠杆)'!$B63:$K63),"")</f>
        <v>7</v>
      </c>
      <c r="H63" s="5">
        <f>IFERROR(RANK('到期收益率(杠杆)'!H63,'到期收益率(杠杆)'!$B63:$K63),"")</f>
        <v>1</v>
      </c>
      <c r="I63" s="5">
        <f>IFERROR(RANK('到期收益率(杠杆)'!I63,'到期收益率(杠杆)'!$B63:$K63),"")</f>
        <v>2</v>
      </c>
      <c r="J63" s="5">
        <f>IFERROR(RANK('到期收益率(杠杆)'!J63,'到期收益率(杠杆)'!$B63:$K63),"")</f>
        <v>9</v>
      </c>
      <c r="K63" s="5">
        <f>IFERROR(RANK('到期收益率(杠杆)'!K63,'到期收益率(杠杆)'!$B63:$K63),"")</f>
        <v>6</v>
      </c>
    </row>
    <row r="64" spans="1:11" x14ac:dyDescent="0.15">
      <c r="A64" s="1">
        <v>42369</v>
      </c>
      <c r="B64" s="5">
        <f>IFERROR(RANK('到期收益率(杠杆)'!B64,'到期收益率(杠杆)'!$B64:$K64),"")</f>
        <v>10</v>
      </c>
      <c r="C64" s="5">
        <f>IFERROR(RANK('到期收益率(杠杆)'!C64,'到期收益率(杠杆)'!$B64:$K64),"")</f>
        <v>8</v>
      </c>
      <c r="D64" s="5">
        <f>IFERROR(RANK('到期收益率(杠杆)'!D64,'到期收益率(杠杆)'!$B64:$K64),"")</f>
        <v>3</v>
      </c>
      <c r="E64" s="5">
        <f>IFERROR(RANK('到期收益率(杠杆)'!E64,'到期收益率(杠杆)'!$B64:$K64),"")</f>
        <v>4</v>
      </c>
      <c r="F64" s="5">
        <f>IFERROR(RANK('到期收益率(杠杆)'!F64,'到期收益率(杠杆)'!$B64:$K64),"")</f>
        <v>5</v>
      </c>
      <c r="G64" s="5">
        <f>IFERROR(RANK('到期收益率(杠杆)'!G64,'到期收益率(杠杆)'!$B64:$K64),"")</f>
        <v>6</v>
      </c>
      <c r="H64" s="5">
        <f>IFERROR(RANK('到期收益率(杠杆)'!H64,'到期收益率(杠杆)'!$B64:$K64),"")</f>
        <v>1</v>
      </c>
      <c r="I64" s="5">
        <f>IFERROR(RANK('到期收益率(杠杆)'!I64,'到期收益率(杠杆)'!$B64:$K64),"")</f>
        <v>2</v>
      </c>
      <c r="J64" s="5">
        <f>IFERROR(RANK('到期收益率(杠杆)'!J64,'到期收益率(杠杆)'!$B64:$K64),"")</f>
        <v>9</v>
      </c>
      <c r="K64" s="5">
        <f>IFERROR(RANK('到期收益率(杠杆)'!K64,'到期收益率(杠杆)'!$B64:$K64),"")</f>
        <v>7</v>
      </c>
    </row>
    <row r="65" spans="1:11" x14ac:dyDescent="0.15">
      <c r="A65" s="1">
        <v>42373</v>
      </c>
      <c r="B65" s="5">
        <f>IFERROR(RANK('到期收益率(杠杆)'!B65,'到期收益率(杠杆)'!$B65:$K65),"")</f>
        <v>8</v>
      </c>
      <c r="C65" s="5">
        <f>IFERROR(RANK('到期收益率(杠杆)'!C65,'到期收益率(杠杆)'!$B65:$K65),"")</f>
        <v>6</v>
      </c>
      <c r="D65" s="5">
        <f>IFERROR(RANK('到期收益率(杠杆)'!D65,'到期收益率(杠杆)'!$B65:$K65),"")</f>
        <v>3</v>
      </c>
      <c r="E65" s="5" t="str">
        <f>IFERROR(RANK('到期收益率(杠杆)'!E65,'到期收益率(杠杆)'!$B65:$K65),"")</f>
        <v/>
      </c>
      <c r="F65" s="5">
        <f>IFERROR(RANK('到期收益率(杠杆)'!F65,'到期收益率(杠杆)'!$B65:$K65),"")</f>
        <v>4</v>
      </c>
      <c r="G65" s="5" t="str">
        <f>IFERROR(RANK('到期收益率(杠杆)'!G65,'到期收益率(杠杆)'!$B65:$K65),"")</f>
        <v/>
      </c>
      <c r="H65" s="5">
        <f>IFERROR(RANK('到期收益率(杠杆)'!H65,'到期收益率(杠杆)'!$B65:$K65),"")</f>
        <v>1</v>
      </c>
      <c r="I65" s="5">
        <f>IFERROR(RANK('到期收益率(杠杆)'!I65,'到期收益率(杠杆)'!$B65:$K65),"")</f>
        <v>2</v>
      </c>
      <c r="J65" s="5">
        <f>IFERROR(RANK('到期收益率(杠杆)'!J65,'到期收益率(杠杆)'!$B65:$K65),"")</f>
        <v>7</v>
      </c>
      <c r="K65" s="5">
        <f>IFERROR(RANK('到期收益率(杠杆)'!K65,'到期收益率(杠杆)'!$B65:$K65),"")</f>
        <v>5</v>
      </c>
    </row>
    <row r="66" spans="1:11" x14ac:dyDescent="0.15">
      <c r="A66" s="1">
        <v>42374</v>
      </c>
      <c r="B66" s="5" t="str">
        <f>IFERROR(RANK('到期收益率(杠杆)'!B66,'到期收益率(杠杆)'!$B66:$K66),"")</f>
        <v/>
      </c>
      <c r="C66" s="5">
        <f>IFERROR(RANK('到期收益率(杠杆)'!C66,'到期收益率(杠杆)'!$B66:$K66),"")</f>
        <v>7</v>
      </c>
      <c r="D66" s="5">
        <f>IFERROR(RANK('到期收益率(杠杆)'!D66,'到期收益率(杠杆)'!$B66:$K66),"")</f>
        <v>3</v>
      </c>
      <c r="E66" s="5" t="str">
        <f>IFERROR(RANK('到期收益率(杠杆)'!E66,'到期收益率(杠杆)'!$B66:$K66),"")</f>
        <v/>
      </c>
      <c r="F66" s="5">
        <f>IFERROR(RANK('到期收益率(杠杆)'!F66,'到期收益率(杠杆)'!$B66:$K66),"")</f>
        <v>4</v>
      </c>
      <c r="G66" s="5">
        <f>IFERROR(RANK('到期收益率(杠杆)'!G66,'到期收益率(杠杆)'!$B66:$K66),"")</f>
        <v>5</v>
      </c>
      <c r="H66" s="5">
        <f>IFERROR(RANK('到期收益率(杠杆)'!H66,'到期收益率(杠杆)'!$B66:$K66),"")</f>
        <v>1</v>
      </c>
      <c r="I66" s="5">
        <f>IFERROR(RANK('到期收益率(杠杆)'!I66,'到期收益率(杠杆)'!$B66:$K66),"")</f>
        <v>2</v>
      </c>
      <c r="J66" s="5" t="str">
        <f>IFERROR(RANK('到期收益率(杠杆)'!J66,'到期收益率(杠杆)'!$B66:$K66),"")</f>
        <v/>
      </c>
      <c r="K66" s="5">
        <f>IFERROR(RANK('到期收益率(杠杆)'!K66,'到期收益率(杠杆)'!$B66:$K66),"")</f>
        <v>6</v>
      </c>
    </row>
    <row r="67" spans="1:11" x14ac:dyDescent="0.15">
      <c r="A67" s="1">
        <v>42375</v>
      </c>
      <c r="B67" s="5" t="str">
        <f>IFERROR(RANK('到期收益率(杠杆)'!B67,'到期收益率(杠杆)'!$B67:$K67),"")</f>
        <v/>
      </c>
      <c r="C67" s="5">
        <f>IFERROR(RANK('到期收益率(杠杆)'!C67,'到期收益率(杠杆)'!$B67:$K67),"")</f>
        <v>7</v>
      </c>
      <c r="D67" s="5">
        <f>IFERROR(RANK('到期收益率(杠杆)'!D67,'到期收益率(杠杆)'!$B67:$K67),"")</f>
        <v>3</v>
      </c>
      <c r="E67" s="5">
        <f>IFERROR(RANK('到期收益率(杠杆)'!E67,'到期收益率(杠杆)'!$B67:$K67),"")</f>
        <v>4</v>
      </c>
      <c r="F67" s="5">
        <f>IFERROR(RANK('到期收益率(杠杆)'!F67,'到期收益率(杠杆)'!$B67:$K67),"")</f>
        <v>5</v>
      </c>
      <c r="G67" s="5" t="str">
        <f>IFERROR(RANK('到期收益率(杠杆)'!G67,'到期收益率(杠杆)'!$B67:$K67),"")</f>
        <v/>
      </c>
      <c r="H67" s="5">
        <f>IFERROR(RANK('到期收益率(杠杆)'!H67,'到期收益率(杠杆)'!$B67:$K67),"")</f>
        <v>1</v>
      </c>
      <c r="I67" s="5">
        <f>IFERROR(RANK('到期收益率(杠杆)'!I67,'到期收益率(杠杆)'!$B67:$K67),"")</f>
        <v>2</v>
      </c>
      <c r="J67" s="5">
        <f>IFERROR(RANK('到期收益率(杠杆)'!J67,'到期收益率(杠杆)'!$B67:$K67),"")</f>
        <v>8</v>
      </c>
      <c r="K67" s="5">
        <f>IFERROR(RANK('到期收益率(杠杆)'!K67,'到期收益率(杠杆)'!$B67:$K67),"")</f>
        <v>6</v>
      </c>
    </row>
    <row r="68" spans="1:11" x14ac:dyDescent="0.15">
      <c r="A68" s="1">
        <v>42376</v>
      </c>
      <c r="B68" s="5" t="str">
        <f>IFERROR(RANK('到期收益率(杠杆)'!B68,'到期收益率(杠杆)'!$B68:$K68),"")</f>
        <v/>
      </c>
      <c r="C68" s="5">
        <f>IFERROR(RANK('到期收益率(杠杆)'!C68,'到期收益率(杠杆)'!$B68:$K68),"")</f>
        <v>8</v>
      </c>
      <c r="D68" s="5">
        <f>IFERROR(RANK('到期收益率(杠杆)'!D68,'到期收益率(杠杆)'!$B68:$K68),"")</f>
        <v>3</v>
      </c>
      <c r="E68" s="5">
        <f>IFERROR(RANK('到期收益率(杠杆)'!E68,'到期收益率(杠杆)'!$B68:$K68),"")</f>
        <v>4</v>
      </c>
      <c r="F68" s="5">
        <f>IFERROR(RANK('到期收益率(杠杆)'!F68,'到期收益率(杠杆)'!$B68:$K68),"")</f>
        <v>5</v>
      </c>
      <c r="G68" s="5" t="str">
        <f>IFERROR(RANK('到期收益率(杠杆)'!G68,'到期收益率(杠杆)'!$B68:$K68),"")</f>
        <v/>
      </c>
      <c r="H68" s="5">
        <f>IFERROR(RANK('到期收益率(杠杆)'!H68,'到期收益率(杠杆)'!$B68:$K68),"")</f>
        <v>1</v>
      </c>
      <c r="I68" s="5">
        <f>IFERROR(RANK('到期收益率(杠杆)'!I68,'到期收益率(杠杆)'!$B68:$K68),"")</f>
        <v>2</v>
      </c>
      <c r="J68" s="5">
        <f>IFERROR(RANK('到期收益率(杠杆)'!J68,'到期收益率(杠杆)'!$B68:$K68),"")</f>
        <v>7</v>
      </c>
      <c r="K68" s="5">
        <f>IFERROR(RANK('到期收益率(杠杆)'!K68,'到期收益率(杠杆)'!$B68:$K68),"")</f>
        <v>6</v>
      </c>
    </row>
    <row r="69" spans="1:11" x14ac:dyDescent="0.15">
      <c r="A69" s="1">
        <v>42377</v>
      </c>
      <c r="B69" s="5">
        <f>IFERROR(RANK('到期收益率(杠杆)'!B69,'到期收益率(杠杆)'!$B69:$K69),"")</f>
        <v>10</v>
      </c>
      <c r="C69" s="5">
        <f>IFERROR(RANK('到期收益率(杠杆)'!C69,'到期收益率(杠杆)'!$B69:$K69),"")</f>
        <v>9</v>
      </c>
      <c r="D69" s="5">
        <f>IFERROR(RANK('到期收益率(杠杆)'!D69,'到期收益率(杠杆)'!$B69:$K69),"")</f>
        <v>4</v>
      </c>
      <c r="E69" s="5">
        <f>IFERROR(RANK('到期收益率(杠杆)'!E69,'到期收益率(杠杆)'!$B69:$K69),"")</f>
        <v>3</v>
      </c>
      <c r="F69" s="5">
        <f>IFERROR(RANK('到期收益率(杠杆)'!F69,'到期收益率(杠杆)'!$B69:$K69),"")</f>
        <v>5</v>
      </c>
      <c r="G69" s="5">
        <f>IFERROR(RANK('到期收益率(杠杆)'!G69,'到期收益率(杠杆)'!$B69:$K69),"")</f>
        <v>6</v>
      </c>
      <c r="H69" s="5">
        <f>IFERROR(RANK('到期收益率(杠杆)'!H69,'到期收益率(杠杆)'!$B69:$K69),"")</f>
        <v>2</v>
      </c>
      <c r="I69" s="5">
        <f>IFERROR(RANK('到期收益率(杠杆)'!I69,'到期收益率(杠杆)'!$B69:$K69),"")</f>
        <v>1</v>
      </c>
      <c r="J69" s="5">
        <f>IFERROR(RANK('到期收益率(杠杆)'!J69,'到期收益率(杠杆)'!$B69:$K69),"")</f>
        <v>8</v>
      </c>
      <c r="K69" s="5">
        <f>IFERROR(RANK('到期收益率(杠杆)'!K69,'到期收益率(杠杆)'!$B69:$K69),"")</f>
        <v>7</v>
      </c>
    </row>
    <row r="70" spans="1:11" x14ac:dyDescent="0.15">
      <c r="A70" s="1">
        <v>42380</v>
      </c>
      <c r="B70" s="5" t="str">
        <f>IFERROR(RANK('到期收益率(杠杆)'!B70,'到期收益率(杠杆)'!$B70:$K70),"")</f>
        <v/>
      </c>
      <c r="C70" s="5">
        <f>IFERROR(RANK('到期收益率(杠杆)'!C70,'到期收益率(杠杆)'!$B70:$K70),"")</f>
        <v>7</v>
      </c>
      <c r="D70" s="5">
        <f>IFERROR(RANK('到期收益率(杠杆)'!D70,'到期收益率(杠杆)'!$B70:$K70),"")</f>
        <v>3</v>
      </c>
      <c r="E70" s="5" t="str">
        <f>IFERROR(RANK('到期收益率(杠杆)'!E70,'到期收益率(杠杆)'!$B70:$K70),"")</f>
        <v/>
      </c>
      <c r="F70" s="5">
        <f>IFERROR(RANK('到期收益率(杠杆)'!F70,'到期收益率(杠杆)'!$B70:$K70),"")</f>
        <v>4</v>
      </c>
      <c r="G70" s="5" t="str">
        <f>IFERROR(RANK('到期收益率(杠杆)'!G70,'到期收益率(杠杆)'!$B70:$K70),"")</f>
        <v/>
      </c>
      <c r="H70" s="5">
        <f>IFERROR(RANK('到期收益率(杠杆)'!H70,'到期收益率(杠杆)'!$B70:$K70),"")</f>
        <v>2</v>
      </c>
      <c r="I70" s="5">
        <f>IFERROR(RANK('到期收益率(杠杆)'!I70,'到期收益率(杠杆)'!$B70:$K70),"")</f>
        <v>1</v>
      </c>
      <c r="J70" s="5">
        <f>IFERROR(RANK('到期收益率(杠杆)'!J70,'到期收益率(杠杆)'!$B70:$K70),"")</f>
        <v>6</v>
      </c>
      <c r="K70" s="5">
        <f>IFERROR(RANK('到期收益率(杠杆)'!K70,'到期收益率(杠杆)'!$B70:$K70),"")</f>
        <v>5</v>
      </c>
    </row>
    <row r="71" spans="1:11" x14ac:dyDescent="0.15">
      <c r="A71" s="1">
        <v>42381</v>
      </c>
      <c r="B71" s="5" t="str">
        <f>IFERROR(RANK('到期收益率(杠杆)'!B71,'到期收益率(杠杆)'!$B71:$K71),"")</f>
        <v/>
      </c>
      <c r="C71" s="5">
        <f>IFERROR(RANK('到期收益率(杠杆)'!C71,'到期收益率(杠杆)'!$B71:$K71),"")</f>
        <v>8</v>
      </c>
      <c r="D71" s="5">
        <f>IFERROR(RANK('到期收益率(杠杆)'!D71,'到期收益率(杠杆)'!$B71:$K71),"")</f>
        <v>4</v>
      </c>
      <c r="E71" s="5">
        <f>IFERROR(RANK('到期收益率(杠杆)'!E71,'到期收益率(杠杆)'!$B71:$K71),"")</f>
        <v>3</v>
      </c>
      <c r="F71" s="5">
        <f>IFERROR(RANK('到期收益率(杠杆)'!F71,'到期收益率(杠杆)'!$B71:$K71),"")</f>
        <v>5</v>
      </c>
      <c r="G71" s="5">
        <f>IFERROR(RANK('到期收益率(杠杆)'!G71,'到期收益率(杠杆)'!$B71:$K71),"")</f>
        <v>6</v>
      </c>
      <c r="H71" s="5">
        <f>IFERROR(RANK('到期收益率(杠杆)'!H71,'到期收益率(杠杆)'!$B71:$K71),"")</f>
        <v>2</v>
      </c>
      <c r="I71" s="5">
        <f>IFERROR(RANK('到期收益率(杠杆)'!I71,'到期收益率(杠杆)'!$B71:$K71),"")</f>
        <v>1</v>
      </c>
      <c r="J71" s="5">
        <f>IFERROR(RANK('到期收益率(杠杆)'!J71,'到期收益率(杠杆)'!$B71:$K71),"")</f>
        <v>7</v>
      </c>
      <c r="K71" s="5" t="str">
        <f>IFERROR(RANK('到期收益率(杠杆)'!K71,'到期收益率(杠杆)'!$B71:$K71),"")</f>
        <v/>
      </c>
    </row>
    <row r="72" spans="1:11" x14ac:dyDescent="0.15">
      <c r="A72" s="1">
        <v>42382</v>
      </c>
      <c r="B72" s="5" t="str">
        <f>IFERROR(RANK('到期收益率(杠杆)'!B72,'到期收益率(杠杆)'!$B72:$K72),"")</f>
        <v/>
      </c>
      <c r="C72" s="5">
        <f>IFERROR(RANK('到期收益率(杠杆)'!C72,'到期收益率(杠杆)'!$B72:$K72),"")</f>
        <v>8</v>
      </c>
      <c r="D72" s="5">
        <f>IFERROR(RANK('到期收益率(杠杆)'!D72,'到期收益率(杠杆)'!$B72:$K72),"")</f>
        <v>4</v>
      </c>
      <c r="E72" s="5">
        <f>IFERROR(RANK('到期收益率(杠杆)'!E72,'到期收益率(杠杆)'!$B72:$K72),"")</f>
        <v>3</v>
      </c>
      <c r="F72" s="5">
        <f>IFERROR(RANK('到期收益率(杠杆)'!F72,'到期收益率(杠杆)'!$B72:$K72),"")</f>
        <v>5</v>
      </c>
      <c r="G72" s="5" t="str">
        <f>IFERROR(RANK('到期收益率(杠杆)'!G72,'到期收益率(杠杆)'!$B72:$K72),"")</f>
        <v/>
      </c>
      <c r="H72" s="5">
        <f>IFERROR(RANK('到期收益率(杠杆)'!H72,'到期收益率(杠杆)'!$B72:$K72),"")</f>
        <v>2</v>
      </c>
      <c r="I72" s="5">
        <f>IFERROR(RANK('到期收益率(杠杆)'!I72,'到期收益率(杠杆)'!$B72:$K72),"")</f>
        <v>1</v>
      </c>
      <c r="J72" s="5">
        <f>IFERROR(RANK('到期收益率(杠杆)'!J72,'到期收益率(杠杆)'!$B72:$K72),"")</f>
        <v>7</v>
      </c>
      <c r="K72" s="5">
        <f>IFERROR(RANK('到期收益率(杠杆)'!K72,'到期收益率(杠杆)'!$B72:$K72),"")</f>
        <v>6</v>
      </c>
    </row>
    <row r="73" spans="1:11" x14ac:dyDescent="0.15">
      <c r="A73" s="1">
        <v>42383</v>
      </c>
      <c r="B73" s="5">
        <f>IFERROR(RANK('到期收益率(杠杆)'!B73,'到期收益率(杠杆)'!$B73:$K73),"")</f>
        <v>9</v>
      </c>
      <c r="C73" s="5">
        <f>IFERROR(RANK('到期收益率(杠杆)'!C73,'到期收益率(杠杆)'!$B73:$K73),"")</f>
        <v>8</v>
      </c>
      <c r="D73" s="5">
        <f>IFERROR(RANK('到期收益率(杠杆)'!D73,'到期收益率(杠杆)'!$B73:$K73),"")</f>
        <v>4</v>
      </c>
      <c r="E73" s="5">
        <f>IFERROR(RANK('到期收益率(杠杆)'!E73,'到期收益率(杠杆)'!$B73:$K73),"")</f>
        <v>3</v>
      </c>
      <c r="F73" s="5">
        <f>IFERROR(RANK('到期收益率(杠杆)'!F73,'到期收益率(杠杆)'!$B73:$K73),"")</f>
        <v>5</v>
      </c>
      <c r="G73" s="5" t="str">
        <f>IFERROR(RANK('到期收益率(杠杆)'!G73,'到期收益率(杠杆)'!$B73:$K73),"")</f>
        <v/>
      </c>
      <c r="H73" s="5">
        <f>IFERROR(RANK('到期收益率(杠杆)'!H73,'到期收益率(杠杆)'!$B73:$K73),"")</f>
        <v>2</v>
      </c>
      <c r="I73" s="5">
        <f>IFERROR(RANK('到期收益率(杠杆)'!I73,'到期收益率(杠杆)'!$B73:$K73),"")</f>
        <v>1</v>
      </c>
      <c r="J73" s="5">
        <f>IFERROR(RANK('到期收益率(杠杆)'!J73,'到期收益率(杠杆)'!$B73:$K73),"")</f>
        <v>7</v>
      </c>
      <c r="K73" s="5">
        <f>IFERROR(RANK('到期收益率(杠杆)'!K73,'到期收益率(杠杆)'!$B73:$K73),"")</f>
        <v>6</v>
      </c>
    </row>
    <row r="74" spans="1:11" x14ac:dyDescent="0.15">
      <c r="A74" s="1">
        <v>42384</v>
      </c>
      <c r="B74" s="5" t="str">
        <f>IFERROR(RANK('到期收益率(杠杆)'!B74,'到期收益率(杠杆)'!$B74:$K74),"")</f>
        <v/>
      </c>
      <c r="C74" s="5">
        <f>IFERROR(RANK('到期收益率(杠杆)'!C74,'到期收益率(杠杆)'!$B74:$K74),"")</f>
        <v>9</v>
      </c>
      <c r="D74" s="5">
        <f>IFERROR(RANK('到期收益率(杠杆)'!D74,'到期收益率(杠杆)'!$B74:$K74),"")</f>
        <v>5</v>
      </c>
      <c r="E74" s="5">
        <f>IFERROR(RANK('到期收益率(杠杆)'!E74,'到期收益率(杠杆)'!$B74:$K74),"")</f>
        <v>3</v>
      </c>
      <c r="F74" s="5">
        <f>IFERROR(RANK('到期收益率(杠杆)'!F74,'到期收益率(杠杆)'!$B74:$K74),"")</f>
        <v>6</v>
      </c>
      <c r="G74" s="5">
        <f>IFERROR(RANK('到期收益率(杠杆)'!G74,'到期收益率(杠杆)'!$B74:$K74),"")</f>
        <v>4</v>
      </c>
      <c r="H74" s="5">
        <f>IFERROR(RANK('到期收益率(杠杆)'!H74,'到期收益率(杠杆)'!$B74:$K74),"")</f>
        <v>2</v>
      </c>
      <c r="I74" s="5">
        <f>IFERROR(RANK('到期收益率(杠杆)'!I74,'到期收益率(杠杆)'!$B74:$K74),"")</f>
        <v>1</v>
      </c>
      <c r="J74" s="5">
        <f>IFERROR(RANK('到期收益率(杠杆)'!J74,'到期收益率(杠杆)'!$B74:$K74),"")</f>
        <v>8</v>
      </c>
      <c r="K74" s="5">
        <f>IFERROR(RANK('到期收益率(杠杆)'!K74,'到期收益率(杠杆)'!$B74:$K74),"")</f>
        <v>7</v>
      </c>
    </row>
    <row r="75" spans="1:11" x14ac:dyDescent="0.15">
      <c r="A75" s="1">
        <v>42387</v>
      </c>
      <c r="B75" s="5" t="str">
        <f>IFERROR(RANK('到期收益率(杠杆)'!B75,'到期收益率(杠杆)'!$B75:$K75),"")</f>
        <v/>
      </c>
      <c r="C75" s="5">
        <f>IFERROR(RANK('到期收益率(杠杆)'!C75,'到期收益率(杠杆)'!$B75:$K75),"")</f>
        <v>7</v>
      </c>
      <c r="D75" s="5">
        <f>IFERROR(RANK('到期收益率(杠杆)'!D75,'到期收益率(杠杆)'!$B75:$K75),"")</f>
        <v>4</v>
      </c>
      <c r="E75" s="5">
        <f>IFERROR(RANK('到期收益率(杠杆)'!E75,'到期收益率(杠杆)'!$B75:$K75),"")</f>
        <v>3</v>
      </c>
      <c r="F75" s="5">
        <f>IFERROR(RANK('到期收益率(杠杆)'!F75,'到期收益率(杠杆)'!$B75:$K75),"")</f>
        <v>5</v>
      </c>
      <c r="G75" s="5" t="str">
        <f>IFERROR(RANK('到期收益率(杠杆)'!G75,'到期收益率(杠杆)'!$B75:$K75),"")</f>
        <v/>
      </c>
      <c r="H75" s="5">
        <f>IFERROR(RANK('到期收益率(杠杆)'!H75,'到期收益率(杠杆)'!$B75:$K75),"")</f>
        <v>2</v>
      </c>
      <c r="I75" s="5">
        <f>IFERROR(RANK('到期收益率(杠杆)'!I75,'到期收益率(杠杆)'!$B75:$K75),"")</f>
        <v>1</v>
      </c>
      <c r="J75" s="5">
        <f>IFERROR(RANK('到期收益率(杠杆)'!J75,'到期收益率(杠杆)'!$B75:$K75),"")</f>
        <v>6</v>
      </c>
      <c r="K75" s="5" t="str">
        <f>IFERROR(RANK('到期收益率(杠杆)'!K75,'到期收益率(杠杆)'!$B75:$K75),"")</f>
        <v/>
      </c>
    </row>
    <row r="76" spans="1:11" x14ac:dyDescent="0.15">
      <c r="A76" s="1">
        <v>42388</v>
      </c>
      <c r="B76" s="5" t="str">
        <f>IFERROR(RANK('到期收益率(杠杆)'!B76,'到期收益率(杠杆)'!$B76:$K76),"")</f>
        <v/>
      </c>
      <c r="C76" s="5">
        <f>IFERROR(RANK('到期收益率(杠杆)'!C76,'到期收益率(杠杆)'!$B76:$K76),"")</f>
        <v>8</v>
      </c>
      <c r="D76" s="5">
        <f>IFERROR(RANK('到期收益率(杠杆)'!D76,'到期收益率(杠杆)'!$B76:$K76),"")</f>
        <v>5</v>
      </c>
      <c r="E76" s="5">
        <f>IFERROR(RANK('到期收益率(杠杆)'!E76,'到期收益率(杠杆)'!$B76:$K76),"")</f>
        <v>3</v>
      </c>
      <c r="F76" s="5">
        <f>IFERROR(RANK('到期收益率(杠杆)'!F76,'到期收益率(杠杆)'!$B76:$K76),"")</f>
        <v>6</v>
      </c>
      <c r="G76" s="5">
        <f>IFERROR(RANK('到期收益率(杠杆)'!G76,'到期收益率(杠杆)'!$B76:$K76),"")</f>
        <v>4</v>
      </c>
      <c r="H76" s="5">
        <f>IFERROR(RANK('到期收益率(杠杆)'!H76,'到期收益率(杠杆)'!$B76:$K76),"")</f>
        <v>2</v>
      </c>
      <c r="I76" s="5">
        <f>IFERROR(RANK('到期收益率(杠杆)'!I76,'到期收益率(杠杆)'!$B76:$K76),"")</f>
        <v>1</v>
      </c>
      <c r="J76" s="5">
        <f>IFERROR(RANK('到期收益率(杠杆)'!J76,'到期收益率(杠杆)'!$B76:$K76),"")</f>
        <v>7</v>
      </c>
      <c r="K76" s="5" t="str">
        <f>IFERROR(RANK('到期收益率(杠杆)'!K76,'到期收益率(杠杆)'!$B76:$K76),"")</f>
        <v/>
      </c>
    </row>
    <row r="77" spans="1:11" x14ac:dyDescent="0.15">
      <c r="A77" s="1">
        <v>42389</v>
      </c>
      <c r="B77" s="5">
        <f>IFERROR(RANK('到期收益率(杠杆)'!B77,'到期收益率(杠杆)'!$B77:$K77),"")</f>
        <v>9</v>
      </c>
      <c r="C77" s="5">
        <f>IFERROR(RANK('到期收益率(杠杆)'!C77,'到期收益率(杠杆)'!$B77:$K77),"")</f>
        <v>8</v>
      </c>
      <c r="D77" s="5">
        <f>IFERROR(RANK('到期收益率(杠杆)'!D77,'到期收益率(杠杆)'!$B77:$K77),"")</f>
        <v>5</v>
      </c>
      <c r="E77" s="5">
        <f>IFERROR(RANK('到期收益率(杠杆)'!E77,'到期收益率(杠杆)'!$B77:$K77),"")</f>
        <v>3</v>
      </c>
      <c r="F77" s="5">
        <f>IFERROR(RANK('到期收益率(杠杆)'!F77,'到期收益率(杠杆)'!$B77:$K77),"")</f>
        <v>4</v>
      </c>
      <c r="G77" s="5" t="str">
        <f>IFERROR(RANK('到期收益率(杠杆)'!G77,'到期收益率(杠杆)'!$B77:$K77),"")</f>
        <v/>
      </c>
      <c r="H77" s="5">
        <f>IFERROR(RANK('到期收益率(杠杆)'!H77,'到期收益率(杠杆)'!$B77:$K77),"")</f>
        <v>2</v>
      </c>
      <c r="I77" s="5">
        <f>IFERROR(RANK('到期收益率(杠杆)'!I77,'到期收益率(杠杆)'!$B77:$K77),"")</f>
        <v>1</v>
      </c>
      <c r="J77" s="5">
        <f>IFERROR(RANK('到期收益率(杠杆)'!J77,'到期收益率(杠杆)'!$B77:$K77),"")</f>
        <v>7</v>
      </c>
      <c r="K77" s="5">
        <f>IFERROR(RANK('到期收益率(杠杆)'!K77,'到期收益率(杠杆)'!$B77:$K77),"")</f>
        <v>6</v>
      </c>
    </row>
    <row r="78" spans="1:11" x14ac:dyDescent="0.15">
      <c r="A78" s="1">
        <v>42390</v>
      </c>
      <c r="B78" s="5">
        <f>IFERROR(RANK('到期收益率(杠杆)'!B78,'到期收益率(杠杆)'!$B78:$K78),"")</f>
        <v>9</v>
      </c>
      <c r="C78" s="5">
        <f>IFERROR(RANK('到期收益率(杠杆)'!C78,'到期收益率(杠杆)'!$B78:$K78),"")</f>
        <v>8</v>
      </c>
      <c r="D78" s="5">
        <f>IFERROR(RANK('到期收益率(杠杆)'!D78,'到期收益率(杠杆)'!$B78:$K78),"")</f>
        <v>4</v>
      </c>
      <c r="E78" s="5">
        <f>IFERROR(RANK('到期收益率(杠杆)'!E78,'到期收益率(杠杆)'!$B78:$K78),"")</f>
        <v>3</v>
      </c>
      <c r="F78" s="5">
        <f>IFERROR(RANK('到期收益率(杠杆)'!F78,'到期收益率(杠杆)'!$B78:$K78),"")</f>
        <v>5</v>
      </c>
      <c r="G78" s="5" t="str">
        <f>IFERROR(RANK('到期收益率(杠杆)'!G78,'到期收益率(杠杆)'!$B78:$K78),"")</f>
        <v/>
      </c>
      <c r="H78" s="5">
        <f>IFERROR(RANK('到期收益率(杠杆)'!H78,'到期收益率(杠杆)'!$B78:$K78),"")</f>
        <v>2</v>
      </c>
      <c r="I78" s="5">
        <f>IFERROR(RANK('到期收益率(杠杆)'!I78,'到期收益率(杠杆)'!$B78:$K78),"")</f>
        <v>1</v>
      </c>
      <c r="J78" s="5">
        <f>IFERROR(RANK('到期收益率(杠杆)'!J78,'到期收益率(杠杆)'!$B78:$K78),"")</f>
        <v>7</v>
      </c>
      <c r="K78" s="5">
        <f>IFERROR(RANK('到期收益率(杠杆)'!K78,'到期收益率(杠杆)'!$B78:$K78),"")</f>
        <v>6</v>
      </c>
    </row>
    <row r="79" spans="1:11" x14ac:dyDescent="0.15">
      <c r="A79" s="1">
        <v>42391</v>
      </c>
      <c r="B79" s="5" t="str">
        <f>IFERROR(RANK('到期收益率(杠杆)'!B79,'到期收益率(杠杆)'!$B79:$K79),"")</f>
        <v/>
      </c>
      <c r="C79" s="5">
        <f>IFERROR(RANK('到期收益率(杠杆)'!C79,'到期收益率(杠杆)'!$B79:$K79),"")</f>
        <v>8</v>
      </c>
      <c r="D79" s="5">
        <f>IFERROR(RANK('到期收益率(杠杆)'!D79,'到期收益率(杠杆)'!$B79:$K79),"")</f>
        <v>4</v>
      </c>
      <c r="E79" s="5">
        <f>IFERROR(RANK('到期收益率(杠杆)'!E79,'到期收益率(杠杆)'!$B79:$K79),"")</f>
        <v>3</v>
      </c>
      <c r="F79" s="5">
        <f>IFERROR(RANK('到期收益率(杠杆)'!F79,'到期收益率(杠杆)'!$B79:$K79),"")</f>
        <v>5</v>
      </c>
      <c r="G79" s="5" t="str">
        <f>IFERROR(RANK('到期收益率(杠杆)'!G79,'到期收益率(杠杆)'!$B79:$K79),"")</f>
        <v/>
      </c>
      <c r="H79" s="5">
        <f>IFERROR(RANK('到期收益率(杠杆)'!H79,'到期收益率(杠杆)'!$B79:$K79),"")</f>
        <v>2</v>
      </c>
      <c r="I79" s="5">
        <f>IFERROR(RANK('到期收益率(杠杆)'!I79,'到期收益率(杠杆)'!$B79:$K79),"")</f>
        <v>1</v>
      </c>
      <c r="J79" s="5">
        <f>IFERROR(RANK('到期收益率(杠杆)'!J79,'到期收益率(杠杆)'!$B79:$K79),"")</f>
        <v>7</v>
      </c>
      <c r="K79" s="5">
        <f>IFERROR(RANK('到期收益率(杠杆)'!K79,'到期收益率(杠杆)'!$B79:$K79),"")</f>
        <v>6</v>
      </c>
    </row>
    <row r="80" spans="1:11" x14ac:dyDescent="0.15">
      <c r="A80" s="1">
        <v>42394</v>
      </c>
      <c r="B80" s="5">
        <f>IFERROR(RANK('到期收益率(杠杆)'!B80,'到期收益率(杠杆)'!$B80:$K80),"")</f>
        <v>10</v>
      </c>
      <c r="C80" s="5">
        <f>IFERROR(RANK('到期收益率(杠杆)'!C80,'到期收益率(杠杆)'!$B80:$K80),"")</f>
        <v>9</v>
      </c>
      <c r="D80" s="5">
        <f>IFERROR(RANK('到期收益率(杠杆)'!D80,'到期收益率(杠杆)'!$B80:$K80),"")</f>
        <v>5</v>
      </c>
      <c r="E80" s="5">
        <f>IFERROR(RANK('到期收益率(杠杆)'!E80,'到期收益率(杠杆)'!$B80:$K80),"")</f>
        <v>3</v>
      </c>
      <c r="F80" s="5">
        <f>IFERROR(RANK('到期收益率(杠杆)'!F80,'到期收益率(杠杆)'!$B80:$K80),"")</f>
        <v>6</v>
      </c>
      <c r="G80" s="5">
        <f>IFERROR(RANK('到期收益率(杠杆)'!G80,'到期收益率(杠杆)'!$B80:$K80),"")</f>
        <v>4</v>
      </c>
      <c r="H80" s="5">
        <f>IFERROR(RANK('到期收益率(杠杆)'!H80,'到期收益率(杠杆)'!$B80:$K80),"")</f>
        <v>2</v>
      </c>
      <c r="I80" s="5">
        <f>IFERROR(RANK('到期收益率(杠杆)'!I80,'到期收益率(杠杆)'!$B80:$K80),"")</f>
        <v>1</v>
      </c>
      <c r="J80" s="5">
        <f>IFERROR(RANK('到期收益率(杠杆)'!J80,'到期收益率(杠杆)'!$B80:$K80),"")</f>
        <v>8</v>
      </c>
      <c r="K80" s="5">
        <f>IFERROR(RANK('到期收益率(杠杆)'!K80,'到期收益率(杠杆)'!$B80:$K80),"")</f>
        <v>7</v>
      </c>
    </row>
    <row r="81" spans="1:11" x14ac:dyDescent="0.15">
      <c r="A81" s="1">
        <v>42395</v>
      </c>
      <c r="B81" s="5" t="str">
        <f>IFERROR(RANK('到期收益率(杠杆)'!B81,'到期收益率(杠杆)'!$B81:$K81),"")</f>
        <v/>
      </c>
      <c r="C81" s="5">
        <f>IFERROR(RANK('到期收益率(杠杆)'!C81,'到期收益率(杠杆)'!$B81:$K81),"")</f>
        <v>8</v>
      </c>
      <c r="D81" s="5">
        <f>IFERROR(RANK('到期收益率(杠杆)'!D81,'到期收益率(杠杆)'!$B81:$K81),"")</f>
        <v>3</v>
      </c>
      <c r="E81" s="5">
        <f>IFERROR(RANK('到期收益率(杠杆)'!E81,'到期收益率(杠杆)'!$B81:$K81),"")</f>
        <v>4</v>
      </c>
      <c r="F81" s="5">
        <f>IFERROR(RANK('到期收益率(杠杆)'!F81,'到期收益率(杠杆)'!$B81:$K81),"")</f>
        <v>6</v>
      </c>
      <c r="G81" s="5">
        <f>IFERROR(RANK('到期收益率(杠杆)'!G81,'到期收益率(杠杆)'!$B81:$K81),"")</f>
        <v>5</v>
      </c>
      <c r="H81" s="5">
        <f>IFERROR(RANK('到期收益率(杠杆)'!H81,'到期收益率(杠杆)'!$B81:$K81),"")</f>
        <v>2</v>
      </c>
      <c r="I81" s="5">
        <f>IFERROR(RANK('到期收益率(杠杆)'!I81,'到期收益率(杠杆)'!$B81:$K81),"")</f>
        <v>1</v>
      </c>
      <c r="J81" s="5">
        <f>IFERROR(RANK('到期收益率(杠杆)'!J81,'到期收益率(杠杆)'!$B81:$K81),"")</f>
        <v>7</v>
      </c>
      <c r="K81" s="5" t="str">
        <f>IFERROR(RANK('到期收益率(杠杆)'!K81,'到期收益率(杠杆)'!$B81:$K81),"")</f>
        <v/>
      </c>
    </row>
    <row r="82" spans="1:11" x14ac:dyDescent="0.15">
      <c r="A82" s="1">
        <v>42396</v>
      </c>
      <c r="B82" s="5">
        <f>IFERROR(RANK('到期收益率(杠杆)'!B82,'到期收益率(杠杆)'!$B82:$K82),"")</f>
        <v>7</v>
      </c>
      <c r="C82" s="5">
        <f>IFERROR(RANK('到期收益率(杠杆)'!C82,'到期收益率(杠杆)'!$B82:$K82),"")</f>
        <v>6</v>
      </c>
      <c r="D82" s="5">
        <f>IFERROR(RANK('到期收益率(杠杆)'!D82,'到期收益率(杠杆)'!$B82:$K82),"")</f>
        <v>3</v>
      </c>
      <c r="E82" s="5" t="str">
        <f>IFERROR(RANK('到期收益率(杠杆)'!E82,'到期收益率(杠杆)'!$B82:$K82),"")</f>
        <v/>
      </c>
      <c r="F82" s="5">
        <f>IFERROR(RANK('到期收益率(杠杆)'!F82,'到期收益率(杠杆)'!$B82:$K82),"")</f>
        <v>4</v>
      </c>
      <c r="G82" s="5" t="str">
        <f>IFERROR(RANK('到期收益率(杠杆)'!G82,'到期收益率(杠杆)'!$B82:$K82),"")</f>
        <v/>
      </c>
      <c r="H82" s="5">
        <f>IFERROR(RANK('到期收益率(杠杆)'!H82,'到期收益率(杠杆)'!$B82:$K82),"")</f>
        <v>1</v>
      </c>
      <c r="I82" s="5">
        <f>IFERROR(RANK('到期收益率(杠杆)'!I82,'到期收益率(杠杆)'!$B82:$K82),"")</f>
        <v>2</v>
      </c>
      <c r="J82" s="5">
        <f>IFERROR(RANK('到期收益率(杠杆)'!J82,'到期收益率(杠杆)'!$B82:$K82),"")</f>
        <v>5</v>
      </c>
      <c r="K82" s="5" t="str">
        <f>IFERROR(RANK('到期收益率(杠杆)'!K82,'到期收益率(杠杆)'!$B82:$K82),"")</f>
        <v/>
      </c>
    </row>
    <row r="83" spans="1:11" x14ac:dyDescent="0.15">
      <c r="A83" s="1">
        <v>42397</v>
      </c>
      <c r="B83" s="5">
        <f>IFERROR(RANK('到期收益率(杠杆)'!B83,'到期收益率(杠杆)'!$B83:$K83),"")</f>
        <v>7</v>
      </c>
      <c r="C83" s="5">
        <f>IFERROR(RANK('到期收益率(杠杆)'!C83,'到期收益率(杠杆)'!$B83:$K83),"")</f>
        <v>6</v>
      </c>
      <c r="D83" s="5">
        <f>IFERROR(RANK('到期收益率(杠杆)'!D83,'到期收益率(杠杆)'!$B83:$K83),"")</f>
        <v>3</v>
      </c>
      <c r="E83" s="5">
        <f>IFERROR(RANK('到期收益率(杠杆)'!E83,'到期收益率(杠杆)'!$B83:$K83),"")</f>
        <v>2</v>
      </c>
      <c r="F83" s="5">
        <f>IFERROR(RANK('到期收益率(杠杆)'!F83,'到期收益率(杠杆)'!$B83:$K83),"")</f>
        <v>4</v>
      </c>
      <c r="G83" s="5" t="str">
        <f>IFERROR(RANK('到期收益率(杠杆)'!G83,'到期收益率(杠杆)'!$B83:$K83),"")</f>
        <v/>
      </c>
      <c r="H83" s="5">
        <f>IFERROR(RANK('到期收益率(杠杆)'!H83,'到期收益率(杠杆)'!$B83:$K83),"")</f>
        <v>1</v>
      </c>
      <c r="I83" s="5" t="str">
        <f>IFERROR(RANK('到期收益率(杠杆)'!I83,'到期收益率(杠杆)'!$B83:$K83),"")</f>
        <v/>
      </c>
      <c r="J83" s="5">
        <f>IFERROR(RANK('到期收益率(杠杆)'!J83,'到期收益率(杠杆)'!$B83:$K83),"")</f>
        <v>5</v>
      </c>
      <c r="K83" s="5" t="str">
        <f>IFERROR(RANK('到期收益率(杠杆)'!K83,'到期收益率(杠杆)'!$B83:$K83),"")</f>
        <v/>
      </c>
    </row>
    <row r="84" spans="1:11" x14ac:dyDescent="0.15">
      <c r="A84" s="1">
        <v>42398</v>
      </c>
      <c r="B84" s="5" t="str">
        <f>IFERROR(RANK('到期收益率(杠杆)'!B84,'到期收益率(杠杆)'!$B84:$K84),"")</f>
        <v/>
      </c>
      <c r="C84" s="5">
        <f>IFERROR(RANK('到期收益率(杠杆)'!C84,'到期收益率(杠杆)'!$B84:$K84),"")</f>
        <v>8</v>
      </c>
      <c r="D84" s="5">
        <f>IFERROR(RANK('到期收益率(杠杆)'!D84,'到期收益率(杠杆)'!$B84:$K84),"")</f>
        <v>4</v>
      </c>
      <c r="E84" s="5">
        <f>IFERROR(RANK('到期收益率(杠杆)'!E84,'到期收益率(杠杆)'!$B84:$K84),"")</f>
        <v>3</v>
      </c>
      <c r="F84" s="5">
        <f>IFERROR(RANK('到期收益率(杠杆)'!F84,'到期收益率(杠杆)'!$B84:$K84),"")</f>
        <v>6</v>
      </c>
      <c r="G84" s="5">
        <f>IFERROR(RANK('到期收益率(杠杆)'!G84,'到期收益率(杠杆)'!$B84:$K84),"")</f>
        <v>5</v>
      </c>
      <c r="H84" s="5">
        <f>IFERROR(RANK('到期收益率(杠杆)'!H84,'到期收益率(杠杆)'!$B84:$K84),"")</f>
        <v>2</v>
      </c>
      <c r="I84" s="5">
        <f>IFERROR(RANK('到期收益率(杠杆)'!I84,'到期收益率(杠杆)'!$B84:$K84),"")</f>
        <v>1</v>
      </c>
      <c r="J84" s="5">
        <f>IFERROR(RANK('到期收益率(杠杆)'!J84,'到期收益率(杠杆)'!$B84:$K84),"")</f>
        <v>7</v>
      </c>
      <c r="K84" s="5" t="str">
        <f>IFERROR(RANK('到期收益率(杠杆)'!K84,'到期收益率(杠杆)'!$B84:$K84),"")</f>
        <v/>
      </c>
    </row>
    <row r="85" spans="1:11" x14ac:dyDescent="0.15">
      <c r="A85" s="1">
        <v>42401</v>
      </c>
      <c r="B85" s="5">
        <f>IFERROR(RANK('到期收益率(杠杆)'!B85,'到期收益率(杠杆)'!$B85:$K85),"")</f>
        <v>9</v>
      </c>
      <c r="C85" s="5" t="str">
        <f>IFERROR(RANK('到期收益率(杠杆)'!C85,'到期收益率(杠杆)'!$B85:$K85),"")</f>
        <v/>
      </c>
      <c r="D85" s="5">
        <f>IFERROR(RANK('到期收益率(杠杆)'!D85,'到期收益率(杠杆)'!$B85:$K85),"")</f>
        <v>6</v>
      </c>
      <c r="E85" s="5">
        <f>IFERROR(RANK('到期收益率(杠杆)'!E85,'到期收益率(杠杆)'!$B85:$K85),"")</f>
        <v>3</v>
      </c>
      <c r="F85" s="5">
        <f>IFERROR(RANK('到期收益率(杠杆)'!F85,'到期收益率(杠杆)'!$B85:$K85),"")</f>
        <v>5</v>
      </c>
      <c r="G85" s="5">
        <f>IFERROR(RANK('到期收益率(杠杆)'!G85,'到期收益率(杠杆)'!$B85:$K85),"")</f>
        <v>4</v>
      </c>
      <c r="H85" s="5">
        <f>IFERROR(RANK('到期收益率(杠杆)'!H85,'到期收益率(杠杆)'!$B85:$K85),"")</f>
        <v>1</v>
      </c>
      <c r="I85" s="5">
        <f>IFERROR(RANK('到期收益率(杠杆)'!I85,'到期收益率(杠杆)'!$B85:$K85),"")</f>
        <v>2</v>
      </c>
      <c r="J85" s="5">
        <f>IFERROR(RANK('到期收益率(杠杆)'!J85,'到期收益率(杠杆)'!$B85:$K85),"")</f>
        <v>8</v>
      </c>
      <c r="K85" s="5">
        <f>IFERROR(RANK('到期收益率(杠杆)'!K85,'到期收益率(杠杆)'!$B85:$K85),"")</f>
        <v>7</v>
      </c>
    </row>
    <row r="86" spans="1:11" x14ac:dyDescent="0.15">
      <c r="A86" s="1">
        <v>42402</v>
      </c>
      <c r="B86" s="5" t="str">
        <f>IFERROR(RANK('到期收益率(杠杆)'!B86,'到期收益率(杠杆)'!$B86:$K86),"")</f>
        <v/>
      </c>
      <c r="C86" s="5">
        <f>IFERROR(RANK('到期收益率(杠杆)'!C86,'到期收益率(杠杆)'!$B86:$K86),"")</f>
        <v>8</v>
      </c>
      <c r="D86" s="5">
        <f>IFERROR(RANK('到期收益率(杠杆)'!D86,'到期收益率(杠杆)'!$B86:$K86),"")</f>
        <v>6</v>
      </c>
      <c r="E86" s="5">
        <f>IFERROR(RANK('到期收益率(杠杆)'!E86,'到期收益率(杠杆)'!$B86:$K86),"")</f>
        <v>4</v>
      </c>
      <c r="F86" s="5">
        <f>IFERROR(RANK('到期收益率(杠杆)'!F86,'到期收益率(杠杆)'!$B86:$K86),"")</f>
        <v>5</v>
      </c>
      <c r="G86" s="5">
        <f>IFERROR(RANK('到期收益率(杠杆)'!G86,'到期收益率(杠杆)'!$B86:$K86),"")</f>
        <v>3</v>
      </c>
      <c r="H86" s="5">
        <f>IFERROR(RANK('到期收益率(杠杆)'!H86,'到期收益率(杠杆)'!$B86:$K86),"")</f>
        <v>2</v>
      </c>
      <c r="I86" s="5">
        <f>IFERROR(RANK('到期收益率(杠杆)'!I86,'到期收益率(杠杆)'!$B86:$K86),"")</f>
        <v>1</v>
      </c>
      <c r="J86" s="5">
        <f>IFERROR(RANK('到期收益率(杠杆)'!J86,'到期收益率(杠杆)'!$B86:$K86),"")</f>
        <v>7</v>
      </c>
      <c r="K86" s="5" t="str">
        <f>IFERROR(RANK('到期收益率(杠杆)'!K86,'到期收益率(杠杆)'!$B86:$K86),"")</f>
        <v/>
      </c>
    </row>
    <row r="87" spans="1:11" x14ac:dyDescent="0.15">
      <c r="A87" s="1">
        <v>42403</v>
      </c>
      <c r="B87" s="5" t="str">
        <f>IFERROR(RANK('到期收益率(杠杆)'!B87,'到期收益率(杠杆)'!$B87:$K87),"")</f>
        <v/>
      </c>
      <c r="C87" s="5">
        <f>IFERROR(RANK('到期收益率(杠杆)'!C87,'到期收益率(杠杆)'!$B87:$K87),"")</f>
        <v>8</v>
      </c>
      <c r="D87" s="5">
        <f>IFERROR(RANK('到期收益率(杠杆)'!D87,'到期收益率(杠杆)'!$B87:$K87),"")</f>
        <v>5</v>
      </c>
      <c r="E87" s="5">
        <f>IFERROR(RANK('到期收益率(杠杆)'!E87,'到期收益率(杠杆)'!$B87:$K87),"")</f>
        <v>3</v>
      </c>
      <c r="F87" s="5">
        <f>IFERROR(RANK('到期收益率(杠杆)'!F87,'到期收益率(杠杆)'!$B87:$K87),"")</f>
        <v>4</v>
      </c>
      <c r="G87" s="5" t="str">
        <f>IFERROR(RANK('到期收益率(杠杆)'!G87,'到期收益率(杠杆)'!$B87:$K87),"")</f>
        <v/>
      </c>
      <c r="H87" s="5">
        <f>IFERROR(RANK('到期收益率(杠杆)'!H87,'到期收益率(杠杆)'!$B87:$K87),"")</f>
        <v>2</v>
      </c>
      <c r="I87" s="5">
        <f>IFERROR(RANK('到期收益率(杠杆)'!I87,'到期收益率(杠杆)'!$B87:$K87),"")</f>
        <v>1</v>
      </c>
      <c r="J87" s="5">
        <f>IFERROR(RANK('到期收益率(杠杆)'!J87,'到期收益率(杠杆)'!$B87:$K87),"")</f>
        <v>7</v>
      </c>
      <c r="K87" s="5">
        <f>IFERROR(RANK('到期收益率(杠杆)'!K87,'到期收益率(杠杆)'!$B87:$K87),"")</f>
        <v>6</v>
      </c>
    </row>
    <row r="88" spans="1:11" x14ac:dyDescent="0.15">
      <c r="A88" s="1">
        <v>42404</v>
      </c>
      <c r="B88" s="5">
        <f>IFERROR(RANK('到期收益率(杠杆)'!B88,'到期收益率(杠杆)'!$B88:$K88),"")</f>
        <v>8</v>
      </c>
      <c r="C88" s="5">
        <f>IFERROR(RANK('到期收益率(杠杆)'!C88,'到期收益率(杠杆)'!$B88:$K88),"")</f>
        <v>7</v>
      </c>
      <c r="D88" s="5">
        <f>IFERROR(RANK('到期收益率(杠杆)'!D88,'到期收益率(杠杆)'!$B88:$K88),"")</f>
        <v>5</v>
      </c>
      <c r="E88" s="5">
        <f>IFERROR(RANK('到期收益率(杠杆)'!E88,'到期收益率(杠杆)'!$B88:$K88),"")</f>
        <v>3</v>
      </c>
      <c r="F88" s="5">
        <f>IFERROR(RANK('到期收益率(杠杆)'!F88,'到期收益率(杠杆)'!$B88:$K88),"")</f>
        <v>4</v>
      </c>
      <c r="G88" s="5" t="str">
        <f>IFERROR(RANK('到期收益率(杠杆)'!G88,'到期收益率(杠杆)'!$B88:$K88),"")</f>
        <v/>
      </c>
      <c r="H88" s="5">
        <f>IFERROR(RANK('到期收益率(杠杆)'!H88,'到期收益率(杠杆)'!$B88:$K88),"")</f>
        <v>2</v>
      </c>
      <c r="I88" s="5">
        <f>IFERROR(RANK('到期收益率(杠杆)'!I88,'到期收益率(杠杆)'!$B88:$K88),"")</f>
        <v>1</v>
      </c>
      <c r="J88" s="5">
        <f>IFERROR(RANK('到期收益率(杠杆)'!J88,'到期收益率(杠杆)'!$B88:$K88),"")</f>
        <v>6</v>
      </c>
      <c r="K88" s="5" t="str">
        <f>IFERROR(RANK('到期收益率(杠杆)'!K88,'到期收益率(杠杆)'!$B88:$K88),"")</f>
        <v/>
      </c>
    </row>
    <row r="89" spans="1:11" x14ac:dyDescent="0.15">
      <c r="A89" s="1">
        <v>42405</v>
      </c>
      <c r="B89" s="5">
        <f>IFERROR(RANK('到期收益率(杠杆)'!B89,'到期收益率(杠杆)'!$B89:$K89),"")</f>
        <v>9</v>
      </c>
      <c r="C89" s="5">
        <f>IFERROR(RANK('到期收益率(杠杆)'!C89,'到期收益率(杠杆)'!$B89:$K89),"")</f>
        <v>8</v>
      </c>
      <c r="D89" s="5">
        <f>IFERROR(RANK('到期收益率(杠杆)'!D89,'到期收益率(杠杆)'!$B89:$K89),"")</f>
        <v>6</v>
      </c>
      <c r="E89" s="5">
        <f>IFERROR(RANK('到期收益率(杠杆)'!E89,'到期收益率(杠杆)'!$B89:$K89),"")</f>
        <v>3</v>
      </c>
      <c r="F89" s="5">
        <f>IFERROR(RANK('到期收益率(杠杆)'!F89,'到期收益率(杠杆)'!$B89:$K89),"")</f>
        <v>5</v>
      </c>
      <c r="G89" s="5">
        <f>IFERROR(RANK('到期收益率(杠杆)'!G89,'到期收益率(杠杆)'!$B89:$K89),"")</f>
        <v>4</v>
      </c>
      <c r="H89" s="5">
        <f>IFERROR(RANK('到期收益率(杠杆)'!H89,'到期收益率(杠杆)'!$B89:$K89),"")</f>
        <v>2</v>
      </c>
      <c r="I89" s="5">
        <f>IFERROR(RANK('到期收益率(杠杆)'!I89,'到期收益率(杠杆)'!$B89:$K89),"")</f>
        <v>1</v>
      </c>
      <c r="J89" s="5">
        <f>IFERROR(RANK('到期收益率(杠杆)'!J89,'到期收益率(杠杆)'!$B89:$K89),"")</f>
        <v>7</v>
      </c>
      <c r="K89" s="5" t="str">
        <f>IFERROR(RANK('到期收益率(杠杆)'!K89,'到期收益率(杠杆)'!$B89:$K89),"")</f>
        <v/>
      </c>
    </row>
    <row r="90" spans="1:11" x14ac:dyDescent="0.15">
      <c r="A90" s="1">
        <v>42415</v>
      </c>
      <c r="B90" s="5" t="str">
        <f>IFERROR(RANK('到期收益率(杠杆)'!B90,'到期收益率(杠杆)'!$B90:$K90),"")</f>
        <v/>
      </c>
      <c r="C90" s="5">
        <f>IFERROR(RANK('到期收益率(杠杆)'!C90,'到期收益率(杠杆)'!$B90:$K90),"")</f>
        <v>9</v>
      </c>
      <c r="D90" s="5">
        <f>IFERROR(RANK('到期收益率(杠杆)'!D90,'到期收益率(杠杆)'!$B90:$K90),"")</f>
        <v>6</v>
      </c>
      <c r="E90" s="5">
        <f>IFERROR(RANK('到期收益率(杠杆)'!E90,'到期收益率(杠杆)'!$B90:$K90),"")</f>
        <v>3</v>
      </c>
      <c r="F90" s="5">
        <f>IFERROR(RANK('到期收益率(杠杆)'!F90,'到期收益率(杠杆)'!$B90:$K90),"")</f>
        <v>5</v>
      </c>
      <c r="G90" s="5">
        <f>IFERROR(RANK('到期收益率(杠杆)'!G90,'到期收益率(杠杆)'!$B90:$K90),"")</f>
        <v>4</v>
      </c>
      <c r="H90" s="5">
        <f>IFERROR(RANK('到期收益率(杠杆)'!H90,'到期收益率(杠杆)'!$B90:$K90),"")</f>
        <v>2</v>
      </c>
      <c r="I90" s="5">
        <f>IFERROR(RANK('到期收益率(杠杆)'!I90,'到期收益率(杠杆)'!$B90:$K90),"")</f>
        <v>1</v>
      </c>
      <c r="J90" s="5">
        <f>IFERROR(RANK('到期收益率(杠杆)'!J90,'到期收益率(杠杆)'!$B90:$K90),"")</f>
        <v>8</v>
      </c>
      <c r="K90" s="5">
        <f>IFERROR(RANK('到期收益率(杠杆)'!K90,'到期收益率(杠杆)'!$B90:$K90),"")</f>
        <v>7</v>
      </c>
    </row>
    <row r="91" spans="1:11" x14ac:dyDescent="0.15">
      <c r="A91" s="1">
        <v>42416</v>
      </c>
      <c r="B91" s="5" t="str">
        <f>IFERROR(RANK('到期收益率(杠杆)'!B91,'到期收益率(杠杆)'!$B91:$K91),"")</f>
        <v/>
      </c>
      <c r="C91" s="5">
        <f>IFERROR(RANK('到期收益率(杠杆)'!C91,'到期收益率(杠杆)'!$B91:$K91),"")</f>
        <v>8</v>
      </c>
      <c r="D91" s="5">
        <f>IFERROR(RANK('到期收益率(杠杆)'!D91,'到期收益率(杠杆)'!$B91:$K91),"")</f>
        <v>4</v>
      </c>
      <c r="E91" s="5">
        <f>IFERROR(RANK('到期收益率(杠杆)'!E91,'到期收益率(杠杆)'!$B91:$K91),"")</f>
        <v>3</v>
      </c>
      <c r="F91" s="5">
        <f>IFERROR(RANK('到期收益率(杠杆)'!F91,'到期收益率(杠杆)'!$B91:$K91),"")</f>
        <v>5</v>
      </c>
      <c r="G91" s="5" t="str">
        <f>IFERROR(RANK('到期收益率(杠杆)'!G91,'到期收益率(杠杆)'!$B91:$K91),"")</f>
        <v/>
      </c>
      <c r="H91" s="5">
        <f>IFERROR(RANK('到期收益率(杠杆)'!H91,'到期收益率(杠杆)'!$B91:$K91),"")</f>
        <v>2</v>
      </c>
      <c r="I91" s="5">
        <f>IFERROR(RANK('到期收益率(杠杆)'!I91,'到期收益率(杠杆)'!$B91:$K91),"")</f>
        <v>1</v>
      </c>
      <c r="J91" s="5">
        <f>IFERROR(RANK('到期收益率(杠杆)'!J91,'到期收益率(杠杆)'!$B91:$K91),"")</f>
        <v>7</v>
      </c>
      <c r="K91" s="5">
        <f>IFERROR(RANK('到期收益率(杠杆)'!K91,'到期收益率(杠杆)'!$B91:$K91),"")</f>
        <v>6</v>
      </c>
    </row>
    <row r="92" spans="1:11" x14ac:dyDescent="0.15">
      <c r="A92" s="1">
        <v>42417</v>
      </c>
      <c r="B92" s="5">
        <f>IFERROR(RANK('到期收益率(杠杆)'!B92,'到期收益率(杠杆)'!$B92:$K92),"")</f>
        <v>5</v>
      </c>
      <c r="C92" s="5">
        <f>IFERROR(RANK('到期收益率(杠杆)'!C92,'到期收益率(杠杆)'!$B92:$K92),"")</f>
        <v>7</v>
      </c>
      <c r="D92" s="5">
        <f>IFERROR(RANK('到期收益率(杠杆)'!D92,'到期收益率(杠杆)'!$B92:$K92),"")</f>
        <v>4</v>
      </c>
      <c r="E92" s="5">
        <f>IFERROR(RANK('到期收益率(杠杆)'!E92,'到期收益率(杠杆)'!$B92:$K92),"")</f>
        <v>3</v>
      </c>
      <c r="F92" s="5" t="str">
        <f>IFERROR(RANK('到期收益率(杠杆)'!F92,'到期收益率(杠杆)'!$B92:$K92),"")</f>
        <v/>
      </c>
      <c r="G92" s="5" t="str">
        <f>IFERROR(RANK('到期收益率(杠杆)'!G92,'到期收益率(杠杆)'!$B92:$K92),"")</f>
        <v/>
      </c>
      <c r="H92" s="5">
        <f>IFERROR(RANK('到期收益率(杠杆)'!H92,'到期收益率(杠杆)'!$B92:$K92),"")</f>
        <v>2</v>
      </c>
      <c r="I92" s="5">
        <f>IFERROR(RANK('到期收益率(杠杆)'!I92,'到期收益率(杠杆)'!$B92:$K92),"")</f>
        <v>1</v>
      </c>
      <c r="J92" s="5">
        <f>IFERROR(RANK('到期收益率(杠杆)'!J92,'到期收益率(杠杆)'!$B92:$K92),"")</f>
        <v>6</v>
      </c>
      <c r="K92" s="5" t="str">
        <f>IFERROR(RANK('到期收益率(杠杆)'!K92,'到期收益率(杠杆)'!$B92:$K92),"")</f>
        <v/>
      </c>
    </row>
    <row r="93" spans="1:11" x14ac:dyDescent="0.15">
      <c r="A93" s="1">
        <v>42418</v>
      </c>
      <c r="B93" s="5">
        <f>IFERROR(RANK('到期收益率(杠杆)'!B93,'到期收益率(杠杆)'!$B93:$K93),"")</f>
        <v>5</v>
      </c>
      <c r="C93" s="5">
        <f>IFERROR(RANK('到期收益率(杠杆)'!C93,'到期收益率(杠杆)'!$B93:$K93),"")</f>
        <v>7</v>
      </c>
      <c r="D93" s="5">
        <f>IFERROR(RANK('到期收益率(杠杆)'!D93,'到期收益率(杠杆)'!$B93:$K93),"")</f>
        <v>4</v>
      </c>
      <c r="E93" s="5" t="str">
        <f>IFERROR(RANK('到期收益率(杠杆)'!E93,'到期收益率(杠杆)'!$B93:$K93),"")</f>
        <v/>
      </c>
      <c r="F93" s="5">
        <f>IFERROR(RANK('到期收益率(杠杆)'!F93,'到期收益率(杠杆)'!$B93:$K93),"")</f>
        <v>3</v>
      </c>
      <c r="G93" s="5" t="str">
        <f>IFERROR(RANK('到期收益率(杠杆)'!G93,'到期收益率(杠杆)'!$B93:$K93),"")</f>
        <v/>
      </c>
      <c r="H93" s="5">
        <f>IFERROR(RANK('到期收益率(杠杆)'!H93,'到期收益率(杠杆)'!$B93:$K93),"")</f>
        <v>2</v>
      </c>
      <c r="I93" s="5">
        <f>IFERROR(RANK('到期收益率(杠杆)'!I93,'到期收益率(杠杆)'!$B93:$K93),"")</f>
        <v>1</v>
      </c>
      <c r="J93" s="5">
        <f>IFERROR(RANK('到期收益率(杠杆)'!J93,'到期收益率(杠杆)'!$B93:$K93),"")</f>
        <v>6</v>
      </c>
      <c r="K93" s="5" t="str">
        <f>IFERROR(RANK('到期收益率(杠杆)'!K93,'到期收益率(杠杆)'!$B93:$K93),"")</f>
        <v/>
      </c>
    </row>
    <row r="94" spans="1:11" x14ac:dyDescent="0.15">
      <c r="A94" s="1">
        <v>42419</v>
      </c>
      <c r="B94" s="5">
        <f>IFERROR(RANK('到期收益率(杠杆)'!B94,'到期收益率(杠杆)'!$B94:$K94),"")</f>
        <v>8</v>
      </c>
      <c r="C94" s="5">
        <f>IFERROR(RANK('到期收益率(杠杆)'!C94,'到期收益率(杠杆)'!$B94:$K94),"")</f>
        <v>9</v>
      </c>
      <c r="D94" s="5">
        <f>IFERROR(RANK('到期收益率(杠杆)'!D94,'到期收益率(杠杆)'!$B94:$K94),"")</f>
        <v>6</v>
      </c>
      <c r="E94" s="5">
        <f>IFERROR(RANK('到期收益率(杠杆)'!E94,'到期收益率(杠杆)'!$B94:$K94),"")</f>
        <v>4</v>
      </c>
      <c r="F94" s="5">
        <f>IFERROR(RANK('到期收益率(杠杆)'!F94,'到期收益率(杠杆)'!$B94:$K94),"")</f>
        <v>5</v>
      </c>
      <c r="G94" s="5">
        <f>IFERROR(RANK('到期收益率(杠杆)'!G94,'到期收益率(杠杆)'!$B94:$K94),"")</f>
        <v>3</v>
      </c>
      <c r="H94" s="5">
        <f>IFERROR(RANK('到期收益率(杠杆)'!H94,'到期收益率(杠杆)'!$B94:$K94),"")</f>
        <v>2</v>
      </c>
      <c r="I94" s="5">
        <f>IFERROR(RANK('到期收益率(杠杆)'!I94,'到期收益率(杠杆)'!$B94:$K94),"")</f>
        <v>1</v>
      </c>
      <c r="J94" s="5">
        <f>IFERROR(RANK('到期收益率(杠杆)'!J94,'到期收益率(杠杆)'!$B94:$K94),"")</f>
        <v>10</v>
      </c>
      <c r="K94" s="5">
        <f>IFERROR(RANK('到期收益率(杠杆)'!K94,'到期收益率(杠杆)'!$B94:$K94),"")</f>
        <v>7</v>
      </c>
    </row>
    <row r="95" spans="1:11" x14ac:dyDescent="0.15">
      <c r="A95" s="1">
        <v>42422</v>
      </c>
      <c r="B95" s="5">
        <f>IFERROR(RANK('到期收益率(杠杆)'!B95,'到期收益率(杠杆)'!$B95:$K95),"")</f>
        <v>6</v>
      </c>
      <c r="C95" s="5">
        <f>IFERROR(RANK('到期收益率(杠杆)'!C95,'到期收益率(杠杆)'!$B95:$K95),"")</f>
        <v>7</v>
      </c>
      <c r="D95" s="5">
        <f>IFERROR(RANK('到期收益率(杠杆)'!D95,'到期收益率(杠杆)'!$B95:$K95),"")</f>
        <v>5</v>
      </c>
      <c r="E95" s="5">
        <f>IFERROR(RANK('到期收益率(杠杆)'!E95,'到期收益率(杠杆)'!$B95:$K95),"")</f>
        <v>3</v>
      </c>
      <c r="F95" s="5">
        <f>IFERROR(RANK('到期收益率(杠杆)'!F95,'到期收益率(杠杆)'!$B95:$K95),"")</f>
        <v>4</v>
      </c>
      <c r="G95" s="5" t="str">
        <f>IFERROR(RANK('到期收益率(杠杆)'!G95,'到期收益率(杠杆)'!$B95:$K95),"")</f>
        <v/>
      </c>
      <c r="H95" s="5">
        <f>IFERROR(RANK('到期收益率(杠杆)'!H95,'到期收益率(杠杆)'!$B95:$K95),"")</f>
        <v>2</v>
      </c>
      <c r="I95" s="5">
        <f>IFERROR(RANK('到期收益率(杠杆)'!I95,'到期收益率(杠杆)'!$B95:$K95),"")</f>
        <v>1</v>
      </c>
      <c r="J95" s="5">
        <f>IFERROR(RANK('到期收益率(杠杆)'!J95,'到期收益率(杠杆)'!$B95:$K95),"")</f>
        <v>8</v>
      </c>
      <c r="K95" s="5" t="str">
        <f>IFERROR(RANK('到期收益率(杠杆)'!K95,'到期收益率(杠杆)'!$B95:$K95),"")</f>
        <v/>
      </c>
    </row>
    <row r="96" spans="1:11" x14ac:dyDescent="0.15">
      <c r="A96" s="1">
        <v>42423</v>
      </c>
      <c r="B96" s="5">
        <f>IFERROR(RANK('到期收益率(杠杆)'!B96,'到期收益率(杠杆)'!$B96:$K96),"")</f>
        <v>7</v>
      </c>
      <c r="C96" s="5">
        <f>IFERROR(RANK('到期收益率(杠杆)'!C96,'到期收益率(杠杆)'!$B96:$K96),"")</f>
        <v>8</v>
      </c>
      <c r="D96" s="5">
        <f>IFERROR(RANK('到期收益率(杠杆)'!D96,'到期收益率(杠杆)'!$B96:$K96),"")</f>
        <v>6</v>
      </c>
      <c r="E96" s="5">
        <f>IFERROR(RANK('到期收益率(杠杆)'!E96,'到期收益率(杠杆)'!$B96:$K96),"")</f>
        <v>4</v>
      </c>
      <c r="F96" s="5">
        <f>IFERROR(RANK('到期收益率(杠杆)'!F96,'到期收益率(杠杆)'!$B96:$K96),"")</f>
        <v>5</v>
      </c>
      <c r="G96" s="5">
        <f>IFERROR(RANK('到期收益率(杠杆)'!G96,'到期收益率(杠杆)'!$B96:$K96),"")</f>
        <v>3</v>
      </c>
      <c r="H96" s="5">
        <f>IFERROR(RANK('到期收益率(杠杆)'!H96,'到期收益率(杠杆)'!$B96:$K96),"")</f>
        <v>2</v>
      </c>
      <c r="I96" s="5">
        <f>IFERROR(RANK('到期收益率(杠杆)'!I96,'到期收益率(杠杆)'!$B96:$K96),"")</f>
        <v>1</v>
      </c>
      <c r="J96" s="5">
        <f>IFERROR(RANK('到期收益率(杠杆)'!J96,'到期收益率(杠杆)'!$B96:$K96),"")</f>
        <v>9</v>
      </c>
      <c r="K96" s="5" t="str">
        <f>IFERROR(RANK('到期收益率(杠杆)'!K96,'到期收益率(杠杆)'!$B96:$K96),"")</f>
        <v/>
      </c>
    </row>
    <row r="97" spans="1:11" x14ac:dyDescent="0.15">
      <c r="A97" s="1">
        <v>42424</v>
      </c>
      <c r="B97" s="5">
        <f>IFERROR(RANK('到期收益率(杠杆)'!B97,'到期收益率(杠杆)'!$B97:$K97),"")</f>
        <v>8</v>
      </c>
      <c r="C97" s="5">
        <f>IFERROR(RANK('到期收益率(杠杆)'!C97,'到期收益率(杠杆)'!$B97:$K97),"")</f>
        <v>9</v>
      </c>
      <c r="D97" s="5">
        <f>IFERROR(RANK('到期收益率(杠杆)'!D97,'到期收益率(杠杆)'!$B97:$K97),"")</f>
        <v>6</v>
      </c>
      <c r="E97" s="5">
        <f>IFERROR(RANK('到期收益率(杠杆)'!E97,'到期收益率(杠杆)'!$B97:$K97),"")</f>
        <v>4</v>
      </c>
      <c r="F97" s="5">
        <f>IFERROR(RANK('到期收益率(杠杆)'!F97,'到期收益率(杠杆)'!$B97:$K97),"")</f>
        <v>5</v>
      </c>
      <c r="G97" s="5">
        <f>IFERROR(RANK('到期收益率(杠杆)'!G97,'到期收益率(杠杆)'!$B97:$K97),"")</f>
        <v>3</v>
      </c>
      <c r="H97" s="5">
        <f>IFERROR(RANK('到期收益率(杠杆)'!H97,'到期收益率(杠杆)'!$B97:$K97),"")</f>
        <v>2</v>
      </c>
      <c r="I97" s="5">
        <f>IFERROR(RANK('到期收益率(杠杆)'!I97,'到期收益率(杠杆)'!$B97:$K97),"")</f>
        <v>1</v>
      </c>
      <c r="J97" s="5">
        <f>IFERROR(RANK('到期收益率(杠杆)'!J97,'到期收益率(杠杆)'!$B97:$K97),"")</f>
        <v>10</v>
      </c>
      <c r="K97" s="5">
        <f>IFERROR(RANK('到期收益率(杠杆)'!K97,'到期收益率(杠杆)'!$B97:$K97),"")</f>
        <v>7</v>
      </c>
    </row>
    <row r="98" spans="1:11" x14ac:dyDescent="0.15">
      <c r="A98" s="1">
        <v>42425</v>
      </c>
      <c r="B98" s="5">
        <f>IFERROR(RANK('到期收益率(杠杆)'!B98,'到期收益率(杠杆)'!$B98:$K98),"")</f>
        <v>7</v>
      </c>
      <c r="C98" s="5">
        <f>IFERROR(RANK('到期收益率(杠杆)'!C98,'到期收益率(杠杆)'!$B98:$K98),"")</f>
        <v>9</v>
      </c>
      <c r="D98" s="5">
        <f>IFERROR(RANK('到期收益率(杠杆)'!D98,'到期收益率(杠杆)'!$B98:$K98),"")</f>
        <v>5</v>
      </c>
      <c r="E98" s="5" t="str">
        <f>IFERROR(RANK('到期收益率(杠杆)'!E98,'到期收益率(杠杆)'!$B98:$K98),"")</f>
        <v/>
      </c>
      <c r="F98" s="5">
        <f>IFERROR(RANK('到期收益率(杠杆)'!F98,'到期收益率(杠杆)'!$B98:$K98),"")</f>
        <v>4</v>
      </c>
      <c r="G98" s="5">
        <f>IFERROR(RANK('到期收益率(杠杆)'!G98,'到期收益率(杠杆)'!$B98:$K98),"")</f>
        <v>3</v>
      </c>
      <c r="H98" s="5">
        <f>IFERROR(RANK('到期收益率(杠杆)'!H98,'到期收益率(杠杆)'!$B98:$K98),"")</f>
        <v>2</v>
      </c>
      <c r="I98" s="5">
        <f>IFERROR(RANK('到期收益率(杠杆)'!I98,'到期收益率(杠杆)'!$B98:$K98),"")</f>
        <v>1</v>
      </c>
      <c r="J98" s="5">
        <f>IFERROR(RANK('到期收益率(杠杆)'!J98,'到期收益率(杠杆)'!$B98:$K98),"")</f>
        <v>8</v>
      </c>
      <c r="K98" s="5">
        <f>IFERROR(RANK('到期收益率(杠杆)'!K98,'到期收益率(杠杆)'!$B98:$K98),"")</f>
        <v>6</v>
      </c>
    </row>
    <row r="99" spans="1:11" x14ac:dyDescent="0.15">
      <c r="A99" s="1">
        <v>42426</v>
      </c>
      <c r="B99" s="5">
        <f>IFERROR(RANK('到期收益率(杠杆)'!B99,'到期收益率(杠杆)'!$B99:$K99),"")</f>
        <v>8</v>
      </c>
      <c r="C99" s="5">
        <f>IFERROR(RANK('到期收益率(杠杆)'!C99,'到期收益率(杠杆)'!$B99:$K99),"")</f>
        <v>10</v>
      </c>
      <c r="D99" s="5">
        <f>IFERROR(RANK('到期收益率(杠杆)'!D99,'到期收益率(杠杆)'!$B99:$K99),"")</f>
        <v>6</v>
      </c>
      <c r="E99" s="5">
        <f>IFERROR(RANK('到期收益率(杠杆)'!E99,'到期收益率(杠杆)'!$B99:$K99),"")</f>
        <v>4</v>
      </c>
      <c r="F99" s="5">
        <f>IFERROR(RANK('到期收益率(杠杆)'!F99,'到期收益率(杠杆)'!$B99:$K99),"")</f>
        <v>5</v>
      </c>
      <c r="G99" s="5">
        <f>IFERROR(RANK('到期收益率(杠杆)'!G99,'到期收益率(杠杆)'!$B99:$K99),"")</f>
        <v>3</v>
      </c>
      <c r="H99" s="5">
        <f>IFERROR(RANK('到期收益率(杠杆)'!H99,'到期收益率(杠杆)'!$B99:$K99),"")</f>
        <v>2</v>
      </c>
      <c r="I99" s="5">
        <f>IFERROR(RANK('到期收益率(杠杆)'!I99,'到期收益率(杠杆)'!$B99:$K99),"")</f>
        <v>1</v>
      </c>
      <c r="J99" s="5">
        <f>IFERROR(RANK('到期收益率(杠杆)'!J99,'到期收益率(杠杆)'!$B99:$K99),"")</f>
        <v>9</v>
      </c>
      <c r="K99" s="5">
        <f>IFERROR(RANK('到期收益率(杠杆)'!K99,'到期收益率(杠杆)'!$B99:$K99),"")</f>
        <v>7</v>
      </c>
    </row>
    <row r="100" spans="1:11" x14ac:dyDescent="0.15">
      <c r="A100" s="1">
        <v>42429</v>
      </c>
      <c r="B100" s="5">
        <f>IFERROR(RANK('到期收益率(杠杆)'!B100,'到期收益率(杠杆)'!$B100:$K100),"")</f>
        <v>8</v>
      </c>
      <c r="C100" s="5">
        <f>IFERROR(RANK('到期收益率(杠杆)'!C100,'到期收益率(杠杆)'!$B100:$K100),"")</f>
        <v>1</v>
      </c>
      <c r="D100" s="5">
        <f>IFERROR(RANK('到期收益率(杠杆)'!D100,'到期收益率(杠杆)'!$B100:$K100),"")</f>
        <v>7</v>
      </c>
      <c r="E100" s="5">
        <f>IFERROR(RANK('到期收益率(杠杆)'!E100,'到期收益率(杠杆)'!$B100:$K100),"")</f>
        <v>5</v>
      </c>
      <c r="F100" s="5">
        <f>IFERROR(RANK('到期收益率(杠杆)'!F100,'到期收益率(杠杆)'!$B100:$K100),"")</f>
        <v>6</v>
      </c>
      <c r="G100" s="5">
        <f>IFERROR(RANK('到期收益率(杠杆)'!G100,'到期收益率(杠杆)'!$B100:$K100),"")</f>
        <v>4</v>
      </c>
      <c r="H100" s="5">
        <f>IFERROR(RANK('到期收益率(杠杆)'!H100,'到期收益率(杠杆)'!$B100:$K100),"")</f>
        <v>3</v>
      </c>
      <c r="I100" s="5">
        <f>IFERROR(RANK('到期收益率(杠杆)'!I100,'到期收益率(杠杆)'!$B100:$K100),"")</f>
        <v>2</v>
      </c>
      <c r="J100" s="5" t="str">
        <f>IFERROR(RANK('到期收益率(杠杆)'!J100,'到期收益率(杠杆)'!$B100:$K100),"")</f>
        <v/>
      </c>
      <c r="K100" s="5" t="str">
        <f>IFERROR(RANK('到期收益率(杠杆)'!K100,'到期收益率(杠杆)'!$B100:$K100),"")</f>
        <v/>
      </c>
    </row>
    <row r="101" spans="1:11" x14ac:dyDescent="0.15">
      <c r="A101" s="1">
        <v>42430</v>
      </c>
      <c r="B101" s="5" t="str">
        <f>IFERROR(RANK('到期收益率(杠杆)'!B101,'到期收益率(杠杆)'!$B101:$K101),"")</f>
        <v/>
      </c>
      <c r="C101" s="5">
        <f>IFERROR(RANK('到期收益率(杠杆)'!C101,'到期收益率(杠杆)'!$B101:$K101),"")</f>
        <v>8</v>
      </c>
      <c r="D101" s="5">
        <f>IFERROR(RANK('到期收益率(杠杆)'!D101,'到期收益率(杠杆)'!$B101:$K101),"")</f>
        <v>5</v>
      </c>
      <c r="E101" s="5">
        <f>IFERROR(RANK('到期收益率(杠杆)'!E101,'到期收益率(杠杆)'!$B101:$K101),"")</f>
        <v>3</v>
      </c>
      <c r="F101" s="5">
        <f>IFERROR(RANK('到期收益率(杠杆)'!F101,'到期收益率(杠杆)'!$B101:$K101),"")</f>
        <v>4</v>
      </c>
      <c r="G101" s="5" t="str">
        <f>IFERROR(RANK('到期收益率(杠杆)'!G101,'到期收益率(杠杆)'!$B101:$K101),"")</f>
        <v/>
      </c>
      <c r="H101" s="5">
        <f>IFERROR(RANK('到期收益率(杠杆)'!H101,'到期收益率(杠杆)'!$B101:$K101),"")</f>
        <v>2</v>
      </c>
      <c r="I101" s="5">
        <f>IFERROR(RANK('到期收益率(杠杆)'!I101,'到期收益率(杠杆)'!$B101:$K101),"")</f>
        <v>1</v>
      </c>
      <c r="J101" s="5">
        <f>IFERROR(RANK('到期收益率(杠杆)'!J101,'到期收益率(杠杆)'!$B101:$K101),"")</f>
        <v>7</v>
      </c>
      <c r="K101" s="5">
        <f>IFERROR(RANK('到期收益率(杠杆)'!K101,'到期收益率(杠杆)'!$B101:$K101),"")</f>
        <v>6</v>
      </c>
    </row>
    <row r="102" spans="1:11" x14ac:dyDescent="0.15">
      <c r="A102" s="1">
        <v>42431</v>
      </c>
      <c r="B102" s="5">
        <f>IFERROR(RANK('到期收益率(杠杆)'!B102,'到期收益率(杠杆)'!$B102:$K102),"")</f>
        <v>6</v>
      </c>
      <c r="C102" s="5">
        <f>IFERROR(RANK('到期收益率(杠杆)'!C102,'到期收益率(杠杆)'!$B102:$K102),"")</f>
        <v>8</v>
      </c>
      <c r="D102" s="5">
        <f>IFERROR(RANK('到期收益率(杠杆)'!D102,'到期收益率(杠杆)'!$B102:$K102),"")</f>
        <v>5</v>
      </c>
      <c r="E102" s="5">
        <f>IFERROR(RANK('到期收益率(杠杆)'!E102,'到期收益率(杠杆)'!$B102:$K102),"")</f>
        <v>3</v>
      </c>
      <c r="F102" s="5">
        <f>IFERROR(RANK('到期收益率(杠杆)'!F102,'到期收益率(杠杆)'!$B102:$K102),"")</f>
        <v>4</v>
      </c>
      <c r="G102" s="5" t="str">
        <f>IFERROR(RANK('到期收益率(杠杆)'!G102,'到期收益率(杠杆)'!$B102:$K102),"")</f>
        <v/>
      </c>
      <c r="H102" s="5">
        <f>IFERROR(RANK('到期收益率(杠杆)'!H102,'到期收益率(杠杆)'!$B102:$K102),"")</f>
        <v>2</v>
      </c>
      <c r="I102" s="5">
        <f>IFERROR(RANK('到期收益率(杠杆)'!I102,'到期收益率(杠杆)'!$B102:$K102),"")</f>
        <v>1</v>
      </c>
      <c r="J102" s="5">
        <f>IFERROR(RANK('到期收益率(杠杆)'!J102,'到期收益率(杠杆)'!$B102:$K102),"")</f>
        <v>7</v>
      </c>
      <c r="K102" s="5" t="str">
        <f>IFERROR(RANK('到期收益率(杠杆)'!K102,'到期收益率(杠杆)'!$B102:$K102),"")</f>
        <v/>
      </c>
    </row>
    <row r="103" spans="1:11" x14ac:dyDescent="0.15">
      <c r="A103" s="1">
        <v>42432</v>
      </c>
      <c r="B103" s="5" t="str">
        <f>IFERROR(RANK('到期收益率(杠杆)'!B103,'到期收益率(杠杆)'!$B103:$K103),"")</f>
        <v/>
      </c>
      <c r="C103" s="5">
        <f>IFERROR(RANK('到期收益率(杠杆)'!C103,'到期收益率(杠杆)'!$B103:$K103),"")</f>
        <v>6</v>
      </c>
      <c r="D103" s="5">
        <f>IFERROR(RANK('到期收益率(杠杆)'!D103,'到期收益率(杠杆)'!$B103:$K103),"")</f>
        <v>5</v>
      </c>
      <c r="E103" s="5">
        <f>IFERROR(RANK('到期收益率(杠杆)'!E103,'到期收益率(杠杆)'!$B103:$K103),"")</f>
        <v>3</v>
      </c>
      <c r="F103" s="5">
        <f>IFERROR(RANK('到期收益率(杠杆)'!F103,'到期收益率(杠杆)'!$B103:$K103),"")</f>
        <v>4</v>
      </c>
      <c r="G103" s="5" t="str">
        <f>IFERROR(RANK('到期收益率(杠杆)'!G103,'到期收益率(杠杆)'!$B103:$K103),"")</f>
        <v/>
      </c>
      <c r="H103" s="5">
        <f>IFERROR(RANK('到期收益率(杠杆)'!H103,'到期收益率(杠杆)'!$B103:$K103),"")</f>
        <v>2</v>
      </c>
      <c r="I103" s="5">
        <f>IFERROR(RANK('到期收益率(杠杆)'!I103,'到期收益率(杠杆)'!$B103:$K103),"")</f>
        <v>1</v>
      </c>
      <c r="J103" s="5" t="str">
        <f>IFERROR(RANK('到期收益率(杠杆)'!J103,'到期收益率(杠杆)'!$B103:$K103),"")</f>
        <v/>
      </c>
      <c r="K103" s="5" t="str">
        <f>IFERROR(RANK('到期收益率(杠杆)'!K103,'到期收益率(杠杆)'!$B103:$K103),"")</f>
        <v/>
      </c>
    </row>
    <row r="104" spans="1:11" x14ac:dyDescent="0.15">
      <c r="A104" s="1">
        <v>42433</v>
      </c>
      <c r="B104" s="5">
        <f>IFERROR(RANK('到期收益率(杠杆)'!B104,'到期收益率(杠杆)'!$B104:$K104),"")</f>
        <v>7</v>
      </c>
      <c r="C104" s="5">
        <f>IFERROR(RANK('到期收益率(杠杆)'!C104,'到期收益率(杠杆)'!$B104:$K104),"")</f>
        <v>9</v>
      </c>
      <c r="D104" s="5">
        <f>IFERROR(RANK('到期收益率(杠杆)'!D104,'到期收益率(杠杆)'!$B104:$K104),"")</f>
        <v>5</v>
      </c>
      <c r="E104" s="5">
        <f>IFERROR(RANK('到期收益率(杠杆)'!E104,'到期收益率(杠杆)'!$B104:$K104),"")</f>
        <v>3</v>
      </c>
      <c r="F104" s="5">
        <f>IFERROR(RANK('到期收益率(杠杆)'!F104,'到期收益率(杠杆)'!$B104:$K104),"")</f>
        <v>4</v>
      </c>
      <c r="G104" s="5" t="str">
        <f>IFERROR(RANK('到期收益率(杠杆)'!G104,'到期收益率(杠杆)'!$B104:$K104),"")</f>
        <v/>
      </c>
      <c r="H104" s="5">
        <f>IFERROR(RANK('到期收益率(杠杆)'!H104,'到期收益率(杠杆)'!$B104:$K104),"")</f>
        <v>2</v>
      </c>
      <c r="I104" s="5">
        <f>IFERROR(RANK('到期收益率(杠杆)'!I104,'到期收益率(杠杆)'!$B104:$K104),"")</f>
        <v>1</v>
      </c>
      <c r="J104" s="5">
        <f>IFERROR(RANK('到期收益率(杠杆)'!J104,'到期收益率(杠杆)'!$B104:$K104),"")</f>
        <v>8</v>
      </c>
      <c r="K104" s="5">
        <f>IFERROR(RANK('到期收益率(杠杆)'!K104,'到期收益率(杠杆)'!$B104:$K104),"")</f>
        <v>6</v>
      </c>
    </row>
    <row r="105" spans="1:11" x14ac:dyDescent="0.15">
      <c r="A105" s="1">
        <v>42436</v>
      </c>
      <c r="B105" s="5" t="str">
        <f>IFERROR(RANK('到期收益率(杠杆)'!B105,'到期收益率(杠杆)'!$B105:$K105),"")</f>
        <v/>
      </c>
      <c r="C105" s="5">
        <f>IFERROR(RANK('到期收益率(杠杆)'!C105,'到期收益率(杠杆)'!$B105:$K105),"")</f>
        <v>8</v>
      </c>
      <c r="D105" s="5">
        <f>IFERROR(RANK('到期收益率(杠杆)'!D105,'到期收益率(杠杆)'!$B105:$K105),"")</f>
        <v>6</v>
      </c>
      <c r="E105" s="5">
        <f>IFERROR(RANK('到期收益率(杠杆)'!E105,'到期收益率(杠杆)'!$B105:$K105),"")</f>
        <v>4</v>
      </c>
      <c r="F105" s="5">
        <f>IFERROR(RANK('到期收益率(杠杆)'!F105,'到期收益率(杠杆)'!$B105:$K105),"")</f>
        <v>5</v>
      </c>
      <c r="G105" s="5">
        <f>IFERROR(RANK('到期收益率(杠杆)'!G105,'到期收益率(杠杆)'!$B105:$K105),"")</f>
        <v>3</v>
      </c>
      <c r="H105" s="5">
        <f>IFERROR(RANK('到期收益率(杠杆)'!H105,'到期收益率(杠杆)'!$B105:$K105),"")</f>
        <v>2</v>
      </c>
      <c r="I105" s="5">
        <f>IFERROR(RANK('到期收益率(杠杆)'!I105,'到期收益率(杠杆)'!$B105:$K105),"")</f>
        <v>1</v>
      </c>
      <c r="J105" s="5">
        <f>IFERROR(RANK('到期收益率(杠杆)'!J105,'到期收益率(杠杆)'!$B105:$K105),"")</f>
        <v>7</v>
      </c>
      <c r="K105" s="5" t="str">
        <f>IFERROR(RANK('到期收益率(杠杆)'!K105,'到期收益率(杠杆)'!$B105:$K105),"")</f>
        <v/>
      </c>
    </row>
    <row r="106" spans="1:11" x14ac:dyDescent="0.15">
      <c r="A106" s="1">
        <v>42437</v>
      </c>
      <c r="B106" s="5" t="str">
        <f>IFERROR(RANK('到期收益率(杠杆)'!B106,'到期收益率(杠杆)'!$B106:$K106),"")</f>
        <v/>
      </c>
      <c r="C106" s="5">
        <f>IFERROR(RANK('到期收益率(杠杆)'!C106,'到期收益率(杠杆)'!$B106:$K106),"")</f>
        <v>8</v>
      </c>
      <c r="D106" s="5">
        <f>IFERROR(RANK('到期收益率(杠杆)'!D106,'到期收益率(杠杆)'!$B106:$K106),"")</f>
        <v>6</v>
      </c>
      <c r="E106" s="5">
        <f>IFERROR(RANK('到期收益率(杠杆)'!E106,'到期收益率(杠杆)'!$B106:$K106),"")</f>
        <v>4</v>
      </c>
      <c r="F106" s="5">
        <f>IFERROR(RANK('到期收益率(杠杆)'!F106,'到期收益率(杠杆)'!$B106:$K106),"")</f>
        <v>5</v>
      </c>
      <c r="G106" s="5">
        <f>IFERROR(RANK('到期收益率(杠杆)'!G106,'到期收益率(杠杆)'!$B106:$K106),"")</f>
        <v>3</v>
      </c>
      <c r="H106" s="5">
        <f>IFERROR(RANK('到期收益率(杠杆)'!H106,'到期收益率(杠杆)'!$B106:$K106),"")</f>
        <v>1</v>
      </c>
      <c r="I106" s="5">
        <f>IFERROR(RANK('到期收益率(杠杆)'!I106,'到期收益率(杠杆)'!$B106:$K106),"")</f>
        <v>2</v>
      </c>
      <c r="J106" s="5">
        <f>IFERROR(RANK('到期收益率(杠杆)'!J106,'到期收益率(杠杆)'!$B106:$K106),"")</f>
        <v>7</v>
      </c>
      <c r="K106" s="5" t="str">
        <f>IFERROR(RANK('到期收益率(杠杆)'!K106,'到期收益率(杠杆)'!$B106:$K106),"")</f>
        <v/>
      </c>
    </row>
    <row r="107" spans="1:11" x14ac:dyDescent="0.15">
      <c r="A107" s="1">
        <v>42438</v>
      </c>
      <c r="B107" s="5">
        <f>IFERROR(RANK('到期收益率(杠杆)'!B107,'到期收益率(杠杆)'!$B107:$K107),"")</f>
        <v>8</v>
      </c>
      <c r="C107" s="5">
        <f>IFERROR(RANK('到期收益率(杠杆)'!C107,'到期收益率(杠杆)'!$B107:$K107),"")</f>
        <v>10</v>
      </c>
      <c r="D107" s="5">
        <f>IFERROR(RANK('到期收益率(杠杆)'!D107,'到期收益率(杠杆)'!$B107:$K107),"")</f>
        <v>7</v>
      </c>
      <c r="E107" s="5">
        <f>IFERROR(RANK('到期收益率(杠杆)'!E107,'到期收益率(杠杆)'!$B107:$K107),"")</f>
        <v>4</v>
      </c>
      <c r="F107" s="5">
        <f>IFERROR(RANK('到期收益率(杠杆)'!F107,'到期收益率(杠杆)'!$B107:$K107),"")</f>
        <v>5</v>
      </c>
      <c r="G107" s="5">
        <f>IFERROR(RANK('到期收益率(杠杆)'!G107,'到期收益率(杠杆)'!$B107:$K107),"")</f>
        <v>3</v>
      </c>
      <c r="H107" s="5">
        <f>IFERROR(RANK('到期收益率(杠杆)'!H107,'到期收益率(杠杆)'!$B107:$K107),"")</f>
        <v>2</v>
      </c>
      <c r="I107" s="5">
        <f>IFERROR(RANK('到期收益率(杠杆)'!I107,'到期收益率(杠杆)'!$B107:$K107),"")</f>
        <v>1</v>
      </c>
      <c r="J107" s="5">
        <f>IFERROR(RANK('到期收益率(杠杆)'!J107,'到期收益率(杠杆)'!$B107:$K107),"")</f>
        <v>9</v>
      </c>
      <c r="K107" s="5">
        <f>IFERROR(RANK('到期收益率(杠杆)'!K107,'到期收益率(杠杆)'!$B107:$K107),"")</f>
        <v>6</v>
      </c>
    </row>
    <row r="108" spans="1:11" x14ac:dyDescent="0.15">
      <c r="A108" s="1">
        <v>42439</v>
      </c>
      <c r="B108" s="5">
        <f>IFERROR(RANK('到期收益率(杠杆)'!B108,'到期收益率(杠杆)'!$B108:$K108),"")</f>
        <v>7</v>
      </c>
      <c r="C108" s="5">
        <f>IFERROR(RANK('到期收益率(杠杆)'!C108,'到期收益率(杠杆)'!$B108:$K108),"")</f>
        <v>9</v>
      </c>
      <c r="D108" s="5">
        <f>IFERROR(RANK('到期收益率(杠杆)'!D108,'到期收益率(杠杆)'!$B108:$K108),"")</f>
        <v>6</v>
      </c>
      <c r="E108" s="5">
        <f>IFERROR(RANK('到期收益率(杠杆)'!E108,'到期收益率(杠杆)'!$B108:$K108),"")</f>
        <v>4</v>
      </c>
      <c r="F108" s="5" t="str">
        <f>IFERROR(RANK('到期收益率(杠杆)'!F108,'到期收益率(杠杆)'!$B108:$K108),"")</f>
        <v/>
      </c>
      <c r="G108" s="5">
        <f>IFERROR(RANK('到期收益率(杠杆)'!G108,'到期收益率(杠杆)'!$B108:$K108),"")</f>
        <v>3</v>
      </c>
      <c r="H108" s="5">
        <f>IFERROR(RANK('到期收益率(杠杆)'!H108,'到期收益率(杠杆)'!$B108:$K108),"")</f>
        <v>1</v>
      </c>
      <c r="I108" s="5">
        <f>IFERROR(RANK('到期收益率(杠杆)'!I108,'到期收益率(杠杆)'!$B108:$K108),"")</f>
        <v>2</v>
      </c>
      <c r="J108" s="5">
        <f>IFERROR(RANK('到期收益率(杠杆)'!J108,'到期收益率(杠杆)'!$B108:$K108),"")</f>
        <v>8</v>
      </c>
      <c r="K108" s="5">
        <f>IFERROR(RANK('到期收益率(杠杆)'!K108,'到期收益率(杠杆)'!$B108:$K108),"")</f>
        <v>5</v>
      </c>
    </row>
    <row r="109" spans="1:11" x14ac:dyDescent="0.15">
      <c r="A109" s="1">
        <v>42440</v>
      </c>
      <c r="B109" s="5" t="str">
        <f>IFERROR(RANK('到期收益率(杠杆)'!B109,'到期收益率(杠杆)'!$B109:$K109),"")</f>
        <v/>
      </c>
      <c r="C109" s="5">
        <f>IFERROR(RANK('到期收益率(杠杆)'!C109,'到期收益率(杠杆)'!$B109:$K109),"")</f>
        <v>7</v>
      </c>
      <c r="D109" s="5">
        <f>IFERROR(RANK('到期收益率(杠杆)'!D109,'到期收益率(杠杆)'!$B109:$K109),"")</f>
        <v>5</v>
      </c>
      <c r="E109" s="5">
        <f>IFERROR(RANK('到期收益率(杠杆)'!E109,'到期收益率(杠杆)'!$B109:$K109),"")</f>
        <v>4</v>
      </c>
      <c r="F109" s="5" t="str">
        <f>IFERROR(RANK('到期收益率(杠杆)'!F109,'到期收益率(杠杆)'!$B109:$K109),"")</f>
        <v/>
      </c>
      <c r="G109" s="5">
        <f>IFERROR(RANK('到期收益率(杠杆)'!G109,'到期收益率(杠杆)'!$B109:$K109),"")</f>
        <v>3</v>
      </c>
      <c r="H109" s="5">
        <f>IFERROR(RANK('到期收益率(杠杆)'!H109,'到期收益率(杠杆)'!$B109:$K109),"")</f>
        <v>1</v>
      </c>
      <c r="I109" s="5">
        <f>IFERROR(RANK('到期收益率(杠杆)'!I109,'到期收益率(杠杆)'!$B109:$K109),"")</f>
        <v>2</v>
      </c>
      <c r="J109" s="5">
        <f>IFERROR(RANK('到期收益率(杠杆)'!J109,'到期收益率(杠杆)'!$B109:$K109),"")</f>
        <v>6</v>
      </c>
      <c r="K109" s="5" t="str">
        <f>IFERROR(RANK('到期收益率(杠杆)'!K109,'到期收益率(杠杆)'!$B109:$K109),"")</f>
        <v/>
      </c>
    </row>
    <row r="110" spans="1:11" x14ac:dyDescent="0.15">
      <c r="A110" s="1">
        <v>42443</v>
      </c>
      <c r="B110" s="5" t="str">
        <f>IFERROR(RANK('到期收益率(杠杆)'!B110,'到期收益率(杠杆)'!$B110:$K110),"")</f>
        <v/>
      </c>
      <c r="C110" s="5">
        <f>IFERROR(RANK('到期收益率(杠杆)'!C110,'到期收益率(杠杆)'!$B110:$K110),"")</f>
        <v>8</v>
      </c>
      <c r="D110" s="5">
        <f>IFERROR(RANK('到期收益率(杠杆)'!D110,'到期收益率(杠杆)'!$B110:$K110),"")</f>
        <v>5</v>
      </c>
      <c r="E110" s="5">
        <f>IFERROR(RANK('到期收益率(杠杆)'!E110,'到期收益率(杠杆)'!$B110:$K110),"")</f>
        <v>4</v>
      </c>
      <c r="F110" s="5">
        <f>IFERROR(RANK('到期收益率(杠杆)'!F110,'到期收益率(杠杆)'!$B110:$K110),"")</f>
        <v>6</v>
      </c>
      <c r="G110" s="5">
        <f>IFERROR(RANK('到期收益率(杠杆)'!G110,'到期收益率(杠杆)'!$B110:$K110),"")</f>
        <v>3</v>
      </c>
      <c r="H110" s="5">
        <f>IFERROR(RANK('到期收益率(杠杆)'!H110,'到期收益率(杠杆)'!$B110:$K110),"")</f>
        <v>2</v>
      </c>
      <c r="I110" s="5">
        <f>IFERROR(RANK('到期收益率(杠杆)'!I110,'到期收益率(杠杆)'!$B110:$K110),"")</f>
        <v>1</v>
      </c>
      <c r="J110" s="5">
        <f>IFERROR(RANK('到期收益率(杠杆)'!J110,'到期收益率(杠杆)'!$B110:$K110),"")</f>
        <v>7</v>
      </c>
      <c r="K110" s="5" t="str">
        <f>IFERROR(RANK('到期收益率(杠杆)'!K110,'到期收益率(杠杆)'!$B110:$K110),"")</f>
        <v/>
      </c>
    </row>
    <row r="111" spans="1:11" x14ac:dyDescent="0.15">
      <c r="A111" s="1">
        <v>42444</v>
      </c>
      <c r="B111" s="5">
        <f>IFERROR(RANK('到期收益率(杠杆)'!B111,'到期收益率(杠杆)'!$B111:$K111),"")</f>
        <v>7</v>
      </c>
      <c r="C111" s="5">
        <f>IFERROR(RANK('到期收益率(杠杆)'!C111,'到期收益率(杠杆)'!$B111:$K111),"")</f>
        <v>9</v>
      </c>
      <c r="D111" s="5">
        <f>IFERROR(RANK('到期收益率(杠杆)'!D111,'到期收益率(杠杆)'!$B111:$K111),"")</f>
        <v>6</v>
      </c>
      <c r="E111" s="5">
        <f>IFERROR(RANK('到期收益率(杠杆)'!E111,'到期收益率(杠杆)'!$B111:$K111),"")</f>
        <v>4</v>
      </c>
      <c r="F111" s="5" t="str">
        <f>IFERROR(RANK('到期收益率(杠杆)'!F111,'到期收益率(杠杆)'!$B111:$K111),"")</f>
        <v/>
      </c>
      <c r="G111" s="5">
        <f>IFERROR(RANK('到期收益率(杠杆)'!G111,'到期收益率(杠杆)'!$B111:$K111),"")</f>
        <v>3</v>
      </c>
      <c r="H111" s="5">
        <f>IFERROR(RANK('到期收益率(杠杆)'!H111,'到期收益率(杠杆)'!$B111:$K111),"")</f>
        <v>2</v>
      </c>
      <c r="I111" s="5">
        <f>IFERROR(RANK('到期收益率(杠杆)'!I111,'到期收益率(杠杆)'!$B111:$K111),"")</f>
        <v>1</v>
      </c>
      <c r="J111" s="5">
        <f>IFERROR(RANK('到期收益率(杠杆)'!J111,'到期收益率(杠杆)'!$B111:$K111),"")</f>
        <v>8</v>
      </c>
      <c r="K111" s="5">
        <f>IFERROR(RANK('到期收益率(杠杆)'!K111,'到期收益率(杠杆)'!$B111:$K111),"")</f>
        <v>5</v>
      </c>
    </row>
    <row r="112" spans="1:11" x14ac:dyDescent="0.15">
      <c r="A112" s="1">
        <v>42445</v>
      </c>
      <c r="B112" s="5">
        <f>IFERROR(RANK('到期收益率(杠杆)'!B112,'到期收益率(杠杆)'!$B112:$K112),"")</f>
        <v>6</v>
      </c>
      <c r="C112" s="5">
        <f>IFERROR(RANK('到期收益率(杠杆)'!C112,'到期收益率(杠杆)'!$B112:$K112),"")</f>
        <v>8</v>
      </c>
      <c r="D112" s="5">
        <f>IFERROR(RANK('到期收益率(杠杆)'!D112,'到期收益率(杠杆)'!$B112:$K112),"")</f>
        <v>5</v>
      </c>
      <c r="E112" s="5">
        <f>IFERROR(RANK('到期收益率(杠杆)'!E112,'到期收益率(杠杆)'!$B112:$K112),"")</f>
        <v>4</v>
      </c>
      <c r="F112" s="5" t="str">
        <f>IFERROR(RANK('到期收益率(杠杆)'!F112,'到期收益率(杠杆)'!$B112:$K112),"")</f>
        <v/>
      </c>
      <c r="G112" s="5">
        <f>IFERROR(RANK('到期收益率(杠杆)'!G112,'到期收益率(杠杆)'!$B112:$K112),"")</f>
        <v>3</v>
      </c>
      <c r="H112" s="5">
        <f>IFERROR(RANK('到期收益率(杠杆)'!H112,'到期收益率(杠杆)'!$B112:$K112),"")</f>
        <v>2</v>
      </c>
      <c r="I112" s="5">
        <f>IFERROR(RANK('到期收益率(杠杆)'!I112,'到期收益率(杠杆)'!$B112:$K112),"")</f>
        <v>1</v>
      </c>
      <c r="J112" s="5">
        <f>IFERROR(RANK('到期收益率(杠杆)'!J112,'到期收益率(杠杆)'!$B112:$K112),"")</f>
        <v>7</v>
      </c>
      <c r="K112" s="5" t="str">
        <f>IFERROR(RANK('到期收益率(杠杆)'!K112,'到期收益率(杠杆)'!$B112:$K112),"")</f>
        <v/>
      </c>
    </row>
    <row r="113" spans="1:11" x14ac:dyDescent="0.15">
      <c r="A113" s="1">
        <v>42446</v>
      </c>
      <c r="B113" s="5" t="str">
        <f>IFERROR(RANK('到期收益率(杠杆)'!B113,'到期收益率(杠杆)'!$B113:$K113),"")</f>
        <v/>
      </c>
      <c r="C113" s="5">
        <f>IFERROR(RANK('到期收益率(杠杆)'!C113,'到期收益率(杠杆)'!$B113:$K113),"")</f>
        <v>9</v>
      </c>
      <c r="D113" s="5">
        <f>IFERROR(RANK('到期收益率(杠杆)'!D113,'到期收益率(杠杆)'!$B113:$K113),"")</f>
        <v>6</v>
      </c>
      <c r="E113" s="5">
        <f>IFERROR(RANK('到期收益率(杠杆)'!E113,'到期收益率(杠杆)'!$B113:$K113),"")</f>
        <v>4</v>
      </c>
      <c r="F113" s="5">
        <f>IFERROR(RANK('到期收益率(杠杆)'!F113,'到期收益率(杠杆)'!$B113:$K113),"")</f>
        <v>7</v>
      </c>
      <c r="G113" s="5">
        <f>IFERROR(RANK('到期收益率(杠杆)'!G113,'到期收益率(杠杆)'!$B113:$K113),"")</f>
        <v>3</v>
      </c>
      <c r="H113" s="5">
        <f>IFERROR(RANK('到期收益率(杠杆)'!H113,'到期收益率(杠杆)'!$B113:$K113),"")</f>
        <v>2</v>
      </c>
      <c r="I113" s="5">
        <f>IFERROR(RANK('到期收益率(杠杆)'!I113,'到期收益率(杠杆)'!$B113:$K113),"")</f>
        <v>1</v>
      </c>
      <c r="J113" s="5">
        <f>IFERROR(RANK('到期收益率(杠杆)'!J113,'到期收益率(杠杆)'!$B113:$K113),"")</f>
        <v>8</v>
      </c>
      <c r="K113" s="5">
        <f>IFERROR(RANK('到期收益率(杠杆)'!K113,'到期收益率(杠杆)'!$B113:$K113),"")</f>
        <v>5</v>
      </c>
    </row>
    <row r="114" spans="1:11" x14ac:dyDescent="0.15">
      <c r="A114" s="1">
        <v>42447</v>
      </c>
      <c r="B114" s="5" t="str">
        <f>IFERROR(RANK('到期收益率(杠杆)'!B114,'到期收益率(杠杆)'!$B114:$K114),"")</f>
        <v/>
      </c>
      <c r="C114" s="5">
        <f>IFERROR(RANK('到期收益率(杠杆)'!C114,'到期收益率(杠杆)'!$B114:$K114),"")</f>
        <v>8</v>
      </c>
      <c r="D114" s="5">
        <f>IFERROR(RANK('到期收益率(杠杆)'!D114,'到期收益率(杠杆)'!$B114:$K114),"")</f>
        <v>6</v>
      </c>
      <c r="E114" s="5">
        <f>IFERROR(RANK('到期收益率(杠杆)'!E114,'到期收益率(杠杆)'!$B114:$K114),"")</f>
        <v>4</v>
      </c>
      <c r="F114" s="5" t="str">
        <f>IFERROR(RANK('到期收益率(杠杆)'!F114,'到期收益率(杠杆)'!$B114:$K114),"")</f>
        <v/>
      </c>
      <c r="G114" s="5">
        <f>IFERROR(RANK('到期收益率(杠杆)'!G114,'到期收益率(杠杆)'!$B114:$K114),"")</f>
        <v>3</v>
      </c>
      <c r="H114" s="5">
        <f>IFERROR(RANK('到期收益率(杠杆)'!H114,'到期收益率(杠杆)'!$B114:$K114),"")</f>
        <v>2</v>
      </c>
      <c r="I114" s="5">
        <f>IFERROR(RANK('到期收益率(杠杆)'!I114,'到期收益率(杠杆)'!$B114:$K114),"")</f>
        <v>1</v>
      </c>
      <c r="J114" s="5">
        <f>IFERROR(RANK('到期收益率(杠杆)'!J114,'到期收益率(杠杆)'!$B114:$K114),"")</f>
        <v>7</v>
      </c>
      <c r="K114" s="5">
        <f>IFERROR(RANK('到期收益率(杠杆)'!K114,'到期收益率(杠杆)'!$B114:$K114),"")</f>
        <v>5</v>
      </c>
    </row>
    <row r="115" spans="1:11" x14ac:dyDescent="0.15">
      <c r="A115" s="1">
        <v>42450</v>
      </c>
      <c r="B115" s="5">
        <f>IFERROR(RANK('到期收益率(杠杆)'!B115,'到期收益率(杠杆)'!$B115:$K115),"")</f>
        <v>7</v>
      </c>
      <c r="C115" s="5">
        <f>IFERROR(RANK('到期收益率(杠杆)'!C115,'到期收益率(杠杆)'!$B115:$K115),"")</f>
        <v>8</v>
      </c>
      <c r="D115" s="5">
        <f>IFERROR(RANK('到期收益率(杠杆)'!D115,'到期收益率(杠杆)'!$B115:$K115),"")</f>
        <v>5</v>
      </c>
      <c r="E115" s="5">
        <f>IFERROR(RANK('到期收益率(杠杆)'!E115,'到期收益率(杠杆)'!$B115:$K115),"")</f>
        <v>4</v>
      </c>
      <c r="F115" s="5" t="str">
        <f>IFERROR(RANK('到期收益率(杠杆)'!F115,'到期收益率(杠杆)'!$B115:$K115),"")</f>
        <v/>
      </c>
      <c r="G115" s="5">
        <f>IFERROR(RANK('到期收益率(杠杆)'!G115,'到期收益率(杠杆)'!$B115:$K115),"")</f>
        <v>3</v>
      </c>
      <c r="H115" s="5">
        <f>IFERROR(RANK('到期收益率(杠杆)'!H115,'到期收益率(杠杆)'!$B115:$K115),"")</f>
        <v>2</v>
      </c>
      <c r="I115" s="5">
        <f>IFERROR(RANK('到期收益率(杠杆)'!I115,'到期收益率(杠杆)'!$B115:$K115),"")</f>
        <v>1</v>
      </c>
      <c r="J115" s="5">
        <f>IFERROR(RANK('到期收益率(杠杆)'!J115,'到期收益率(杠杆)'!$B115:$K115),"")</f>
        <v>6</v>
      </c>
      <c r="K115" s="5" t="str">
        <f>IFERROR(RANK('到期收益率(杠杆)'!K115,'到期收益率(杠杆)'!$B115:$K115),"")</f>
        <v/>
      </c>
    </row>
    <row r="116" spans="1:11" x14ac:dyDescent="0.15">
      <c r="A116" s="1">
        <v>42451</v>
      </c>
      <c r="B116" s="5" t="str">
        <f>IFERROR(RANK('到期收益率(杠杆)'!B116,'到期收益率(杠杆)'!$B116:$K116),"")</f>
        <v/>
      </c>
      <c r="C116" s="5">
        <f>IFERROR(RANK('到期收益率(杠杆)'!C116,'到期收益率(杠杆)'!$B116:$K116),"")</f>
        <v>7</v>
      </c>
      <c r="D116" s="5" t="str">
        <f>IFERROR(RANK('到期收益率(杠杆)'!D116,'到期收益率(杠杆)'!$B116:$K116),"")</f>
        <v/>
      </c>
      <c r="E116" s="5">
        <f>IFERROR(RANK('到期收益率(杠杆)'!E116,'到期收益率(杠杆)'!$B116:$K116),"")</f>
        <v>4</v>
      </c>
      <c r="F116" s="5" t="str">
        <f>IFERROR(RANK('到期收益率(杠杆)'!F116,'到期收益率(杠杆)'!$B116:$K116),"")</f>
        <v/>
      </c>
      <c r="G116" s="5">
        <f>IFERROR(RANK('到期收益率(杠杆)'!G116,'到期收益率(杠杆)'!$B116:$K116),"")</f>
        <v>3</v>
      </c>
      <c r="H116" s="5">
        <f>IFERROR(RANK('到期收益率(杠杆)'!H116,'到期收益率(杠杆)'!$B116:$K116),"")</f>
        <v>2</v>
      </c>
      <c r="I116" s="5">
        <f>IFERROR(RANK('到期收益率(杠杆)'!I116,'到期收益率(杠杆)'!$B116:$K116),"")</f>
        <v>1</v>
      </c>
      <c r="J116" s="5">
        <f>IFERROR(RANK('到期收益率(杠杆)'!J116,'到期收益率(杠杆)'!$B116:$K116),"")</f>
        <v>6</v>
      </c>
      <c r="K116" s="5">
        <f>IFERROR(RANK('到期收益率(杠杆)'!K116,'到期收益率(杠杆)'!$B116:$K116),"")</f>
        <v>5</v>
      </c>
    </row>
    <row r="117" spans="1:11" x14ac:dyDescent="0.15">
      <c r="A117" s="1">
        <v>42452</v>
      </c>
      <c r="B117" s="5">
        <f>IFERROR(RANK('到期收益率(杠杆)'!B117,'到期收益率(杠杆)'!$B117:$K117),"")</f>
        <v>7</v>
      </c>
      <c r="C117" s="5">
        <f>IFERROR(RANK('到期收益率(杠杆)'!C117,'到期收益率(杠杆)'!$B117:$K117),"")</f>
        <v>9</v>
      </c>
      <c r="D117" s="5">
        <f>IFERROR(RANK('到期收益率(杠杆)'!D117,'到期收益率(杠杆)'!$B117:$K117),"")</f>
        <v>6</v>
      </c>
      <c r="E117" s="5">
        <f>IFERROR(RANK('到期收益率(杠杆)'!E117,'到期收益率(杠杆)'!$B117:$K117),"")</f>
        <v>4</v>
      </c>
      <c r="F117" s="5" t="str">
        <f>IFERROR(RANK('到期收益率(杠杆)'!F117,'到期收益率(杠杆)'!$B117:$K117),"")</f>
        <v/>
      </c>
      <c r="G117" s="5">
        <f>IFERROR(RANK('到期收益率(杠杆)'!G117,'到期收益率(杠杆)'!$B117:$K117),"")</f>
        <v>3</v>
      </c>
      <c r="H117" s="5">
        <f>IFERROR(RANK('到期收益率(杠杆)'!H117,'到期收益率(杠杆)'!$B117:$K117),"")</f>
        <v>2</v>
      </c>
      <c r="I117" s="5">
        <f>IFERROR(RANK('到期收益率(杠杆)'!I117,'到期收益率(杠杆)'!$B117:$K117),"")</f>
        <v>1</v>
      </c>
      <c r="J117" s="5">
        <f>IFERROR(RANK('到期收益率(杠杆)'!J117,'到期收益率(杠杆)'!$B117:$K117),"")</f>
        <v>8</v>
      </c>
      <c r="K117" s="5">
        <f>IFERROR(RANK('到期收益率(杠杆)'!K117,'到期收益率(杠杆)'!$B117:$K117),"")</f>
        <v>5</v>
      </c>
    </row>
    <row r="118" spans="1:11" x14ac:dyDescent="0.15">
      <c r="A118" s="1">
        <v>42453</v>
      </c>
      <c r="B118" s="5">
        <f>IFERROR(RANK('到期收益率(杠杆)'!B118,'到期收益率(杠杆)'!$B118:$K118),"")</f>
        <v>8</v>
      </c>
      <c r="C118" s="5">
        <f>IFERROR(RANK('到期收益率(杠杆)'!C118,'到期收益率(杠杆)'!$B118:$K118),"")</f>
        <v>9</v>
      </c>
      <c r="D118" s="5">
        <f>IFERROR(RANK('到期收益率(杠杆)'!D118,'到期收益率(杠杆)'!$B118:$K118),"")</f>
        <v>7</v>
      </c>
      <c r="E118" s="5">
        <f>IFERROR(RANK('到期收益率(杠杆)'!E118,'到期收益率(杠杆)'!$B118:$K118),"")</f>
        <v>4</v>
      </c>
      <c r="F118" s="5">
        <f>IFERROR(RANK('到期收益率(杠杆)'!F118,'到期收益率(杠杆)'!$B118:$K118),"")</f>
        <v>6</v>
      </c>
      <c r="G118" s="5">
        <f>IFERROR(RANK('到期收益率(杠杆)'!G118,'到期收益率(杠杆)'!$B118:$K118),"")</f>
        <v>3</v>
      </c>
      <c r="H118" s="5">
        <f>IFERROR(RANK('到期收益率(杠杆)'!H118,'到期收益率(杠杆)'!$B118:$K118),"")</f>
        <v>2</v>
      </c>
      <c r="I118" s="5">
        <f>IFERROR(RANK('到期收益率(杠杆)'!I118,'到期收益率(杠杆)'!$B118:$K118),"")</f>
        <v>1</v>
      </c>
      <c r="J118" s="5">
        <f>IFERROR(RANK('到期收益率(杠杆)'!J118,'到期收益率(杠杆)'!$B118:$K118),"")</f>
        <v>10</v>
      </c>
      <c r="K118" s="5">
        <f>IFERROR(RANK('到期收益率(杠杆)'!K118,'到期收益率(杠杆)'!$B118:$K118),"")</f>
        <v>5</v>
      </c>
    </row>
    <row r="119" spans="1:11" x14ac:dyDescent="0.15">
      <c r="A119" s="1">
        <v>42454</v>
      </c>
      <c r="B119" s="5">
        <f>IFERROR(RANK('到期收益率(杠杆)'!B119,'到期收益率(杠杆)'!$B119:$K119),"")</f>
        <v>7</v>
      </c>
      <c r="C119" s="5">
        <f>IFERROR(RANK('到期收益率(杠杆)'!C119,'到期收益率(杠杆)'!$B119:$K119),"")</f>
        <v>9</v>
      </c>
      <c r="D119" s="5">
        <f>IFERROR(RANK('到期收益率(杠杆)'!D119,'到期收益率(杠杆)'!$B119:$K119),"")</f>
        <v>6</v>
      </c>
      <c r="E119" s="5">
        <f>IFERROR(RANK('到期收益率(杠杆)'!E119,'到期收益率(杠杆)'!$B119:$K119),"")</f>
        <v>4</v>
      </c>
      <c r="F119" s="5" t="str">
        <f>IFERROR(RANK('到期收益率(杠杆)'!F119,'到期收益率(杠杆)'!$B119:$K119),"")</f>
        <v/>
      </c>
      <c r="G119" s="5">
        <f>IFERROR(RANK('到期收益率(杠杆)'!G119,'到期收益率(杠杆)'!$B119:$K119),"")</f>
        <v>3</v>
      </c>
      <c r="H119" s="5">
        <f>IFERROR(RANK('到期收益率(杠杆)'!H119,'到期收益率(杠杆)'!$B119:$K119),"")</f>
        <v>2</v>
      </c>
      <c r="I119" s="5">
        <f>IFERROR(RANK('到期收益率(杠杆)'!I119,'到期收益率(杠杆)'!$B119:$K119),"")</f>
        <v>1</v>
      </c>
      <c r="J119" s="5">
        <f>IFERROR(RANK('到期收益率(杠杆)'!J119,'到期收益率(杠杆)'!$B119:$K119),"")</f>
        <v>8</v>
      </c>
      <c r="K119" s="5">
        <f>IFERROR(RANK('到期收益率(杠杆)'!K119,'到期收益率(杠杆)'!$B119:$K119),"")</f>
        <v>5</v>
      </c>
    </row>
    <row r="120" spans="1:11" x14ac:dyDescent="0.15">
      <c r="A120" s="1">
        <v>42457</v>
      </c>
      <c r="B120" s="5" t="str">
        <f>IFERROR(RANK('到期收益率(杠杆)'!B120,'到期收益率(杠杆)'!$B120:$K120),"")</f>
        <v/>
      </c>
      <c r="C120" s="5">
        <f>IFERROR(RANK('到期收益率(杠杆)'!C120,'到期收益率(杠杆)'!$B120:$K120),"")</f>
        <v>9</v>
      </c>
      <c r="D120" s="5">
        <f>IFERROR(RANK('到期收益率(杠杆)'!D120,'到期收益率(杠杆)'!$B120:$K120),"")</f>
        <v>7</v>
      </c>
      <c r="E120" s="5">
        <f>IFERROR(RANK('到期收益率(杠杆)'!E120,'到期收益率(杠杆)'!$B120:$K120),"")</f>
        <v>4</v>
      </c>
      <c r="F120" s="5">
        <f>IFERROR(RANK('到期收益率(杠杆)'!F120,'到期收益率(杠杆)'!$B120:$K120),"")</f>
        <v>6</v>
      </c>
      <c r="G120" s="5">
        <f>IFERROR(RANK('到期收益率(杠杆)'!G120,'到期收益率(杠杆)'!$B120:$K120),"")</f>
        <v>3</v>
      </c>
      <c r="H120" s="5">
        <f>IFERROR(RANK('到期收益率(杠杆)'!H120,'到期收益率(杠杆)'!$B120:$K120),"")</f>
        <v>1</v>
      </c>
      <c r="I120" s="5">
        <f>IFERROR(RANK('到期收益率(杠杆)'!I120,'到期收益率(杠杆)'!$B120:$K120),"")</f>
        <v>2</v>
      </c>
      <c r="J120" s="5">
        <f>IFERROR(RANK('到期收益率(杠杆)'!J120,'到期收益率(杠杆)'!$B120:$K120),"")</f>
        <v>8</v>
      </c>
      <c r="K120" s="5">
        <f>IFERROR(RANK('到期收益率(杠杆)'!K120,'到期收益率(杠杆)'!$B120:$K120),"")</f>
        <v>5</v>
      </c>
    </row>
    <row r="121" spans="1:11" x14ac:dyDescent="0.15">
      <c r="A121" s="1">
        <v>42458</v>
      </c>
      <c r="B121" s="5">
        <f>IFERROR(RANK('到期收益率(杠杆)'!B121,'到期收益率(杠杆)'!$B121:$K121),"")</f>
        <v>8</v>
      </c>
      <c r="C121" s="5">
        <f>IFERROR(RANK('到期收益率(杠杆)'!C121,'到期收益率(杠杆)'!$B121:$K121),"")</f>
        <v>10</v>
      </c>
      <c r="D121" s="5">
        <f>IFERROR(RANK('到期收益率(杠杆)'!D121,'到期收益率(杠杆)'!$B121:$K121),"")</f>
        <v>7</v>
      </c>
      <c r="E121" s="5">
        <f>IFERROR(RANK('到期收益率(杠杆)'!E121,'到期收益率(杠杆)'!$B121:$K121),"")</f>
        <v>4</v>
      </c>
      <c r="F121" s="5">
        <f>IFERROR(RANK('到期收益率(杠杆)'!F121,'到期收益率(杠杆)'!$B121:$K121),"")</f>
        <v>6</v>
      </c>
      <c r="G121" s="5">
        <f>IFERROR(RANK('到期收益率(杠杆)'!G121,'到期收益率(杠杆)'!$B121:$K121),"")</f>
        <v>3</v>
      </c>
      <c r="H121" s="5">
        <f>IFERROR(RANK('到期收益率(杠杆)'!H121,'到期收益率(杠杆)'!$B121:$K121),"")</f>
        <v>1</v>
      </c>
      <c r="I121" s="5">
        <f>IFERROR(RANK('到期收益率(杠杆)'!I121,'到期收益率(杠杆)'!$B121:$K121),"")</f>
        <v>2</v>
      </c>
      <c r="J121" s="5">
        <f>IFERROR(RANK('到期收益率(杠杆)'!J121,'到期收益率(杠杆)'!$B121:$K121),"")</f>
        <v>9</v>
      </c>
      <c r="K121" s="5">
        <f>IFERROR(RANK('到期收益率(杠杆)'!K121,'到期收益率(杠杆)'!$B121:$K121),"")</f>
        <v>5</v>
      </c>
    </row>
    <row r="122" spans="1:11" x14ac:dyDescent="0.15">
      <c r="A122" s="1">
        <v>42459</v>
      </c>
      <c r="B122" s="5">
        <f>IFERROR(RANK('到期收益率(杠杆)'!B122,'到期收益率(杠杆)'!$B122:$K122),"")</f>
        <v>6</v>
      </c>
      <c r="C122" s="5">
        <f>IFERROR(RANK('到期收益率(杠杆)'!C122,'到期收益率(杠杆)'!$B122:$K122),"")</f>
        <v>8</v>
      </c>
      <c r="D122" s="5">
        <f>IFERROR(RANK('到期收益率(杠杆)'!D122,'到期收益率(杠杆)'!$B122:$K122),"")</f>
        <v>5</v>
      </c>
      <c r="E122" s="5">
        <f>IFERROR(RANK('到期收益率(杠杆)'!E122,'到期收益率(杠杆)'!$B122:$K122),"")</f>
        <v>4</v>
      </c>
      <c r="F122" s="5" t="str">
        <f>IFERROR(RANK('到期收益率(杠杆)'!F122,'到期收益率(杠杆)'!$B122:$K122),"")</f>
        <v/>
      </c>
      <c r="G122" s="5">
        <f>IFERROR(RANK('到期收益率(杠杆)'!G122,'到期收益率(杠杆)'!$B122:$K122),"")</f>
        <v>3</v>
      </c>
      <c r="H122" s="5">
        <f>IFERROR(RANK('到期收益率(杠杆)'!H122,'到期收益率(杠杆)'!$B122:$K122),"")</f>
        <v>1</v>
      </c>
      <c r="I122" s="5">
        <f>IFERROR(RANK('到期收益率(杠杆)'!I122,'到期收益率(杠杆)'!$B122:$K122),"")</f>
        <v>2</v>
      </c>
      <c r="J122" s="5">
        <f>IFERROR(RANK('到期收益率(杠杆)'!J122,'到期收益率(杠杆)'!$B122:$K122),"")</f>
        <v>7</v>
      </c>
      <c r="K122" s="5" t="str">
        <f>IFERROR(RANK('到期收益率(杠杆)'!K122,'到期收益率(杠杆)'!$B122:$K122),"")</f>
        <v/>
      </c>
    </row>
    <row r="123" spans="1:11" x14ac:dyDescent="0.15">
      <c r="A123" s="1">
        <v>42460</v>
      </c>
      <c r="B123" s="5" t="str">
        <f>IFERROR(RANK('到期收益率(杠杆)'!B123,'到期收益率(杠杆)'!$B123:$K123),"")</f>
        <v/>
      </c>
      <c r="C123" s="5">
        <f>IFERROR(RANK('到期收益率(杠杆)'!C123,'到期收益率(杠杆)'!$B123:$K123),"")</f>
        <v>6</v>
      </c>
      <c r="D123" s="5">
        <f>IFERROR(RANK('到期收益率(杠杆)'!D123,'到期收益率(杠杆)'!$B123:$K123),"")</f>
        <v>4</v>
      </c>
      <c r="E123" s="5" t="str">
        <f>IFERROR(RANK('到期收益率(杠杆)'!E123,'到期收益率(杠杆)'!$B123:$K123),"")</f>
        <v/>
      </c>
      <c r="F123" s="5" t="str">
        <f>IFERROR(RANK('到期收益率(杠杆)'!F123,'到期收益率(杠杆)'!$B123:$K123),"")</f>
        <v/>
      </c>
      <c r="G123" s="5">
        <f>IFERROR(RANK('到期收益率(杠杆)'!G123,'到期收益率(杠杆)'!$B123:$K123),"")</f>
        <v>2</v>
      </c>
      <c r="H123" s="5">
        <f>IFERROR(RANK('到期收益率(杠杆)'!H123,'到期收益率(杠杆)'!$B123:$K123),"")</f>
        <v>1</v>
      </c>
      <c r="I123" s="5" t="str">
        <f>IFERROR(RANK('到期收益率(杠杆)'!I123,'到期收益率(杠杆)'!$B123:$K123),"")</f>
        <v/>
      </c>
      <c r="J123" s="5">
        <f>IFERROR(RANK('到期收益率(杠杆)'!J123,'到期收益率(杠杆)'!$B123:$K123),"")</f>
        <v>5</v>
      </c>
      <c r="K123" s="5">
        <f>IFERROR(RANK('到期收益率(杠杆)'!K123,'到期收益率(杠杆)'!$B123:$K123),"")</f>
        <v>3</v>
      </c>
    </row>
    <row r="124" spans="1:11" x14ac:dyDescent="0.15">
      <c r="A124" s="1">
        <v>42461</v>
      </c>
      <c r="B124" s="5">
        <f>IFERROR(RANK('到期收益率(杠杆)'!B124,'到期收益率(杠杆)'!$B124:$K124),"")</f>
        <v>7</v>
      </c>
      <c r="C124" s="5">
        <f>IFERROR(RANK('到期收益率(杠杆)'!C124,'到期收益率(杠杆)'!$B124:$K124),"")</f>
        <v>9</v>
      </c>
      <c r="D124" s="5">
        <f>IFERROR(RANK('到期收益率(杠杆)'!D124,'到期收益率(杠杆)'!$B124:$K124),"")</f>
        <v>6</v>
      </c>
      <c r="E124" s="5">
        <f>IFERROR(RANK('到期收益率(杠杆)'!E124,'到期收益率(杠杆)'!$B124:$K124),"")</f>
        <v>3</v>
      </c>
      <c r="F124" s="5">
        <f>IFERROR(RANK('到期收益率(杠杆)'!F124,'到期收益率(杠杆)'!$B124:$K124),"")</f>
        <v>5</v>
      </c>
      <c r="G124" s="5" t="str">
        <f>IFERROR(RANK('到期收益率(杠杆)'!G124,'到期收益率(杠杆)'!$B124:$K124),"")</f>
        <v/>
      </c>
      <c r="H124" s="5">
        <f>IFERROR(RANK('到期收益率(杠杆)'!H124,'到期收益率(杠杆)'!$B124:$K124),"")</f>
        <v>1</v>
      </c>
      <c r="I124" s="5">
        <f>IFERROR(RANK('到期收益率(杠杆)'!I124,'到期收益率(杠杆)'!$B124:$K124),"")</f>
        <v>2</v>
      </c>
      <c r="J124" s="5">
        <f>IFERROR(RANK('到期收益率(杠杆)'!J124,'到期收益率(杠杆)'!$B124:$K124),"")</f>
        <v>8</v>
      </c>
      <c r="K124" s="5">
        <f>IFERROR(RANK('到期收益率(杠杆)'!K124,'到期收益率(杠杆)'!$B124:$K124),"")</f>
        <v>4</v>
      </c>
    </row>
    <row r="125" spans="1:11" x14ac:dyDescent="0.15">
      <c r="A125" s="1">
        <v>42465</v>
      </c>
      <c r="B125" s="5">
        <f>IFERROR(RANK('到期收益率(杠杆)'!B125,'到期收益率(杠杆)'!$B125:$K125),"")</f>
        <v>7</v>
      </c>
      <c r="C125" s="5">
        <f>IFERROR(RANK('到期收益率(杠杆)'!C125,'到期收益率(杠杆)'!$B125:$K125),"")</f>
        <v>9</v>
      </c>
      <c r="D125" s="5">
        <f>IFERROR(RANK('到期收益率(杠杆)'!D125,'到期收益率(杠杆)'!$B125:$K125),"")</f>
        <v>6</v>
      </c>
      <c r="E125" s="5">
        <f>IFERROR(RANK('到期收益率(杠杆)'!E125,'到期收益率(杠杆)'!$B125:$K125),"")</f>
        <v>4</v>
      </c>
      <c r="F125" s="5">
        <f>IFERROR(RANK('到期收益率(杠杆)'!F125,'到期收益率(杠杆)'!$B125:$K125),"")</f>
        <v>5</v>
      </c>
      <c r="G125" s="5">
        <f>IFERROR(RANK('到期收益率(杠杆)'!G125,'到期收益率(杠杆)'!$B125:$K125),"")</f>
        <v>3</v>
      </c>
      <c r="H125" s="5">
        <f>IFERROR(RANK('到期收益率(杠杆)'!H125,'到期收益率(杠杆)'!$B125:$K125),"")</f>
        <v>1</v>
      </c>
      <c r="I125" s="5">
        <f>IFERROR(RANK('到期收益率(杠杆)'!I125,'到期收益率(杠杆)'!$B125:$K125),"")</f>
        <v>2</v>
      </c>
      <c r="J125" s="5">
        <f>IFERROR(RANK('到期收益率(杠杆)'!J125,'到期收益率(杠杆)'!$B125:$K125),"")</f>
        <v>8</v>
      </c>
      <c r="K125" s="5" t="str">
        <f>IFERROR(RANK('到期收益率(杠杆)'!K125,'到期收益率(杠杆)'!$B125:$K125),"")</f>
        <v/>
      </c>
    </row>
    <row r="126" spans="1:11" x14ac:dyDescent="0.15">
      <c r="A126" s="1">
        <v>42466</v>
      </c>
      <c r="B126" s="5">
        <f>IFERROR(RANK('到期收益率(杠杆)'!B126,'到期收益率(杠杆)'!$B126:$K126),"")</f>
        <v>8</v>
      </c>
      <c r="C126" s="5">
        <f>IFERROR(RANK('到期收益率(杠杆)'!C126,'到期收益率(杠杆)'!$B126:$K126),"")</f>
        <v>9</v>
      </c>
      <c r="D126" s="5">
        <f>IFERROR(RANK('到期收益率(杠杆)'!D126,'到期收益率(杠杆)'!$B126:$K126),"")</f>
        <v>7</v>
      </c>
      <c r="E126" s="5">
        <f>IFERROR(RANK('到期收益率(杠杆)'!E126,'到期收益率(杠杆)'!$B126:$K126),"")</f>
        <v>4</v>
      </c>
      <c r="F126" s="5">
        <f>IFERROR(RANK('到期收益率(杠杆)'!F126,'到期收益率(杠杆)'!$B126:$K126),"")</f>
        <v>5</v>
      </c>
      <c r="G126" s="5">
        <f>IFERROR(RANK('到期收益率(杠杆)'!G126,'到期收益率(杠杆)'!$B126:$K126),"")</f>
        <v>3</v>
      </c>
      <c r="H126" s="5">
        <f>IFERROR(RANK('到期收益率(杠杆)'!H126,'到期收益率(杠杆)'!$B126:$K126),"")</f>
        <v>1</v>
      </c>
      <c r="I126" s="5">
        <f>IFERROR(RANK('到期收益率(杠杆)'!I126,'到期收益率(杠杆)'!$B126:$K126),"")</f>
        <v>2</v>
      </c>
      <c r="J126" s="5">
        <f>IFERROR(RANK('到期收益率(杠杆)'!J126,'到期收益率(杠杆)'!$B126:$K126),"")</f>
        <v>10</v>
      </c>
      <c r="K126" s="5">
        <f>IFERROR(RANK('到期收益率(杠杆)'!K126,'到期收益率(杠杆)'!$B126:$K126),"")</f>
        <v>6</v>
      </c>
    </row>
    <row r="127" spans="1:11" x14ac:dyDescent="0.15">
      <c r="A127" s="1">
        <v>42467</v>
      </c>
      <c r="B127" s="5" t="str">
        <f>IFERROR(RANK('到期收益率(杠杆)'!B127,'到期收益率(杠杆)'!$B127:$K127),"")</f>
        <v/>
      </c>
      <c r="C127" s="5">
        <f>IFERROR(RANK('到期收益率(杠杆)'!C127,'到期收益率(杠杆)'!$B127:$K127),"")</f>
        <v>9</v>
      </c>
      <c r="D127" s="5">
        <f>IFERROR(RANK('到期收益率(杠杆)'!D127,'到期收益率(杠杆)'!$B127:$K127),"")</f>
        <v>7</v>
      </c>
      <c r="E127" s="5">
        <f>IFERROR(RANK('到期收益率(杠杆)'!E127,'到期收益率(杠杆)'!$B127:$K127),"")</f>
        <v>4</v>
      </c>
      <c r="F127" s="5">
        <f>IFERROR(RANK('到期收益率(杠杆)'!F127,'到期收益率(杠杆)'!$B127:$K127),"")</f>
        <v>6</v>
      </c>
      <c r="G127" s="5">
        <f>IFERROR(RANK('到期收益率(杠杆)'!G127,'到期收益率(杠杆)'!$B127:$K127),"")</f>
        <v>3</v>
      </c>
      <c r="H127" s="5">
        <f>IFERROR(RANK('到期收益率(杠杆)'!H127,'到期收益率(杠杆)'!$B127:$K127),"")</f>
        <v>1</v>
      </c>
      <c r="I127" s="5">
        <f>IFERROR(RANK('到期收益率(杠杆)'!I127,'到期收益率(杠杆)'!$B127:$K127),"")</f>
        <v>2</v>
      </c>
      <c r="J127" s="5">
        <f>IFERROR(RANK('到期收益率(杠杆)'!J127,'到期收益率(杠杆)'!$B127:$K127),"")</f>
        <v>8</v>
      </c>
      <c r="K127" s="5">
        <f>IFERROR(RANK('到期收益率(杠杆)'!K127,'到期收益率(杠杆)'!$B127:$K127),"")</f>
        <v>5</v>
      </c>
    </row>
    <row r="128" spans="1:11" x14ac:dyDescent="0.15">
      <c r="A128" s="1">
        <v>42468</v>
      </c>
      <c r="B128" s="5">
        <f>IFERROR(RANK('到期收益率(杠杆)'!B128,'到期收益率(杠杆)'!$B128:$K128),"")</f>
        <v>8</v>
      </c>
      <c r="C128" s="5">
        <f>IFERROR(RANK('到期收益率(杠杆)'!C128,'到期收益率(杠杆)'!$B128:$K128),"")</f>
        <v>10</v>
      </c>
      <c r="D128" s="5">
        <f>IFERROR(RANK('到期收益率(杠杆)'!D128,'到期收益率(杠杆)'!$B128:$K128),"")</f>
        <v>7</v>
      </c>
      <c r="E128" s="5">
        <f>IFERROR(RANK('到期收益率(杠杆)'!E128,'到期收益率(杠杆)'!$B128:$K128),"")</f>
        <v>4</v>
      </c>
      <c r="F128" s="5">
        <f>IFERROR(RANK('到期收益率(杠杆)'!F128,'到期收益率(杠杆)'!$B128:$K128),"")</f>
        <v>6</v>
      </c>
      <c r="G128" s="5">
        <f>IFERROR(RANK('到期收益率(杠杆)'!G128,'到期收益率(杠杆)'!$B128:$K128),"")</f>
        <v>3</v>
      </c>
      <c r="H128" s="5">
        <f>IFERROR(RANK('到期收益率(杠杆)'!H128,'到期收益率(杠杆)'!$B128:$K128),"")</f>
        <v>2</v>
      </c>
      <c r="I128" s="5">
        <f>IFERROR(RANK('到期收益率(杠杆)'!I128,'到期收益率(杠杆)'!$B128:$K128),"")</f>
        <v>1</v>
      </c>
      <c r="J128" s="5">
        <f>IFERROR(RANK('到期收益率(杠杆)'!J128,'到期收益率(杠杆)'!$B128:$K128),"")</f>
        <v>9</v>
      </c>
      <c r="K128" s="5">
        <f>IFERROR(RANK('到期收益率(杠杆)'!K128,'到期收益率(杠杆)'!$B128:$K128),"")</f>
        <v>5</v>
      </c>
    </row>
    <row r="129" spans="1:11" x14ac:dyDescent="0.15">
      <c r="A129" s="1">
        <v>42471</v>
      </c>
      <c r="B129" s="5">
        <f>IFERROR(RANK('到期收益率(杠杆)'!B129,'到期收益率(杠杆)'!$B129:$K129),"")</f>
        <v>7</v>
      </c>
      <c r="C129" s="5">
        <f>IFERROR(RANK('到期收益率(杠杆)'!C129,'到期收益率(杠杆)'!$B129:$K129),"")</f>
        <v>8</v>
      </c>
      <c r="D129" s="5">
        <f>IFERROR(RANK('到期收益率(杠杆)'!D129,'到期收益率(杠杆)'!$B129:$K129),"")</f>
        <v>6</v>
      </c>
      <c r="E129" s="5">
        <f>IFERROR(RANK('到期收益率(杠杆)'!E129,'到期收益率(杠杆)'!$B129:$K129),"")</f>
        <v>3</v>
      </c>
      <c r="F129" s="5">
        <f>IFERROR(RANK('到期收益率(杠杆)'!F129,'到期收益率(杠杆)'!$B129:$K129),"")</f>
        <v>5</v>
      </c>
      <c r="G129" s="5">
        <f>IFERROR(RANK('到期收益率(杠杆)'!G129,'到期收益率(杠杆)'!$B129:$K129),"")</f>
        <v>4</v>
      </c>
      <c r="H129" s="5">
        <f>IFERROR(RANK('到期收益率(杠杆)'!H129,'到期收益率(杠杆)'!$B129:$K129),"")</f>
        <v>2</v>
      </c>
      <c r="I129" s="5">
        <f>IFERROR(RANK('到期收益率(杠杆)'!I129,'到期收益率(杠杆)'!$B129:$K129),"")</f>
        <v>1</v>
      </c>
      <c r="J129" s="5">
        <f>IFERROR(RANK('到期收益率(杠杆)'!J129,'到期收益率(杠杆)'!$B129:$K129),"")</f>
        <v>9</v>
      </c>
      <c r="K129" s="5" t="str">
        <f>IFERROR(RANK('到期收益率(杠杆)'!K129,'到期收益率(杠杆)'!$B129:$K129),"")</f>
        <v/>
      </c>
    </row>
    <row r="130" spans="1:11" x14ac:dyDescent="0.15">
      <c r="A130" s="1">
        <v>42472</v>
      </c>
      <c r="B130" s="5">
        <f>IFERROR(RANK('到期收益率(杠杆)'!B130,'到期收益率(杠杆)'!$B130:$K130),"")</f>
        <v>8</v>
      </c>
      <c r="C130" s="5">
        <f>IFERROR(RANK('到期收益率(杠杆)'!C130,'到期收益率(杠杆)'!$B130:$K130),"")</f>
        <v>10</v>
      </c>
      <c r="D130" s="5">
        <f>IFERROR(RANK('到期收益率(杠杆)'!D130,'到期收益率(杠杆)'!$B130:$K130),"")</f>
        <v>7</v>
      </c>
      <c r="E130" s="5">
        <f>IFERROR(RANK('到期收益率(杠杆)'!E130,'到期收益率(杠杆)'!$B130:$K130),"")</f>
        <v>3</v>
      </c>
      <c r="F130" s="5">
        <f>IFERROR(RANK('到期收益率(杠杆)'!F130,'到期收益率(杠杆)'!$B130:$K130),"")</f>
        <v>5</v>
      </c>
      <c r="G130" s="5">
        <f>IFERROR(RANK('到期收益率(杠杆)'!G130,'到期收益率(杠杆)'!$B130:$K130),"")</f>
        <v>4</v>
      </c>
      <c r="H130" s="5">
        <f>IFERROR(RANK('到期收益率(杠杆)'!H130,'到期收益率(杠杆)'!$B130:$K130),"")</f>
        <v>2</v>
      </c>
      <c r="I130" s="5">
        <f>IFERROR(RANK('到期收益率(杠杆)'!I130,'到期收益率(杠杆)'!$B130:$K130),"")</f>
        <v>1</v>
      </c>
      <c r="J130" s="5">
        <f>IFERROR(RANK('到期收益率(杠杆)'!J130,'到期收益率(杠杆)'!$B130:$K130),"")</f>
        <v>9</v>
      </c>
      <c r="K130" s="5">
        <f>IFERROR(RANK('到期收益率(杠杆)'!K130,'到期收益率(杠杆)'!$B130:$K130),"")</f>
        <v>6</v>
      </c>
    </row>
    <row r="131" spans="1:11" x14ac:dyDescent="0.15">
      <c r="A131" s="1">
        <v>42473</v>
      </c>
      <c r="B131" s="5" t="str">
        <f>IFERROR(RANK('到期收益率(杠杆)'!B131,'到期收益率(杠杆)'!$B131:$K131),"")</f>
        <v/>
      </c>
      <c r="C131" s="5">
        <f>IFERROR(RANK('到期收益率(杠杆)'!C131,'到期收益率(杠杆)'!$B131:$K131),"")</f>
        <v>8</v>
      </c>
      <c r="D131" s="5">
        <f>IFERROR(RANK('到期收益率(杠杆)'!D131,'到期收益率(杠杆)'!$B131:$K131),"")</f>
        <v>6</v>
      </c>
      <c r="E131" s="5">
        <f>IFERROR(RANK('到期收益率(杠杆)'!E131,'到期收益率(杠杆)'!$B131:$K131),"")</f>
        <v>3</v>
      </c>
      <c r="F131" s="5">
        <f>IFERROR(RANK('到期收益率(杠杆)'!F131,'到期收益率(杠杆)'!$B131:$K131),"")</f>
        <v>5</v>
      </c>
      <c r="G131" s="5">
        <f>IFERROR(RANK('到期收益率(杠杆)'!G131,'到期收益率(杠杆)'!$B131:$K131),"")</f>
        <v>4</v>
      </c>
      <c r="H131" s="5">
        <f>IFERROR(RANK('到期收益率(杠杆)'!H131,'到期收益率(杠杆)'!$B131:$K131),"")</f>
        <v>2</v>
      </c>
      <c r="I131" s="5">
        <f>IFERROR(RANK('到期收益率(杠杆)'!I131,'到期收益率(杠杆)'!$B131:$K131),"")</f>
        <v>1</v>
      </c>
      <c r="J131" s="5">
        <f>IFERROR(RANK('到期收益率(杠杆)'!J131,'到期收益率(杠杆)'!$B131:$K131),"")</f>
        <v>7</v>
      </c>
      <c r="K131" s="5" t="str">
        <f>IFERROR(RANK('到期收益率(杠杆)'!K131,'到期收益率(杠杆)'!$B131:$K131),"")</f>
        <v/>
      </c>
    </row>
    <row r="132" spans="1:11" x14ac:dyDescent="0.15">
      <c r="A132" s="1">
        <v>42474</v>
      </c>
      <c r="B132" s="5" t="str">
        <f>IFERROR(RANK('到期收益率(杠杆)'!B132,'到期收益率(杠杆)'!$B132:$K132),"")</f>
        <v/>
      </c>
      <c r="C132" s="5">
        <f>IFERROR(RANK('到期收益率(杠杆)'!C132,'到期收益率(杠杆)'!$B132:$K132),"")</f>
        <v>8</v>
      </c>
      <c r="D132" s="5">
        <f>IFERROR(RANK('到期收益率(杠杆)'!D132,'到期收益率(杠杆)'!$B132:$K132),"")</f>
        <v>6</v>
      </c>
      <c r="E132" s="5">
        <f>IFERROR(RANK('到期收益率(杠杆)'!E132,'到期收益率(杠杆)'!$B132:$K132),"")</f>
        <v>4</v>
      </c>
      <c r="F132" s="5">
        <f>IFERROR(RANK('到期收益率(杠杆)'!F132,'到期收益率(杠杆)'!$B132:$K132),"")</f>
        <v>5</v>
      </c>
      <c r="G132" s="5">
        <f>IFERROR(RANK('到期收益率(杠杆)'!G132,'到期收益率(杠杆)'!$B132:$K132),"")</f>
        <v>3</v>
      </c>
      <c r="H132" s="5">
        <f>IFERROR(RANK('到期收益率(杠杆)'!H132,'到期收益率(杠杆)'!$B132:$K132),"")</f>
        <v>2</v>
      </c>
      <c r="I132" s="5">
        <f>IFERROR(RANK('到期收益率(杠杆)'!I132,'到期收益率(杠杆)'!$B132:$K132),"")</f>
        <v>1</v>
      </c>
      <c r="J132" s="5">
        <f>IFERROR(RANK('到期收益率(杠杆)'!J132,'到期收益率(杠杆)'!$B132:$K132),"")</f>
        <v>7</v>
      </c>
      <c r="K132" s="5" t="str">
        <f>IFERROR(RANK('到期收益率(杠杆)'!K132,'到期收益率(杠杆)'!$B132:$K132),"")</f>
        <v/>
      </c>
    </row>
    <row r="133" spans="1:11" x14ac:dyDescent="0.15">
      <c r="A133" s="1">
        <v>42475</v>
      </c>
      <c r="B133" s="5" t="str">
        <f>IFERROR(RANK('到期收益率(杠杆)'!B133,'到期收益率(杠杆)'!$B133:$K133),"")</f>
        <v/>
      </c>
      <c r="C133" s="5">
        <f>IFERROR(RANK('到期收益率(杠杆)'!C133,'到期收益率(杠杆)'!$B133:$K133),"")</f>
        <v>8</v>
      </c>
      <c r="D133" s="5">
        <f>IFERROR(RANK('到期收益率(杠杆)'!D133,'到期收益率(杠杆)'!$B133:$K133),"")</f>
        <v>6</v>
      </c>
      <c r="E133" s="5">
        <f>IFERROR(RANK('到期收益率(杠杆)'!E133,'到期收益率(杠杆)'!$B133:$K133),"")</f>
        <v>4</v>
      </c>
      <c r="F133" s="5">
        <f>IFERROR(RANK('到期收益率(杠杆)'!F133,'到期收益率(杠杆)'!$B133:$K133),"")</f>
        <v>5</v>
      </c>
      <c r="G133" s="5">
        <f>IFERROR(RANK('到期收益率(杠杆)'!G133,'到期收益率(杠杆)'!$B133:$K133),"")</f>
        <v>3</v>
      </c>
      <c r="H133" s="5">
        <f>IFERROR(RANK('到期收益率(杠杆)'!H133,'到期收益率(杠杆)'!$B133:$K133),"")</f>
        <v>2</v>
      </c>
      <c r="I133" s="5">
        <f>IFERROR(RANK('到期收益率(杠杆)'!I133,'到期收益率(杠杆)'!$B133:$K133),"")</f>
        <v>1</v>
      </c>
      <c r="J133" s="5">
        <f>IFERROR(RANK('到期收益率(杠杆)'!J133,'到期收益率(杠杆)'!$B133:$K133),"")</f>
        <v>7</v>
      </c>
      <c r="K133" s="5" t="str">
        <f>IFERROR(RANK('到期收益率(杠杆)'!K133,'到期收益率(杠杆)'!$B133:$K133),"")</f>
        <v/>
      </c>
    </row>
    <row r="134" spans="1:11" x14ac:dyDescent="0.15">
      <c r="A134" s="1">
        <v>42478</v>
      </c>
      <c r="B134" s="5">
        <f>IFERROR(RANK('到期收益率(杠杆)'!B134,'到期收益率(杠杆)'!$B134:$K134),"")</f>
        <v>6</v>
      </c>
      <c r="C134" s="5">
        <f>IFERROR(RANK('到期收益率(杠杆)'!C134,'到期收益率(杠杆)'!$B134:$K134),"")</f>
        <v>8</v>
      </c>
      <c r="D134" s="5">
        <f>IFERROR(RANK('到期收益率(杠杆)'!D134,'到期收益率(杠杆)'!$B134:$K134),"")</f>
        <v>5</v>
      </c>
      <c r="E134" s="5">
        <f>IFERROR(RANK('到期收益率(杠杆)'!E134,'到期收益率(杠杆)'!$B134:$K134),"")</f>
        <v>4</v>
      </c>
      <c r="F134" s="5" t="str">
        <f>IFERROR(RANK('到期收益率(杠杆)'!F134,'到期收益率(杠杆)'!$B134:$K134),"")</f>
        <v/>
      </c>
      <c r="G134" s="5">
        <f>IFERROR(RANK('到期收益率(杠杆)'!G134,'到期收益率(杠杆)'!$B134:$K134),"")</f>
        <v>3</v>
      </c>
      <c r="H134" s="5">
        <f>IFERROR(RANK('到期收益率(杠杆)'!H134,'到期收益率(杠杆)'!$B134:$K134),"")</f>
        <v>2</v>
      </c>
      <c r="I134" s="5">
        <f>IFERROR(RANK('到期收益率(杠杆)'!I134,'到期收益率(杠杆)'!$B134:$K134),"")</f>
        <v>1</v>
      </c>
      <c r="J134" s="5">
        <f>IFERROR(RANK('到期收益率(杠杆)'!J134,'到期收益率(杠杆)'!$B134:$K134),"")</f>
        <v>7</v>
      </c>
      <c r="K134" s="5" t="str">
        <f>IFERROR(RANK('到期收益率(杠杆)'!K134,'到期收益率(杠杆)'!$B134:$K134),"")</f>
        <v/>
      </c>
    </row>
    <row r="135" spans="1:11" x14ac:dyDescent="0.15">
      <c r="A135" s="1">
        <v>42479</v>
      </c>
      <c r="B135" s="5">
        <f>IFERROR(RANK('到期收益率(杠杆)'!B135,'到期收益率(杠杆)'!$B135:$K135),"")</f>
        <v>7</v>
      </c>
      <c r="C135" s="5">
        <f>IFERROR(RANK('到期收益率(杠杆)'!C135,'到期收益率(杠杆)'!$B135:$K135),"")</f>
        <v>9</v>
      </c>
      <c r="D135" s="5">
        <f>IFERROR(RANK('到期收益率(杠杆)'!D135,'到期收益率(杠杆)'!$B135:$K135),"")</f>
        <v>6</v>
      </c>
      <c r="E135" s="5">
        <f>IFERROR(RANK('到期收益率(杠杆)'!E135,'到期收益率(杠杆)'!$B135:$K135),"")</f>
        <v>4</v>
      </c>
      <c r="F135" s="5">
        <f>IFERROR(RANK('到期收益率(杠杆)'!F135,'到期收益率(杠杆)'!$B135:$K135),"")</f>
        <v>5</v>
      </c>
      <c r="G135" s="5">
        <f>IFERROR(RANK('到期收益率(杠杆)'!G135,'到期收益率(杠杆)'!$B135:$K135),"")</f>
        <v>3</v>
      </c>
      <c r="H135" s="5">
        <f>IFERROR(RANK('到期收益率(杠杆)'!H135,'到期收益率(杠杆)'!$B135:$K135),"")</f>
        <v>2</v>
      </c>
      <c r="I135" s="5">
        <f>IFERROR(RANK('到期收益率(杠杆)'!I135,'到期收益率(杠杆)'!$B135:$K135),"")</f>
        <v>1</v>
      </c>
      <c r="J135" s="5">
        <f>IFERROR(RANK('到期收益率(杠杆)'!J135,'到期收益率(杠杆)'!$B135:$K135),"")</f>
        <v>8</v>
      </c>
      <c r="K135" s="5" t="str">
        <f>IFERROR(RANK('到期收益率(杠杆)'!K135,'到期收益率(杠杆)'!$B135:$K135),"")</f>
        <v/>
      </c>
    </row>
    <row r="136" spans="1:11" x14ac:dyDescent="0.15">
      <c r="A136" s="1">
        <v>42480</v>
      </c>
      <c r="B136" s="5">
        <f>IFERROR(RANK('到期收益率(杠杆)'!B136,'到期收益率(杠杆)'!$B136:$K136),"")</f>
        <v>6</v>
      </c>
      <c r="C136" s="5">
        <f>IFERROR(RANK('到期收益率(杠杆)'!C136,'到期收益率(杠杆)'!$B136:$K136),"")</f>
        <v>7</v>
      </c>
      <c r="D136" s="5">
        <f>IFERROR(RANK('到期收益率(杠杆)'!D136,'到期收益率(杠杆)'!$B136:$K136),"")</f>
        <v>5</v>
      </c>
      <c r="E136" s="5">
        <f>IFERROR(RANK('到期收益率(杠杆)'!E136,'到期收益率(杠杆)'!$B136:$K136),"")</f>
        <v>3</v>
      </c>
      <c r="F136" s="5" t="str">
        <f>IFERROR(RANK('到期收益率(杠杆)'!F136,'到期收益率(杠杆)'!$B136:$K136),"")</f>
        <v/>
      </c>
      <c r="G136" s="5">
        <f>IFERROR(RANK('到期收益率(杠杆)'!G136,'到期收益率(杠杆)'!$B136:$K136),"")</f>
        <v>4</v>
      </c>
      <c r="H136" s="5">
        <f>IFERROR(RANK('到期收益率(杠杆)'!H136,'到期收益率(杠杆)'!$B136:$K136),"")</f>
        <v>2</v>
      </c>
      <c r="I136" s="5">
        <f>IFERROR(RANK('到期收益率(杠杆)'!I136,'到期收益率(杠杆)'!$B136:$K136),"")</f>
        <v>1</v>
      </c>
      <c r="J136" s="5" t="str">
        <f>IFERROR(RANK('到期收益率(杠杆)'!J136,'到期收益率(杠杆)'!$B136:$K136),"")</f>
        <v/>
      </c>
      <c r="K136" s="5" t="str">
        <f>IFERROR(RANK('到期收益率(杠杆)'!K136,'到期收益率(杠杆)'!$B136:$K136),"")</f>
        <v/>
      </c>
    </row>
    <row r="137" spans="1:11" x14ac:dyDescent="0.15">
      <c r="A137" s="1">
        <v>42481</v>
      </c>
      <c r="B137" s="5">
        <f>IFERROR(RANK('到期收益率(杠杆)'!B137,'到期收益率(杠杆)'!$B137:$K137),"")</f>
        <v>6</v>
      </c>
      <c r="C137" s="5">
        <f>IFERROR(RANK('到期收益率(杠杆)'!C137,'到期收益率(杠杆)'!$B137:$K137),"")</f>
        <v>8</v>
      </c>
      <c r="D137" s="5">
        <f>IFERROR(RANK('到期收益率(杠杆)'!D137,'到期收益率(杠杆)'!$B137:$K137),"")</f>
        <v>5</v>
      </c>
      <c r="E137" s="5">
        <f>IFERROR(RANK('到期收益率(杠杆)'!E137,'到期收益率(杠杆)'!$B137:$K137),"")</f>
        <v>4</v>
      </c>
      <c r="F137" s="5" t="str">
        <f>IFERROR(RANK('到期收益率(杠杆)'!F137,'到期收益率(杠杆)'!$B137:$K137),"")</f>
        <v/>
      </c>
      <c r="G137" s="5">
        <f>IFERROR(RANK('到期收益率(杠杆)'!G137,'到期收益率(杠杆)'!$B137:$K137),"")</f>
        <v>3</v>
      </c>
      <c r="H137" s="5">
        <f>IFERROR(RANK('到期收益率(杠杆)'!H137,'到期收益率(杠杆)'!$B137:$K137),"")</f>
        <v>2</v>
      </c>
      <c r="I137" s="5">
        <f>IFERROR(RANK('到期收益率(杠杆)'!I137,'到期收益率(杠杆)'!$B137:$K137),"")</f>
        <v>1</v>
      </c>
      <c r="J137" s="5">
        <f>IFERROR(RANK('到期收益率(杠杆)'!J137,'到期收益率(杠杆)'!$B137:$K137),"")</f>
        <v>7</v>
      </c>
      <c r="K137" s="5" t="str">
        <f>IFERROR(RANK('到期收益率(杠杆)'!K137,'到期收益率(杠杆)'!$B137:$K137),"")</f>
        <v/>
      </c>
    </row>
    <row r="138" spans="1:11" x14ac:dyDescent="0.15">
      <c r="A138" s="1">
        <v>42482</v>
      </c>
      <c r="B138" s="5" t="str">
        <f>IFERROR(RANK('到期收益率(杠杆)'!B138,'到期收益率(杠杆)'!$B138:$K138),"")</f>
        <v/>
      </c>
      <c r="C138" s="5">
        <f>IFERROR(RANK('到期收益率(杠杆)'!C138,'到期收益率(杠杆)'!$B138:$K138),"")</f>
        <v>8</v>
      </c>
      <c r="D138" s="5">
        <f>IFERROR(RANK('到期收益率(杠杆)'!D138,'到期收益率(杠杆)'!$B138:$K138),"")</f>
        <v>6</v>
      </c>
      <c r="E138" s="5">
        <f>IFERROR(RANK('到期收益率(杠杆)'!E138,'到期收益率(杠杆)'!$B138:$K138),"")</f>
        <v>4</v>
      </c>
      <c r="F138" s="5">
        <f>IFERROR(RANK('到期收益率(杠杆)'!F138,'到期收益率(杠杆)'!$B138:$K138),"")</f>
        <v>5</v>
      </c>
      <c r="G138" s="5">
        <f>IFERROR(RANK('到期收益率(杠杆)'!G138,'到期收益率(杠杆)'!$B138:$K138),"")</f>
        <v>2</v>
      </c>
      <c r="H138" s="5">
        <f>IFERROR(RANK('到期收益率(杠杆)'!H138,'到期收益率(杠杆)'!$B138:$K138),"")</f>
        <v>3</v>
      </c>
      <c r="I138" s="5">
        <f>IFERROR(RANK('到期收益率(杠杆)'!I138,'到期收益率(杠杆)'!$B138:$K138),"")</f>
        <v>1</v>
      </c>
      <c r="J138" s="5">
        <f>IFERROR(RANK('到期收益率(杠杆)'!J138,'到期收益率(杠杆)'!$B138:$K138),"")</f>
        <v>7</v>
      </c>
      <c r="K138" s="5" t="str">
        <f>IFERROR(RANK('到期收益率(杠杆)'!K138,'到期收益率(杠杆)'!$B138:$K138),"")</f>
        <v/>
      </c>
    </row>
    <row r="139" spans="1:11" x14ac:dyDescent="0.15">
      <c r="A139" s="1">
        <v>42485</v>
      </c>
      <c r="B139" s="5">
        <f>IFERROR(RANK('到期收益率(杠杆)'!B139,'到期收益率(杠杆)'!$B139:$K139),"")</f>
        <v>7</v>
      </c>
      <c r="C139" s="5">
        <f>IFERROR(RANK('到期收益率(杠杆)'!C139,'到期收益率(杠杆)'!$B139:$K139),"")</f>
        <v>9</v>
      </c>
      <c r="D139" s="5">
        <f>IFERROR(RANK('到期收益率(杠杆)'!D139,'到期收益率(杠杆)'!$B139:$K139),"")</f>
        <v>6</v>
      </c>
      <c r="E139" s="5">
        <f>IFERROR(RANK('到期收益率(杠杆)'!E139,'到期收益率(杠杆)'!$B139:$K139),"")</f>
        <v>4</v>
      </c>
      <c r="F139" s="5">
        <f>IFERROR(RANK('到期收益率(杠杆)'!F139,'到期收益率(杠杆)'!$B139:$K139),"")</f>
        <v>5</v>
      </c>
      <c r="G139" s="5">
        <f>IFERROR(RANK('到期收益率(杠杆)'!G139,'到期收益率(杠杆)'!$B139:$K139),"")</f>
        <v>2</v>
      </c>
      <c r="H139" s="5">
        <f>IFERROR(RANK('到期收益率(杠杆)'!H139,'到期收益率(杠杆)'!$B139:$K139),"")</f>
        <v>3</v>
      </c>
      <c r="I139" s="5">
        <f>IFERROR(RANK('到期收益率(杠杆)'!I139,'到期收益率(杠杆)'!$B139:$K139),"")</f>
        <v>1</v>
      </c>
      <c r="J139" s="5">
        <f>IFERROR(RANK('到期收益率(杠杆)'!J139,'到期收益率(杠杆)'!$B139:$K139),"")</f>
        <v>8</v>
      </c>
      <c r="K139" s="5" t="str">
        <f>IFERROR(RANK('到期收益率(杠杆)'!K139,'到期收益率(杠杆)'!$B139:$K139),"")</f>
        <v/>
      </c>
    </row>
    <row r="140" spans="1:11" x14ac:dyDescent="0.15">
      <c r="A140" s="1">
        <v>42486</v>
      </c>
      <c r="B140" s="5">
        <f>IFERROR(RANK('到期收益率(杠杆)'!B140,'到期收益率(杠杆)'!$B140:$K140),"")</f>
        <v>7</v>
      </c>
      <c r="C140" s="5">
        <f>IFERROR(RANK('到期收益率(杠杆)'!C140,'到期收益率(杠杆)'!$B140:$K140),"")</f>
        <v>9</v>
      </c>
      <c r="D140" s="5">
        <f>IFERROR(RANK('到期收益率(杠杆)'!D140,'到期收益率(杠杆)'!$B140:$K140),"")</f>
        <v>6</v>
      </c>
      <c r="E140" s="5">
        <f>IFERROR(RANK('到期收益率(杠杆)'!E140,'到期收益率(杠杆)'!$B140:$K140),"")</f>
        <v>4</v>
      </c>
      <c r="F140" s="5">
        <f>IFERROR(RANK('到期收益率(杠杆)'!F140,'到期收益率(杠杆)'!$B140:$K140),"")</f>
        <v>5</v>
      </c>
      <c r="G140" s="5">
        <f>IFERROR(RANK('到期收益率(杠杆)'!G140,'到期收益率(杠杆)'!$B140:$K140),"")</f>
        <v>3</v>
      </c>
      <c r="H140" s="5">
        <f>IFERROR(RANK('到期收益率(杠杆)'!H140,'到期收益率(杠杆)'!$B140:$K140),"")</f>
        <v>2</v>
      </c>
      <c r="I140" s="5">
        <f>IFERROR(RANK('到期收益率(杠杆)'!I140,'到期收益率(杠杆)'!$B140:$K140),"")</f>
        <v>1</v>
      </c>
      <c r="J140" s="5">
        <f>IFERROR(RANK('到期收益率(杠杆)'!J140,'到期收益率(杠杆)'!$B140:$K140),"")</f>
        <v>8</v>
      </c>
      <c r="K140" s="5" t="str">
        <f>IFERROR(RANK('到期收益率(杠杆)'!K140,'到期收益率(杠杆)'!$B140:$K140),"")</f>
        <v/>
      </c>
    </row>
    <row r="141" spans="1:11" x14ac:dyDescent="0.15">
      <c r="A141" s="1">
        <v>42487</v>
      </c>
      <c r="B141" s="5">
        <f>IFERROR(RANK('到期收益率(杠杆)'!B141,'到期收益率(杠杆)'!$B141:$K141),"")</f>
        <v>8</v>
      </c>
      <c r="C141" s="5">
        <f>IFERROR(RANK('到期收益率(杠杆)'!C141,'到期收益率(杠杆)'!$B141:$K141),"")</f>
        <v>9</v>
      </c>
      <c r="D141" s="5">
        <f>IFERROR(RANK('到期收益率(杠杆)'!D141,'到期收益率(杠杆)'!$B141:$K141),"")</f>
        <v>7</v>
      </c>
      <c r="E141" s="5">
        <f>IFERROR(RANK('到期收益率(杠杆)'!E141,'到期收益率(杠杆)'!$B141:$K141),"")</f>
        <v>4</v>
      </c>
      <c r="F141" s="5">
        <f>IFERROR(RANK('到期收益率(杠杆)'!F141,'到期收益率(杠杆)'!$B141:$K141),"")</f>
        <v>5</v>
      </c>
      <c r="G141" s="5">
        <f>IFERROR(RANK('到期收益率(杠杆)'!G141,'到期收益率(杠杆)'!$B141:$K141),"")</f>
        <v>3</v>
      </c>
      <c r="H141" s="5">
        <f>IFERROR(RANK('到期收益率(杠杆)'!H141,'到期收益率(杠杆)'!$B141:$K141),"")</f>
        <v>2</v>
      </c>
      <c r="I141" s="5">
        <f>IFERROR(RANK('到期收益率(杠杆)'!I141,'到期收益率(杠杆)'!$B141:$K141),"")</f>
        <v>1</v>
      </c>
      <c r="J141" s="5">
        <f>IFERROR(RANK('到期收益率(杠杆)'!J141,'到期收益率(杠杆)'!$B141:$K141),"")</f>
        <v>10</v>
      </c>
      <c r="K141" s="5">
        <f>IFERROR(RANK('到期收益率(杠杆)'!K141,'到期收益率(杠杆)'!$B141:$K141),"")</f>
        <v>6</v>
      </c>
    </row>
    <row r="142" spans="1:11" x14ac:dyDescent="0.15">
      <c r="A142" s="1">
        <v>42488</v>
      </c>
      <c r="B142" s="5">
        <f>IFERROR(RANK('到期收益率(杠杆)'!B142,'到期收益率(杠杆)'!$B142:$K142),"")</f>
        <v>7</v>
      </c>
      <c r="C142" s="5">
        <f>IFERROR(RANK('到期收益率(杠杆)'!C142,'到期收益率(杠杆)'!$B142:$K142),"")</f>
        <v>9</v>
      </c>
      <c r="D142" s="5">
        <f>IFERROR(RANK('到期收益率(杠杆)'!D142,'到期收益率(杠杆)'!$B142:$K142),"")</f>
        <v>5</v>
      </c>
      <c r="E142" s="5">
        <f>IFERROR(RANK('到期收益率(杠杆)'!E142,'到期收益率(杠杆)'!$B142:$K142),"")</f>
        <v>3</v>
      </c>
      <c r="F142" s="5" t="str">
        <f>IFERROR(RANK('到期收益率(杠杆)'!F142,'到期收益率(杠杆)'!$B142:$K142),"")</f>
        <v/>
      </c>
      <c r="G142" s="5">
        <f>IFERROR(RANK('到期收益率(杠杆)'!G142,'到期收益率(杠杆)'!$B142:$K142),"")</f>
        <v>4</v>
      </c>
      <c r="H142" s="5">
        <f>IFERROR(RANK('到期收益率(杠杆)'!H142,'到期收益率(杠杆)'!$B142:$K142),"")</f>
        <v>2</v>
      </c>
      <c r="I142" s="5">
        <f>IFERROR(RANK('到期收益率(杠杆)'!I142,'到期收益率(杠杆)'!$B142:$K142),"")</f>
        <v>1</v>
      </c>
      <c r="J142" s="5">
        <f>IFERROR(RANK('到期收益率(杠杆)'!J142,'到期收益率(杠杆)'!$B142:$K142),"")</f>
        <v>8</v>
      </c>
      <c r="K142" s="5">
        <f>IFERROR(RANK('到期收益率(杠杆)'!K142,'到期收益率(杠杆)'!$B142:$K142),"")</f>
        <v>6</v>
      </c>
    </row>
    <row r="143" spans="1:11" x14ac:dyDescent="0.15">
      <c r="A143" s="1">
        <v>42489</v>
      </c>
      <c r="B143" s="5" t="str">
        <f>IFERROR(RANK('到期收益率(杠杆)'!B143,'到期收益率(杠杆)'!$B143:$K143),"")</f>
        <v/>
      </c>
      <c r="C143" s="5">
        <f>IFERROR(RANK('到期收益率(杠杆)'!C143,'到期收益率(杠杆)'!$B143:$K143),"")</f>
        <v>8</v>
      </c>
      <c r="D143" s="5">
        <f>IFERROR(RANK('到期收益率(杠杆)'!D143,'到期收益率(杠杆)'!$B143:$K143),"")</f>
        <v>7</v>
      </c>
      <c r="E143" s="5">
        <f>IFERROR(RANK('到期收益率(杠杆)'!E143,'到期收益率(杠杆)'!$B143:$K143),"")</f>
        <v>3</v>
      </c>
      <c r="F143" s="5">
        <f>IFERROR(RANK('到期收益率(杠杆)'!F143,'到期收益率(杠杆)'!$B143:$K143),"")</f>
        <v>5</v>
      </c>
      <c r="G143" s="5">
        <f>IFERROR(RANK('到期收益率(杠杆)'!G143,'到期收益率(杠杆)'!$B143:$K143),"")</f>
        <v>4</v>
      </c>
      <c r="H143" s="5">
        <f>IFERROR(RANK('到期收益率(杠杆)'!H143,'到期收益率(杠杆)'!$B143:$K143),"")</f>
        <v>2</v>
      </c>
      <c r="I143" s="5">
        <f>IFERROR(RANK('到期收益率(杠杆)'!I143,'到期收益率(杠杆)'!$B143:$K143),"")</f>
        <v>1</v>
      </c>
      <c r="J143" s="5">
        <f>IFERROR(RANK('到期收益率(杠杆)'!J143,'到期收益率(杠杆)'!$B143:$K143),"")</f>
        <v>9</v>
      </c>
      <c r="K143" s="5">
        <f>IFERROR(RANK('到期收益率(杠杆)'!K143,'到期收益率(杠杆)'!$B143:$K143),"")</f>
        <v>6</v>
      </c>
    </row>
    <row r="144" spans="1:11" x14ac:dyDescent="0.15">
      <c r="A144" s="1">
        <v>42493</v>
      </c>
      <c r="B144" s="5" t="str">
        <f>IFERROR(RANK('到期收益率(杠杆)'!B144,'到期收益率(杠杆)'!$B144:$K144),"")</f>
        <v/>
      </c>
      <c r="C144" s="5">
        <f>IFERROR(RANK('到期收益率(杠杆)'!C144,'到期收益率(杠杆)'!$B144:$K144),"")</f>
        <v>6</v>
      </c>
      <c r="D144" s="5">
        <f>IFERROR(RANK('到期收益率(杠杆)'!D144,'到期收益率(杠杆)'!$B144:$K144),"")</f>
        <v>5</v>
      </c>
      <c r="E144" s="5">
        <f>IFERROR(RANK('到期收益率(杠杆)'!E144,'到期收益率(杠杆)'!$B144:$K144),"")</f>
        <v>3</v>
      </c>
      <c r="F144" s="5" t="str">
        <f>IFERROR(RANK('到期收益率(杠杆)'!F144,'到期收益率(杠杆)'!$B144:$K144),"")</f>
        <v/>
      </c>
      <c r="G144" s="5">
        <f>IFERROR(RANK('到期收益率(杠杆)'!G144,'到期收益率(杠杆)'!$B144:$K144),"")</f>
        <v>4</v>
      </c>
      <c r="H144" s="5">
        <f>IFERROR(RANK('到期收益率(杠杆)'!H144,'到期收益率(杠杆)'!$B144:$K144),"")</f>
        <v>2</v>
      </c>
      <c r="I144" s="5">
        <f>IFERROR(RANK('到期收益率(杠杆)'!I144,'到期收益率(杠杆)'!$B144:$K144),"")</f>
        <v>1</v>
      </c>
      <c r="J144" s="5">
        <f>IFERROR(RANK('到期收益率(杠杆)'!J144,'到期收益率(杠杆)'!$B144:$K144),"")</f>
        <v>7</v>
      </c>
      <c r="K144" s="5" t="str">
        <f>IFERROR(RANK('到期收益率(杠杆)'!K144,'到期收益率(杠杆)'!$B144:$K144),"")</f>
        <v/>
      </c>
    </row>
    <row r="145" spans="1:11" x14ac:dyDescent="0.15">
      <c r="A145" s="1">
        <v>42494</v>
      </c>
      <c r="B145" s="5">
        <f>IFERROR(RANK('到期收益率(杠杆)'!B145,'到期收益率(杠杆)'!$B145:$K145),"")</f>
        <v>8</v>
      </c>
      <c r="C145" s="5">
        <f>IFERROR(RANK('到期收益率(杠杆)'!C145,'到期收益率(杠杆)'!$B145:$K145),"")</f>
        <v>9</v>
      </c>
      <c r="D145" s="5">
        <f>IFERROR(RANK('到期收益率(杠杆)'!D145,'到期收益率(杠杆)'!$B145:$K145),"")</f>
        <v>7</v>
      </c>
      <c r="E145" s="5">
        <f>IFERROR(RANK('到期收益率(杠杆)'!E145,'到期收益率(杠杆)'!$B145:$K145),"")</f>
        <v>3</v>
      </c>
      <c r="F145" s="5">
        <f>IFERROR(RANK('到期收益率(杠杆)'!F145,'到期收益率(杠杆)'!$B145:$K145),"")</f>
        <v>5</v>
      </c>
      <c r="G145" s="5">
        <f>IFERROR(RANK('到期收益率(杠杆)'!G145,'到期收益率(杠杆)'!$B145:$K145),"")</f>
        <v>4</v>
      </c>
      <c r="H145" s="5">
        <f>IFERROR(RANK('到期收益率(杠杆)'!H145,'到期收益率(杠杆)'!$B145:$K145),"")</f>
        <v>2</v>
      </c>
      <c r="I145" s="5">
        <f>IFERROR(RANK('到期收益率(杠杆)'!I145,'到期收益率(杠杆)'!$B145:$K145),"")</f>
        <v>1</v>
      </c>
      <c r="J145" s="5">
        <f>IFERROR(RANK('到期收益率(杠杆)'!J145,'到期收益率(杠杆)'!$B145:$K145),"")</f>
        <v>10</v>
      </c>
      <c r="K145" s="5">
        <f>IFERROR(RANK('到期收益率(杠杆)'!K145,'到期收益率(杠杆)'!$B145:$K145),"")</f>
        <v>6</v>
      </c>
    </row>
    <row r="146" spans="1:11" x14ac:dyDescent="0.15">
      <c r="A146" s="1">
        <v>42495</v>
      </c>
      <c r="B146" s="5" t="str">
        <f>IFERROR(RANK('到期收益率(杠杆)'!B146,'到期收益率(杠杆)'!$B146:$K146),"")</f>
        <v/>
      </c>
      <c r="C146" s="5">
        <f>IFERROR(RANK('到期收益率(杠杆)'!C146,'到期收益率(杠杆)'!$B146:$K146),"")</f>
        <v>6</v>
      </c>
      <c r="D146" s="5">
        <f>IFERROR(RANK('到期收益率(杠杆)'!D146,'到期收益率(杠杆)'!$B146:$K146),"")</f>
        <v>5</v>
      </c>
      <c r="E146" s="5">
        <f>IFERROR(RANK('到期收益率(杠杆)'!E146,'到期收益率(杠杆)'!$B146:$K146),"")</f>
        <v>3</v>
      </c>
      <c r="F146" s="5" t="str">
        <f>IFERROR(RANK('到期收益率(杠杆)'!F146,'到期收益率(杠杆)'!$B146:$K146),"")</f>
        <v/>
      </c>
      <c r="G146" s="5">
        <f>IFERROR(RANK('到期收益率(杠杆)'!G146,'到期收益率(杠杆)'!$B146:$K146),"")</f>
        <v>4</v>
      </c>
      <c r="H146" s="5">
        <f>IFERROR(RANK('到期收益率(杠杆)'!H146,'到期收益率(杠杆)'!$B146:$K146),"")</f>
        <v>2</v>
      </c>
      <c r="I146" s="5">
        <f>IFERROR(RANK('到期收益率(杠杆)'!I146,'到期收益率(杠杆)'!$B146:$K146),"")</f>
        <v>1</v>
      </c>
      <c r="J146" s="5">
        <f>IFERROR(RANK('到期收益率(杠杆)'!J146,'到期收益率(杠杆)'!$B146:$K146),"")</f>
        <v>7</v>
      </c>
      <c r="K146" s="5" t="str">
        <f>IFERROR(RANK('到期收益率(杠杆)'!K146,'到期收益率(杠杆)'!$B146:$K146),"")</f>
        <v/>
      </c>
    </row>
    <row r="147" spans="1:11" x14ac:dyDescent="0.15">
      <c r="A147" s="1">
        <v>42496</v>
      </c>
      <c r="B147" s="5" t="str">
        <f>IFERROR(RANK('到期收益率(杠杆)'!B147,'到期收益率(杠杆)'!$B147:$K147),"")</f>
        <v/>
      </c>
      <c r="C147" s="5">
        <f>IFERROR(RANK('到期收益率(杠杆)'!C147,'到期收益率(杠杆)'!$B147:$K147),"")</f>
        <v>8</v>
      </c>
      <c r="D147" s="5">
        <f>IFERROR(RANK('到期收益率(杠杆)'!D147,'到期收益率(杠杆)'!$B147:$K147),"")</f>
        <v>6</v>
      </c>
      <c r="E147" s="5">
        <f>IFERROR(RANK('到期收益率(杠杆)'!E147,'到期收益率(杠杆)'!$B147:$K147),"")</f>
        <v>2</v>
      </c>
      <c r="F147" s="5">
        <f>IFERROR(RANK('到期收益率(杠杆)'!F147,'到期收益率(杠杆)'!$B147:$K147),"")</f>
        <v>5</v>
      </c>
      <c r="G147" s="5">
        <f>IFERROR(RANK('到期收益率(杠杆)'!G147,'到期收益率(杠杆)'!$B147:$K147),"")</f>
        <v>4</v>
      </c>
      <c r="H147" s="5">
        <f>IFERROR(RANK('到期收益率(杠杆)'!H147,'到期收益率(杠杆)'!$B147:$K147),"")</f>
        <v>3</v>
      </c>
      <c r="I147" s="5">
        <f>IFERROR(RANK('到期收益率(杠杆)'!I147,'到期收益率(杠杆)'!$B147:$K147),"")</f>
        <v>1</v>
      </c>
      <c r="J147" s="5">
        <f>IFERROR(RANK('到期收益率(杠杆)'!J147,'到期收益率(杠杆)'!$B147:$K147),"")</f>
        <v>7</v>
      </c>
      <c r="K147" s="5" t="str">
        <f>IFERROR(RANK('到期收益率(杠杆)'!K147,'到期收益率(杠杆)'!$B147:$K147),"")</f>
        <v/>
      </c>
    </row>
    <row r="148" spans="1:11" x14ac:dyDescent="0.15">
      <c r="A148" s="1">
        <v>42499</v>
      </c>
      <c r="B148" s="5">
        <f>IFERROR(RANK('到期收益率(杠杆)'!B148,'到期收益率(杠杆)'!$B148:$K148),"")</f>
        <v>7</v>
      </c>
      <c r="C148" s="5">
        <f>IFERROR(RANK('到期收益率(杠杆)'!C148,'到期收益率(杠杆)'!$B148:$K148),"")</f>
        <v>8</v>
      </c>
      <c r="D148" s="5">
        <f>IFERROR(RANK('到期收益率(杠杆)'!D148,'到期收益率(杠杆)'!$B148:$K148),"")</f>
        <v>6</v>
      </c>
      <c r="E148" s="5">
        <f>IFERROR(RANK('到期收益率(杠杆)'!E148,'到期收益率(杠杆)'!$B148:$K148),"")</f>
        <v>3</v>
      </c>
      <c r="F148" s="5">
        <f>IFERROR(RANK('到期收益率(杠杆)'!F148,'到期收益率(杠杆)'!$B148:$K148),"")</f>
        <v>5</v>
      </c>
      <c r="G148" s="5">
        <f>IFERROR(RANK('到期收益率(杠杆)'!G148,'到期收益率(杠杆)'!$B148:$K148),"")</f>
        <v>4</v>
      </c>
      <c r="H148" s="5">
        <f>IFERROR(RANK('到期收益率(杠杆)'!H148,'到期收益率(杠杆)'!$B148:$K148),"")</f>
        <v>2</v>
      </c>
      <c r="I148" s="5">
        <f>IFERROR(RANK('到期收益率(杠杆)'!I148,'到期收益率(杠杆)'!$B148:$K148),"")</f>
        <v>1</v>
      </c>
      <c r="J148" s="5">
        <f>IFERROR(RANK('到期收益率(杠杆)'!J148,'到期收益率(杠杆)'!$B148:$K148),"")</f>
        <v>9</v>
      </c>
      <c r="K148" s="5" t="str">
        <f>IFERROR(RANK('到期收益率(杠杆)'!K148,'到期收益率(杠杆)'!$B148:$K148),"")</f>
        <v/>
      </c>
    </row>
    <row r="149" spans="1:11" x14ac:dyDescent="0.15">
      <c r="A149" s="1">
        <v>42500</v>
      </c>
      <c r="B149" s="5" t="str">
        <f>IFERROR(RANK('到期收益率(杠杆)'!B149,'到期收益率(杠杆)'!$B149:$K149),"")</f>
        <v/>
      </c>
      <c r="C149" s="5">
        <f>IFERROR(RANK('到期收益率(杠杆)'!C149,'到期收益率(杠杆)'!$B149:$K149),"")</f>
        <v>7</v>
      </c>
      <c r="D149" s="5">
        <f>IFERROR(RANK('到期收益率(杠杆)'!D149,'到期收益率(杠杆)'!$B149:$K149),"")</f>
        <v>6</v>
      </c>
      <c r="E149" s="5">
        <f>IFERROR(RANK('到期收益率(杠杆)'!E149,'到期收益率(杠杆)'!$B149:$K149),"")</f>
        <v>3</v>
      </c>
      <c r="F149" s="5" t="str">
        <f>IFERROR(RANK('到期收益率(杠杆)'!F149,'到期收益率(杠杆)'!$B149:$K149),"")</f>
        <v/>
      </c>
      <c r="G149" s="5">
        <f>IFERROR(RANK('到期收益率(杠杆)'!G149,'到期收益率(杠杆)'!$B149:$K149),"")</f>
        <v>4</v>
      </c>
      <c r="H149" s="5">
        <f>IFERROR(RANK('到期收益率(杠杆)'!H149,'到期收益率(杠杆)'!$B149:$K149),"")</f>
        <v>2</v>
      </c>
      <c r="I149" s="5">
        <f>IFERROR(RANK('到期收益率(杠杆)'!I149,'到期收益率(杠杆)'!$B149:$K149),"")</f>
        <v>1</v>
      </c>
      <c r="J149" s="5">
        <f>IFERROR(RANK('到期收益率(杠杆)'!J149,'到期收益率(杠杆)'!$B149:$K149),"")</f>
        <v>8</v>
      </c>
      <c r="K149" s="5">
        <f>IFERROR(RANK('到期收益率(杠杆)'!K149,'到期收益率(杠杆)'!$B149:$K149),"")</f>
        <v>5</v>
      </c>
    </row>
    <row r="150" spans="1:11" x14ac:dyDescent="0.15">
      <c r="A150" s="1">
        <v>42501</v>
      </c>
      <c r="B150" s="5" t="str">
        <f>IFERROR(RANK('到期收益率(杠杆)'!B150,'到期收益率(杠杆)'!$B150:$K150),"")</f>
        <v/>
      </c>
      <c r="C150" s="5">
        <f>IFERROR(RANK('到期收益率(杠杆)'!C150,'到期收益率(杠杆)'!$B150:$K150),"")</f>
        <v>6</v>
      </c>
      <c r="D150" s="5">
        <f>IFERROR(RANK('到期收益率(杠杆)'!D150,'到期收益率(杠杆)'!$B150:$K150),"")</f>
        <v>5</v>
      </c>
      <c r="E150" s="5">
        <f>IFERROR(RANK('到期收益率(杠杆)'!E150,'到期收益率(杠杆)'!$B150:$K150),"")</f>
        <v>4</v>
      </c>
      <c r="F150" s="5" t="str">
        <f>IFERROR(RANK('到期收益率(杠杆)'!F150,'到期收益率(杠杆)'!$B150:$K150),"")</f>
        <v/>
      </c>
      <c r="G150" s="5">
        <f>IFERROR(RANK('到期收益率(杠杆)'!G150,'到期收益率(杠杆)'!$B150:$K150),"")</f>
        <v>3</v>
      </c>
      <c r="H150" s="5">
        <f>IFERROR(RANK('到期收益率(杠杆)'!H150,'到期收益率(杠杆)'!$B150:$K150),"")</f>
        <v>2</v>
      </c>
      <c r="I150" s="5">
        <f>IFERROR(RANK('到期收益率(杠杆)'!I150,'到期收益率(杠杆)'!$B150:$K150),"")</f>
        <v>1</v>
      </c>
      <c r="J150" s="5">
        <f>IFERROR(RANK('到期收益率(杠杆)'!J150,'到期收益率(杠杆)'!$B150:$K150),"")</f>
        <v>7</v>
      </c>
      <c r="K150" s="5" t="str">
        <f>IFERROR(RANK('到期收益率(杠杆)'!K150,'到期收益率(杠杆)'!$B150:$K150),"")</f>
        <v/>
      </c>
    </row>
    <row r="151" spans="1:11" x14ac:dyDescent="0.15">
      <c r="A151" s="1">
        <v>42502</v>
      </c>
      <c r="B151" s="5" t="str">
        <f>IFERROR(RANK('到期收益率(杠杆)'!B151,'到期收益率(杠杆)'!$B151:$K151),"")</f>
        <v/>
      </c>
      <c r="C151" s="5">
        <f>IFERROR(RANK('到期收益率(杠杆)'!C151,'到期收益率(杠杆)'!$B151:$K151),"")</f>
        <v>6</v>
      </c>
      <c r="D151" s="5">
        <f>IFERROR(RANK('到期收益率(杠杆)'!D151,'到期收益率(杠杆)'!$B151:$K151),"")</f>
        <v>5</v>
      </c>
      <c r="E151" s="5">
        <f>IFERROR(RANK('到期收益率(杠杆)'!E151,'到期收益率(杠杆)'!$B151:$K151),"")</f>
        <v>3</v>
      </c>
      <c r="F151" s="5">
        <f>IFERROR(RANK('到期收益率(杠杆)'!F151,'到期收益率(杠杆)'!$B151:$K151),"")</f>
        <v>4</v>
      </c>
      <c r="G151" s="5" t="str">
        <f>IFERROR(RANK('到期收益率(杠杆)'!G151,'到期收益率(杠杆)'!$B151:$K151),"")</f>
        <v/>
      </c>
      <c r="H151" s="5">
        <f>IFERROR(RANK('到期收益率(杠杆)'!H151,'到期收益率(杠杆)'!$B151:$K151),"")</f>
        <v>2</v>
      </c>
      <c r="I151" s="5">
        <f>IFERROR(RANK('到期收益率(杠杆)'!I151,'到期收益率(杠杆)'!$B151:$K151),"")</f>
        <v>1</v>
      </c>
      <c r="J151" s="5">
        <f>IFERROR(RANK('到期收益率(杠杆)'!J151,'到期收益率(杠杆)'!$B151:$K151),"")</f>
        <v>7</v>
      </c>
      <c r="K151" s="5" t="str">
        <f>IFERROR(RANK('到期收益率(杠杆)'!K151,'到期收益率(杠杆)'!$B151:$K151),"")</f>
        <v/>
      </c>
    </row>
    <row r="152" spans="1:11" x14ac:dyDescent="0.15">
      <c r="A152" s="1">
        <v>42503</v>
      </c>
      <c r="B152" s="5" t="str">
        <f>IFERROR(RANK('到期收益率(杠杆)'!B152,'到期收益率(杠杆)'!$B152:$K152),"")</f>
        <v/>
      </c>
      <c r="C152" s="5">
        <f>IFERROR(RANK('到期收益率(杠杆)'!C152,'到期收益率(杠杆)'!$B152:$K152),"")</f>
        <v>6</v>
      </c>
      <c r="D152" s="5">
        <f>IFERROR(RANK('到期收益率(杠杆)'!D152,'到期收益率(杠杆)'!$B152:$K152),"")</f>
        <v>5</v>
      </c>
      <c r="E152" s="5">
        <f>IFERROR(RANK('到期收益率(杠杆)'!E152,'到期收益率(杠杆)'!$B152:$K152),"")</f>
        <v>3</v>
      </c>
      <c r="F152" s="5">
        <f>IFERROR(RANK('到期收益率(杠杆)'!F152,'到期收益率(杠杆)'!$B152:$K152),"")</f>
        <v>4</v>
      </c>
      <c r="G152" s="5" t="str">
        <f>IFERROR(RANK('到期收益率(杠杆)'!G152,'到期收益率(杠杆)'!$B152:$K152),"")</f>
        <v/>
      </c>
      <c r="H152" s="5">
        <f>IFERROR(RANK('到期收益率(杠杆)'!H152,'到期收益率(杠杆)'!$B152:$K152),"")</f>
        <v>2</v>
      </c>
      <c r="I152" s="5">
        <f>IFERROR(RANK('到期收益率(杠杆)'!I152,'到期收益率(杠杆)'!$B152:$K152),"")</f>
        <v>1</v>
      </c>
      <c r="J152" s="5">
        <f>IFERROR(RANK('到期收益率(杠杆)'!J152,'到期收益率(杠杆)'!$B152:$K152),"")</f>
        <v>7</v>
      </c>
      <c r="K152" s="5" t="str">
        <f>IFERROR(RANK('到期收益率(杠杆)'!K152,'到期收益率(杠杆)'!$B152:$K152),"")</f>
        <v/>
      </c>
    </row>
    <row r="153" spans="1:11" x14ac:dyDescent="0.15">
      <c r="A153" s="1">
        <v>42506</v>
      </c>
      <c r="B153" s="5" t="str">
        <f>IFERROR(RANK('到期收益率(杠杆)'!B153,'到期收益率(杠杆)'!$B153:$K153),"")</f>
        <v/>
      </c>
      <c r="C153" s="5">
        <f>IFERROR(RANK('到期收益率(杠杆)'!C153,'到期收益率(杠杆)'!$B153:$K153),"")</f>
        <v>6</v>
      </c>
      <c r="D153" s="5">
        <f>IFERROR(RANK('到期收益率(杠杆)'!D153,'到期收益率(杠杆)'!$B153:$K153),"")</f>
        <v>5</v>
      </c>
      <c r="E153" s="5">
        <f>IFERROR(RANK('到期收益率(杠杆)'!E153,'到期收益率(杠杆)'!$B153:$K153),"")</f>
        <v>3</v>
      </c>
      <c r="F153" s="5" t="str">
        <f>IFERROR(RANK('到期收益率(杠杆)'!F153,'到期收益率(杠杆)'!$B153:$K153),"")</f>
        <v/>
      </c>
      <c r="G153" s="5">
        <f>IFERROR(RANK('到期收益率(杠杆)'!G153,'到期收益率(杠杆)'!$B153:$K153),"")</f>
        <v>4</v>
      </c>
      <c r="H153" s="5">
        <f>IFERROR(RANK('到期收益率(杠杆)'!H153,'到期收益率(杠杆)'!$B153:$K153),"")</f>
        <v>2</v>
      </c>
      <c r="I153" s="5">
        <f>IFERROR(RANK('到期收益率(杠杆)'!I153,'到期收益率(杠杆)'!$B153:$K153),"")</f>
        <v>1</v>
      </c>
      <c r="J153" s="5">
        <f>IFERROR(RANK('到期收益率(杠杆)'!J153,'到期收益率(杠杆)'!$B153:$K153),"")</f>
        <v>7</v>
      </c>
      <c r="K153" s="5" t="str">
        <f>IFERROR(RANK('到期收益率(杠杆)'!K153,'到期收益率(杠杆)'!$B153:$K153),"")</f>
        <v/>
      </c>
    </row>
    <row r="154" spans="1:11" x14ac:dyDescent="0.15">
      <c r="A154" s="1">
        <v>42507</v>
      </c>
      <c r="B154" s="5" t="str">
        <f>IFERROR(RANK('到期收益率(杠杆)'!B154,'到期收益率(杠杆)'!$B154:$K154),"")</f>
        <v/>
      </c>
      <c r="C154" s="5">
        <f>IFERROR(RANK('到期收益率(杠杆)'!C154,'到期收益率(杠杆)'!$B154:$K154),"")</f>
        <v>7</v>
      </c>
      <c r="D154" s="5">
        <f>IFERROR(RANK('到期收益率(杠杆)'!D154,'到期收益率(杠杆)'!$B154:$K154),"")</f>
        <v>6</v>
      </c>
      <c r="E154" s="5">
        <f>IFERROR(RANK('到期收益率(杠杆)'!E154,'到期收益率(杠杆)'!$B154:$K154),"")</f>
        <v>3</v>
      </c>
      <c r="F154" s="5">
        <f>IFERROR(RANK('到期收益率(杠杆)'!F154,'到期收益率(杠杆)'!$B154:$K154),"")</f>
        <v>4</v>
      </c>
      <c r="G154" s="5" t="str">
        <f>IFERROR(RANK('到期收益率(杠杆)'!G154,'到期收益率(杠杆)'!$B154:$K154),"")</f>
        <v/>
      </c>
      <c r="H154" s="5">
        <f>IFERROR(RANK('到期收益率(杠杆)'!H154,'到期收益率(杠杆)'!$B154:$K154),"")</f>
        <v>2</v>
      </c>
      <c r="I154" s="5">
        <f>IFERROR(RANK('到期收益率(杠杆)'!I154,'到期收益率(杠杆)'!$B154:$K154),"")</f>
        <v>1</v>
      </c>
      <c r="J154" s="5">
        <f>IFERROR(RANK('到期收益率(杠杆)'!J154,'到期收益率(杠杆)'!$B154:$K154),"")</f>
        <v>8</v>
      </c>
      <c r="K154" s="5">
        <f>IFERROR(RANK('到期收益率(杠杆)'!K154,'到期收益率(杠杆)'!$B154:$K154),"")</f>
        <v>5</v>
      </c>
    </row>
    <row r="155" spans="1:11" x14ac:dyDescent="0.15">
      <c r="A155" s="1">
        <v>42508</v>
      </c>
      <c r="B155" s="5" t="str">
        <f>IFERROR(RANK('到期收益率(杠杆)'!B155,'到期收益率(杠杆)'!$B155:$K155),"")</f>
        <v/>
      </c>
      <c r="C155" s="5">
        <f>IFERROR(RANK('到期收益率(杠杆)'!C155,'到期收益率(杠杆)'!$B155:$K155),"")</f>
        <v>7</v>
      </c>
      <c r="D155" s="5">
        <f>IFERROR(RANK('到期收益率(杠杆)'!D155,'到期收益率(杠杆)'!$B155:$K155),"")</f>
        <v>5</v>
      </c>
      <c r="E155" s="5">
        <f>IFERROR(RANK('到期收益率(杠杆)'!E155,'到期收益率(杠杆)'!$B155:$K155),"")</f>
        <v>2</v>
      </c>
      <c r="F155" s="5" t="str">
        <f>IFERROR(RANK('到期收益率(杠杆)'!F155,'到期收益率(杠杆)'!$B155:$K155),"")</f>
        <v/>
      </c>
      <c r="G155" s="5">
        <f>IFERROR(RANK('到期收益率(杠杆)'!G155,'到期收益率(杠杆)'!$B155:$K155),"")</f>
        <v>4</v>
      </c>
      <c r="H155" s="5">
        <f>IFERROR(RANK('到期收益率(杠杆)'!H155,'到期收益率(杠杆)'!$B155:$K155),"")</f>
        <v>3</v>
      </c>
      <c r="I155" s="5">
        <f>IFERROR(RANK('到期收益率(杠杆)'!I155,'到期收益率(杠杆)'!$B155:$K155),"")</f>
        <v>1</v>
      </c>
      <c r="J155" s="5">
        <f>IFERROR(RANK('到期收益率(杠杆)'!J155,'到期收益率(杠杆)'!$B155:$K155),"")</f>
        <v>6</v>
      </c>
      <c r="K155" s="5" t="str">
        <f>IFERROR(RANK('到期收益率(杠杆)'!K155,'到期收益率(杠杆)'!$B155:$K155),"")</f>
        <v/>
      </c>
    </row>
    <row r="156" spans="1:11" x14ac:dyDescent="0.15">
      <c r="A156" s="1">
        <v>42509</v>
      </c>
      <c r="B156" s="5" t="str">
        <f>IFERROR(RANK('到期收益率(杠杆)'!B156,'到期收益率(杠杆)'!$B156:$K156),"")</f>
        <v/>
      </c>
      <c r="C156" s="5">
        <f>IFERROR(RANK('到期收益率(杠杆)'!C156,'到期收益率(杠杆)'!$B156:$K156),"")</f>
        <v>8</v>
      </c>
      <c r="D156" s="5">
        <f>IFERROR(RANK('到期收益率(杠杆)'!D156,'到期收益率(杠杆)'!$B156:$K156),"")</f>
        <v>6</v>
      </c>
      <c r="E156" s="5">
        <f>IFERROR(RANK('到期收益率(杠杆)'!E156,'到期收益率(杠杆)'!$B156:$K156),"")</f>
        <v>2</v>
      </c>
      <c r="F156" s="5">
        <f>IFERROR(RANK('到期收益率(杠杆)'!F156,'到期收益率(杠杆)'!$B156:$K156),"")</f>
        <v>4</v>
      </c>
      <c r="G156" s="5" t="str">
        <f>IFERROR(RANK('到期收益率(杠杆)'!G156,'到期收益率(杠杆)'!$B156:$K156),"")</f>
        <v/>
      </c>
      <c r="H156" s="5">
        <f>IFERROR(RANK('到期收益率(杠杆)'!H156,'到期收益率(杠杆)'!$B156:$K156),"")</f>
        <v>3</v>
      </c>
      <c r="I156" s="5">
        <f>IFERROR(RANK('到期收益率(杠杆)'!I156,'到期收益率(杠杆)'!$B156:$K156),"")</f>
        <v>1</v>
      </c>
      <c r="J156" s="5">
        <f>IFERROR(RANK('到期收益率(杠杆)'!J156,'到期收益率(杠杆)'!$B156:$K156),"")</f>
        <v>7</v>
      </c>
      <c r="K156" s="5">
        <f>IFERROR(RANK('到期收益率(杠杆)'!K156,'到期收益率(杠杆)'!$B156:$K156),"")</f>
        <v>5</v>
      </c>
    </row>
    <row r="157" spans="1:11" x14ac:dyDescent="0.15">
      <c r="A157" s="1">
        <v>42510</v>
      </c>
      <c r="B157" s="5" t="str">
        <f>IFERROR(RANK('到期收益率(杠杆)'!B157,'到期收益率(杠杆)'!$B157:$K157),"")</f>
        <v/>
      </c>
      <c r="C157" s="5">
        <f>IFERROR(RANK('到期收益率(杠杆)'!C157,'到期收益率(杠杆)'!$B157:$K157),"")</f>
        <v>7</v>
      </c>
      <c r="D157" s="5">
        <f>IFERROR(RANK('到期收益率(杠杆)'!D157,'到期收益率(杠杆)'!$B157:$K157),"")</f>
        <v>6</v>
      </c>
      <c r="E157" s="5">
        <f>IFERROR(RANK('到期收益率(杠杆)'!E157,'到期收益率(杠杆)'!$B157:$K157),"")</f>
        <v>2</v>
      </c>
      <c r="F157" s="5">
        <f>IFERROR(RANK('到期收益率(杠杆)'!F157,'到期收益率(杠杆)'!$B157:$K157),"")</f>
        <v>5</v>
      </c>
      <c r="G157" s="5">
        <f>IFERROR(RANK('到期收益率(杠杆)'!G157,'到期收益率(杠杆)'!$B157:$K157),"")</f>
        <v>3</v>
      </c>
      <c r="H157" s="5">
        <f>IFERROR(RANK('到期收益率(杠杆)'!H157,'到期收益率(杠杆)'!$B157:$K157),"")</f>
        <v>4</v>
      </c>
      <c r="I157" s="5">
        <f>IFERROR(RANK('到期收益率(杠杆)'!I157,'到期收益率(杠杆)'!$B157:$K157),"")</f>
        <v>1</v>
      </c>
      <c r="J157" s="5">
        <f>IFERROR(RANK('到期收益率(杠杆)'!J157,'到期收益率(杠杆)'!$B157:$K157),"")</f>
        <v>8</v>
      </c>
      <c r="K157" s="5" t="str">
        <f>IFERROR(RANK('到期收益率(杠杆)'!K157,'到期收益率(杠杆)'!$B157:$K157),"")</f>
        <v/>
      </c>
    </row>
    <row r="158" spans="1:11" x14ac:dyDescent="0.15">
      <c r="A158" s="1">
        <v>42513</v>
      </c>
      <c r="B158" s="5" t="str">
        <f>IFERROR(RANK('到期收益率(杠杆)'!B158,'到期收益率(杠杆)'!$B158:$K158),"")</f>
        <v/>
      </c>
      <c r="C158" s="5">
        <f>IFERROR(RANK('到期收益率(杠杆)'!C158,'到期收益率(杠杆)'!$B158:$K158),"")</f>
        <v>7</v>
      </c>
      <c r="D158" s="5">
        <f>IFERROR(RANK('到期收益率(杠杆)'!D158,'到期收益率(杠杆)'!$B158:$K158),"")</f>
        <v>6</v>
      </c>
      <c r="E158" s="5">
        <f>IFERROR(RANK('到期收益率(杠杆)'!E158,'到期收益率(杠杆)'!$B158:$K158),"")</f>
        <v>3</v>
      </c>
      <c r="F158" s="5">
        <f>IFERROR(RANK('到期收益率(杠杆)'!F158,'到期收益率(杠杆)'!$B158:$K158),"")</f>
        <v>5</v>
      </c>
      <c r="G158" s="5">
        <f>IFERROR(RANK('到期收益率(杠杆)'!G158,'到期收益率(杠杆)'!$B158:$K158),"")</f>
        <v>2</v>
      </c>
      <c r="H158" s="5">
        <f>IFERROR(RANK('到期收益率(杠杆)'!H158,'到期收益率(杠杆)'!$B158:$K158),"")</f>
        <v>4</v>
      </c>
      <c r="I158" s="5">
        <f>IFERROR(RANK('到期收益率(杠杆)'!I158,'到期收益率(杠杆)'!$B158:$K158),"")</f>
        <v>1</v>
      </c>
      <c r="J158" s="5">
        <f>IFERROR(RANK('到期收益率(杠杆)'!J158,'到期收益率(杠杆)'!$B158:$K158),"")</f>
        <v>8</v>
      </c>
      <c r="K158" s="5" t="str">
        <f>IFERROR(RANK('到期收益率(杠杆)'!K158,'到期收益率(杠杆)'!$B158:$K158),"")</f>
        <v/>
      </c>
    </row>
    <row r="159" spans="1:11" x14ac:dyDescent="0.15">
      <c r="A159" s="1">
        <v>42514</v>
      </c>
      <c r="B159" s="5" t="str">
        <f>IFERROR(RANK('到期收益率(杠杆)'!B159,'到期收益率(杠杆)'!$B159:$K159),"")</f>
        <v/>
      </c>
      <c r="C159" s="5">
        <f>IFERROR(RANK('到期收益率(杠杆)'!C159,'到期收益率(杠杆)'!$B159:$K159),"")</f>
        <v>7</v>
      </c>
      <c r="D159" s="5">
        <f>IFERROR(RANK('到期收益率(杠杆)'!D159,'到期收益率(杠杆)'!$B159:$K159),"")</f>
        <v>6</v>
      </c>
      <c r="E159" s="5">
        <f>IFERROR(RANK('到期收益率(杠杆)'!E159,'到期收益率(杠杆)'!$B159:$K159),"")</f>
        <v>3</v>
      </c>
      <c r="F159" s="5">
        <f>IFERROR(RANK('到期收益率(杠杆)'!F159,'到期收益率(杠杆)'!$B159:$K159),"")</f>
        <v>5</v>
      </c>
      <c r="G159" s="5">
        <f>IFERROR(RANK('到期收益率(杠杆)'!G159,'到期收益率(杠杆)'!$B159:$K159),"")</f>
        <v>2</v>
      </c>
      <c r="H159" s="5">
        <f>IFERROR(RANK('到期收益率(杠杆)'!H159,'到期收益率(杠杆)'!$B159:$K159),"")</f>
        <v>4</v>
      </c>
      <c r="I159" s="5">
        <f>IFERROR(RANK('到期收益率(杠杆)'!I159,'到期收益率(杠杆)'!$B159:$K159),"")</f>
        <v>1</v>
      </c>
      <c r="J159" s="5">
        <f>IFERROR(RANK('到期收益率(杠杆)'!J159,'到期收益率(杠杆)'!$B159:$K159),"")</f>
        <v>8</v>
      </c>
      <c r="K159" s="5" t="str">
        <f>IFERROR(RANK('到期收益率(杠杆)'!K159,'到期收益率(杠杆)'!$B159:$K159),"")</f>
        <v/>
      </c>
    </row>
    <row r="160" spans="1:11" x14ac:dyDescent="0.15">
      <c r="A160" s="1">
        <v>42515</v>
      </c>
      <c r="B160" s="5">
        <f>IFERROR(RANK('到期收益率(杠杆)'!B160,'到期收益率(杠杆)'!$B160:$K160),"")</f>
        <v>7</v>
      </c>
      <c r="C160" s="5">
        <f>IFERROR(RANK('到期收益率(杠杆)'!C160,'到期收益率(杠杆)'!$B160:$K160),"")</f>
        <v>8</v>
      </c>
      <c r="D160" s="5">
        <f>IFERROR(RANK('到期收益率(杠杆)'!D160,'到期收益率(杠杆)'!$B160:$K160),"")</f>
        <v>6</v>
      </c>
      <c r="E160" s="5">
        <f>IFERROR(RANK('到期收益率(杠杆)'!E160,'到期收益率(杠杆)'!$B160:$K160),"")</f>
        <v>2</v>
      </c>
      <c r="F160" s="5">
        <f>IFERROR(RANK('到期收益率(杠杆)'!F160,'到期收益率(杠杆)'!$B160:$K160),"")</f>
        <v>5</v>
      </c>
      <c r="G160" s="5">
        <f>IFERROR(RANK('到期收益率(杠杆)'!G160,'到期收益率(杠杆)'!$B160:$K160),"")</f>
        <v>3</v>
      </c>
      <c r="H160" s="5">
        <f>IFERROR(RANK('到期收益率(杠杆)'!H160,'到期收益率(杠杆)'!$B160:$K160),"")</f>
        <v>4</v>
      </c>
      <c r="I160" s="5">
        <f>IFERROR(RANK('到期收益率(杠杆)'!I160,'到期收益率(杠杆)'!$B160:$K160),"")</f>
        <v>1</v>
      </c>
      <c r="J160" s="5">
        <f>IFERROR(RANK('到期收益率(杠杆)'!J160,'到期收益率(杠杆)'!$B160:$K160),"")</f>
        <v>9</v>
      </c>
      <c r="K160" s="5" t="str">
        <f>IFERROR(RANK('到期收益率(杠杆)'!K160,'到期收益率(杠杆)'!$B160:$K160),"")</f>
        <v/>
      </c>
    </row>
    <row r="161" spans="1:11" x14ac:dyDescent="0.15">
      <c r="A161" s="1">
        <v>42516</v>
      </c>
      <c r="B161" s="5">
        <f>IFERROR(RANK('到期收益率(杠杆)'!B161,'到期收益率(杠杆)'!$B161:$K161),"")</f>
        <v>6</v>
      </c>
      <c r="C161" s="5">
        <f>IFERROR(RANK('到期收益率(杠杆)'!C161,'到期收益率(杠杆)'!$B161:$K161),"")</f>
        <v>7</v>
      </c>
      <c r="D161" s="5">
        <f>IFERROR(RANK('到期收益率(杠杆)'!D161,'到期收益率(杠杆)'!$B161:$K161),"")</f>
        <v>5</v>
      </c>
      <c r="E161" s="5">
        <f>IFERROR(RANK('到期收益率(杠杆)'!E161,'到期收益率(杠杆)'!$B161:$K161),"")</f>
        <v>3</v>
      </c>
      <c r="F161" s="5" t="str">
        <f>IFERROR(RANK('到期收益率(杠杆)'!F161,'到期收益率(杠杆)'!$B161:$K161),"")</f>
        <v/>
      </c>
      <c r="G161" s="5">
        <f>IFERROR(RANK('到期收益率(杠杆)'!G161,'到期收益率(杠杆)'!$B161:$K161),"")</f>
        <v>2</v>
      </c>
      <c r="H161" s="5">
        <f>IFERROR(RANK('到期收益率(杠杆)'!H161,'到期收益率(杠杆)'!$B161:$K161),"")</f>
        <v>4</v>
      </c>
      <c r="I161" s="5">
        <f>IFERROR(RANK('到期收益率(杠杆)'!I161,'到期收益率(杠杆)'!$B161:$K161),"")</f>
        <v>1</v>
      </c>
      <c r="J161" s="5">
        <f>IFERROR(RANK('到期收益率(杠杆)'!J161,'到期收益率(杠杆)'!$B161:$K161),"")</f>
        <v>8</v>
      </c>
      <c r="K161" s="5" t="str">
        <f>IFERROR(RANK('到期收益率(杠杆)'!K161,'到期收益率(杠杆)'!$B161:$K161),"")</f>
        <v/>
      </c>
    </row>
    <row r="162" spans="1:11" x14ac:dyDescent="0.15">
      <c r="A162" s="1">
        <v>42517</v>
      </c>
      <c r="B162" s="5" t="str">
        <f>IFERROR(RANK('到期收益率(杠杆)'!B162,'到期收益率(杠杆)'!$B162:$K162),"")</f>
        <v/>
      </c>
      <c r="C162" s="5">
        <f>IFERROR(RANK('到期收益率(杠杆)'!C162,'到期收益率(杠杆)'!$B162:$K162),"")</f>
        <v>7</v>
      </c>
      <c r="D162" s="5">
        <f>IFERROR(RANK('到期收益率(杠杆)'!D162,'到期收益率(杠杆)'!$B162:$K162),"")</f>
        <v>6</v>
      </c>
      <c r="E162" s="5">
        <f>IFERROR(RANK('到期收益率(杠杆)'!E162,'到期收益率(杠杆)'!$B162:$K162),"")</f>
        <v>5</v>
      </c>
      <c r="F162" s="5">
        <f>IFERROR(RANK('到期收益率(杠杆)'!F162,'到期收益率(杠杆)'!$B162:$K162),"")</f>
        <v>4</v>
      </c>
      <c r="G162" s="5">
        <f>IFERROR(RANK('到期收益率(杠杆)'!G162,'到期收益率(杠杆)'!$B162:$K162),"")</f>
        <v>1</v>
      </c>
      <c r="H162" s="5">
        <f>IFERROR(RANK('到期收益率(杠杆)'!H162,'到期收益率(杠杆)'!$B162:$K162),"")</f>
        <v>3</v>
      </c>
      <c r="I162" s="5">
        <f>IFERROR(RANK('到期收益率(杠杆)'!I162,'到期收益率(杠杆)'!$B162:$K162),"")</f>
        <v>2</v>
      </c>
      <c r="J162" s="5">
        <f>IFERROR(RANK('到期收益率(杠杆)'!J162,'到期收益率(杠杆)'!$B162:$K162),"")</f>
        <v>8</v>
      </c>
      <c r="K162" s="5" t="str">
        <f>IFERROR(RANK('到期收益率(杠杆)'!K162,'到期收益率(杠杆)'!$B162:$K162),"")</f>
        <v/>
      </c>
    </row>
    <row r="163" spans="1:11" x14ac:dyDescent="0.15">
      <c r="A163" s="1">
        <v>42520</v>
      </c>
      <c r="B163" s="5" t="str">
        <f>IFERROR(RANK('到期收益率(杠杆)'!B163,'到期收益率(杠杆)'!$B163:$K163),"")</f>
        <v/>
      </c>
      <c r="C163" s="5">
        <f>IFERROR(RANK('到期收益率(杠杆)'!C163,'到期收益率(杠杆)'!$B163:$K163),"")</f>
        <v>7</v>
      </c>
      <c r="D163" s="5">
        <f>IFERROR(RANK('到期收益率(杠杆)'!D163,'到期收益率(杠杆)'!$B163:$K163),"")</f>
        <v>6</v>
      </c>
      <c r="E163" s="5">
        <f>IFERROR(RANK('到期收益率(杠杆)'!E163,'到期收益率(杠杆)'!$B163:$K163),"")</f>
        <v>5</v>
      </c>
      <c r="F163" s="5">
        <f>IFERROR(RANK('到期收益率(杠杆)'!F163,'到期收益率(杠杆)'!$B163:$K163),"")</f>
        <v>4</v>
      </c>
      <c r="G163" s="5">
        <f>IFERROR(RANK('到期收益率(杠杆)'!G163,'到期收益率(杠杆)'!$B163:$K163),"")</f>
        <v>1</v>
      </c>
      <c r="H163" s="5">
        <f>IFERROR(RANK('到期收益率(杠杆)'!H163,'到期收益率(杠杆)'!$B163:$K163),"")</f>
        <v>3</v>
      </c>
      <c r="I163" s="5">
        <f>IFERROR(RANK('到期收益率(杠杆)'!I163,'到期收益率(杠杆)'!$B163:$K163),"")</f>
        <v>2</v>
      </c>
      <c r="J163" s="5">
        <f>IFERROR(RANK('到期收益率(杠杆)'!J163,'到期收益率(杠杆)'!$B163:$K163),"")</f>
        <v>8</v>
      </c>
      <c r="K163" s="5" t="str">
        <f>IFERROR(RANK('到期收益率(杠杆)'!K163,'到期收益率(杠杆)'!$B163:$K163),"")</f>
        <v/>
      </c>
    </row>
    <row r="164" spans="1:11" x14ac:dyDescent="0.15">
      <c r="A164" s="1">
        <v>42521</v>
      </c>
      <c r="B164" s="5" t="str">
        <f>IFERROR(RANK('到期收益率(杠杆)'!B164,'到期收益率(杠杆)'!$B164:$K164),"")</f>
        <v/>
      </c>
      <c r="C164" s="5">
        <f>IFERROR(RANK('到期收益率(杠杆)'!C164,'到期收益率(杠杆)'!$B164:$K164),"")</f>
        <v>7</v>
      </c>
      <c r="D164" s="5">
        <f>IFERROR(RANK('到期收益率(杠杆)'!D164,'到期收益率(杠杆)'!$B164:$K164),"")</f>
        <v>6</v>
      </c>
      <c r="E164" s="5">
        <f>IFERROR(RANK('到期收益率(杠杆)'!E164,'到期收益率(杠杆)'!$B164:$K164),"")</f>
        <v>5</v>
      </c>
      <c r="F164" s="5">
        <f>IFERROR(RANK('到期收益率(杠杆)'!F164,'到期收益率(杠杆)'!$B164:$K164),"")</f>
        <v>4</v>
      </c>
      <c r="G164" s="5">
        <f>IFERROR(RANK('到期收益率(杠杆)'!G164,'到期收益率(杠杆)'!$B164:$K164),"")</f>
        <v>1</v>
      </c>
      <c r="H164" s="5">
        <f>IFERROR(RANK('到期收益率(杠杆)'!H164,'到期收益率(杠杆)'!$B164:$K164),"")</f>
        <v>3</v>
      </c>
      <c r="I164" s="5">
        <f>IFERROR(RANK('到期收益率(杠杆)'!I164,'到期收益率(杠杆)'!$B164:$K164),"")</f>
        <v>2</v>
      </c>
      <c r="J164" s="5">
        <f>IFERROR(RANK('到期收益率(杠杆)'!J164,'到期收益率(杠杆)'!$B164:$K164),"")</f>
        <v>8</v>
      </c>
      <c r="K164" s="5" t="str">
        <f>IFERROR(RANK('到期收益率(杠杆)'!K164,'到期收益率(杠杆)'!$B164:$K164),"")</f>
        <v/>
      </c>
    </row>
    <row r="165" spans="1:11" x14ac:dyDescent="0.15">
      <c r="A165" s="1">
        <v>42522</v>
      </c>
      <c r="B165" s="5" t="str">
        <f>IFERROR(RANK('到期收益率(杠杆)'!B165,'到期收益率(杠杆)'!$B165:$K165),"")</f>
        <v/>
      </c>
      <c r="C165" s="5">
        <f>IFERROR(RANK('到期收益率(杠杆)'!C165,'到期收益率(杠杆)'!$B165:$K165),"")</f>
        <v>7</v>
      </c>
      <c r="D165" s="5">
        <f>IFERROR(RANK('到期收益率(杠杆)'!D165,'到期收益率(杠杆)'!$B165:$K165),"")</f>
        <v>5</v>
      </c>
      <c r="E165" s="5">
        <f>IFERROR(RANK('到期收益率(杠杆)'!E165,'到期收益率(杠杆)'!$B165:$K165),"")</f>
        <v>6</v>
      </c>
      <c r="F165" s="5">
        <f>IFERROR(RANK('到期收益率(杠杆)'!F165,'到期收益率(杠杆)'!$B165:$K165),"")</f>
        <v>4</v>
      </c>
      <c r="G165" s="5">
        <f>IFERROR(RANK('到期收益率(杠杆)'!G165,'到期收益率(杠杆)'!$B165:$K165),"")</f>
        <v>1</v>
      </c>
      <c r="H165" s="5">
        <f>IFERROR(RANK('到期收益率(杠杆)'!H165,'到期收益率(杠杆)'!$B165:$K165),"")</f>
        <v>3</v>
      </c>
      <c r="I165" s="5">
        <f>IFERROR(RANK('到期收益率(杠杆)'!I165,'到期收益率(杠杆)'!$B165:$K165),"")</f>
        <v>2</v>
      </c>
      <c r="J165" s="5">
        <f>IFERROR(RANK('到期收益率(杠杆)'!J165,'到期收益率(杠杆)'!$B165:$K165),"")</f>
        <v>8</v>
      </c>
      <c r="K165" s="5" t="str">
        <f>IFERROR(RANK('到期收益率(杠杆)'!K165,'到期收益率(杠杆)'!$B165:$K165),"")</f>
        <v/>
      </c>
    </row>
    <row r="166" spans="1:11" x14ac:dyDescent="0.15">
      <c r="A166" s="1">
        <v>42523</v>
      </c>
      <c r="B166" s="5" t="str">
        <f>IFERROR(RANK('到期收益率(杠杆)'!B166,'到期收益率(杠杆)'!$B166:$K166),"")</f>
        <v/>
      </c>
      <c r="C166" s="5">
        <f>IFERROR(RANK('到期收益率(杠杆)'!C166,'到期收益率(杠杆)'!$B166:$K166),"")</f>
        <v>6</v>
      </c>
      <c r="D166" s="5">
        <f>IFERROR(RANK('到期收益率(杠杆)'!D166,'到期收益率(杠杆)'!$B166:$K166),"")</f>
        <v>4</v>
      </c>
      <c r="E166" s="5">
        <f>IFERROR(RANK('到期收益率(杠杆)'!E166,'到期收益率(杠杆)'!$B166:$K166),"")</f>
        <v>5</v>
      </c>
      <c r="F166" s="5">
        <f>IFERROR(RANK('到期收益率(杠杆)'!F166,'到期收益率(杠杆)'!$B166:$K166),"")</f>
        <v>3</v>
      </c>
      <c r="G166" s="5" t="str">
        <f>IFERROR(RANK('到期收益率(杠杆)'!G166,'到期收益率(杠杆)'!$B166:$K166),"")</f>
        <v/>
      </c>
      <c r="H166" s="5">
        <f>IFERROR(RANK('到期收益率(杠杆)'!H166,'到期收益率(杠杆)'!$B166:$K166),"")</f>
        <v>2</v>
      </c>
      <c r="I166" s="5">
        <f>IFERROR(RANK('到期收益率(杠杆)'!I166,'到期收益率(杠杆)'!$B166:$K166),"")</f>
        <v>1</v>
      </c>
      <c r="J166" s="5">
        <f>IFERROR(RANK('到期收益率(杠杆)'!J166,'到期收益率(杠杆)'!$B166:$K166),"")</f>
        <v>7</v>
      </c>
      <c r="K166" s="5" t="str">
        <f>IFERROR(RANK('到期收益率(杠杆)'!K166,'到期收益率(杠杆)'!$B166:$K166),"")</f>
        <v/>
      </c>
    </row>
    <row r="167" spans="1:11" x14ac:dyDescent="0.15">
      <c r="A167" s="1">
        <v>42524</v>
      </c>
      <c r="B167" s="5" t="str">
        <f>IFERROR(RANK('到期收益率(杠杆)'!B167,'到期收益率(杠杆)'!$B167:$K167),"")</f>
        <v/>
      </c>
      <c r="C167" s="5">
        <f>IFERROR(RANK('到期收益率(杠杆)'!C167,'到期收益率(杠杆)'!$B167:$K167),"")</f>
        <v>7</v>
      </c>
      <c r="D167" s="5">
        <f>IFERROR(RANK('到期收益率(杠杆)'!D167,'到期收益率(杠杆)'!$B167:$K167),"")</f>
        <v>6</v>
      </c>
      <c r="E167" s="5">
        <f>IFERROR(RANK('到期收益率(杠杆)'!E167,'到期收益率(杠杆)'!$B167:$K167),"")</f>
        <v>5</v>
      </c>
      <c r="F167" s="5">
        <f>IFERROR(RANK('到期收益率(杠杆)'!F167,'到期收益率(杠杆)'!$B167:$K167),"")</f>
        <v>4</v>
      </c>
      <c r="G167" s="5" t="str">
        <f>IFERROR(RANK('到期收益率(杠杆)'!G167,'到期收益率(杠杆)'!$B167:$K167),"")</f>
        <v/>
      </c>
      <c r="H167" s="5">
        <f>IFERROR(RANK('到期收益率(杠杆)'!H167,'到期收益率(杠杆)'!$B167:$K167),"")</f>
        <v>2</v>
      </c>
      <c r="I167" s="5">
        <f>IFERROR(RANK('到期收益率(杠杆)'!I167,'到期收益率(杠杆)'!$B167:$K167),"")</f>
        <v>1</v>
      </c>
      <c r="J167" s="5" t="str">
        <f>IFERROR(RANK('到期收益率(杠杆)'!J167,'到期收益率(杠杆)'!$B167:$K167),"")</f>
        <v/>
      </c>
      <c r="K167" s="5">
        <f>IFERROR(RANK('到期收益率(杠杆)'!K167,'到期收益率(杠杆)'!$B167:$K167),"")</f>
        <v>3</v>
      </c>
    </row>
    <row r="168" spans="1:11" x14ac:dyDescent="0.15">
      <c r="A168" s="1">
        <v>42527</v>
      </c>
      <c r="B168" s="5" t="str">
        <f>IFERROR(RANK('到期收益率(杠杆)'!B168,'到期收益率(杠杆)'!$B168:$K168),"")</f>
        <v/>
      </c>
      <c r="C168" s="5">
        <f>IFERROR(RANK('到期收益率(杠杆)'!C168,'到期收益率(杠杆)'!$B168:$K168),"")</f>
        <v>6</v>
      </c>
      <c r="D168" s="5">
        <f>IFERROR(RANK('到期收益率(杠杆)'!D168,'到期收益率(杠杆)'!$B168:$K168),"")</f>
        <v>4</v>
      </c>
      <c r="E168" s="5">
        <f>IFERROR(RANK('到期收益率(杠杆)'!E168,'到期收益率(杠杆)'!$B168:$K168),"")</f>
        <v>5</v>
      </c>
      <c r="F168" s="5">
        <f>IFERROR(RANK('到期收益率(杠杆)'!F168,'到期收益率(杠杆)'!$B168:$K168),"")</f>
        <v>3</v>
      </c>
      <c r="G168" s="5" t="str">
        <f>IFERROR(RANK('到期收益率(杠杆)'!G168,'到期收益率(杠杆)'!$B168:$K168),"")</f>
        <v/>
      </c>
      <c r="H168" s="5">
        <f>IFERROR(RANK('到期收益率(杠杆)'!H168,'到期收益率(杠杆)'!$B168:$K168),"")</f>
        <v>2</v>
      </c>
      <c r="I168" s="5">
        <f>IFERROR(RANK('到期收益率(杠杆)'!I168,'到期收益率(杠杆)'!$B168:$K168),"")</f>
        <v>1</v>
      </c>
      <c r="J168" s="5">
        <f>IFERROR(RANK('到期收益率(杠杆)'!J168,'到期收益率(杠杆)'!$B168:$K168),"")</f>
        <v>7</v>
      </c>
      <c r="K168" s="5" t="str">
        <f>IFERROR(RANK('到期收益率(杠杆)'!K168,'到期收益率(杠杆)'!$B168:$K168),"")</f>
        <v/>
      </c>
    </row>
    <row r="169" spans="1:11" x14ac:dyDescent="0.15">
      <c r="A169" s="1">
        <v>42528</v>
      </c>
      <c r="B169" s="5">
        <f>IFERROR(RANK('到期收益率(杠杆)'!B169,'到期收益率(杠杆)'!$B169:$K169),"")</f>
        <v>5</v>
      </c>
      <c r="C169" s="5">
        <f>IFERROR(RANK('到期收益率(杠杆)'!C169,'到期收益率(杠杆)'!$B169:$K169),"")</f>
        <v>8</v>
      </c>
      <c r="D169" s="5">
        <f>IFERROR(RANK('到期收益率(杠杆)'!D169,'到期收益率(杠杆)'!$B169:$K169),"")</f>
        <v>6</v>
      </c>
      <c r="E169" s="5">
        <f>IFERROR(RANK('到期收益率(杠杆)'!E169,'到期收益率(杠杆)'!$B169:$K169),"")</f>
        <v>7</v>
      </c>
      <c r="F169" s="5">
        <f>IFERROR(RANK('到期收益率(杠杆)'!F169,'到期收益率(杠杆)'!$B169:$K169),"")</f>
        <v>4</v>
      </c>
      <c r="G169" s="5">
        <f>IFERROR(RANK('到期收益率(杠杆)'!G169,'到期收益率(杠杆)'!$B169:$K169),"")</f>
        <v>1</v>
      </c>
      <c r="H169" s="5">
        <f>IFERROR(RANK('到期收益率(杠杆)'!H169,'到期收益率(杠杆)'!$B169:$K169),"")</f>
        <v>3</v>
      </c>
      <c r="I169" s="5">
        <f>IFERROR(RANK('到期收益率(杠杆)'!I169,'到期收益率(杠杆)'!$B169:$K169),"")</f>
        <v>2</v>
      </c>
      <c r="J169" s="5">
        <f>IFERROR(RANK('到期收益率(杠杆)'!J169,'到期收益率(杠杆)'!$B169:$K169),"")</f>
        <v>9</v>
      </c>
      <c r="K169" s="5" t="str">
        <f>IFERROR(RANK('到期收益率(杠杆)'!K169,'到期收益率(杠杆)'!$B169:$K169),"")</f>
        <v/>
      </c>
    </row>
    <row r="170" spans="1:11" x14ac:dyDescent="0.15">
      <c r="A170" s="1">
        <v>42529</v>
      </c>
      <c r="B170" s="5">
        <f>IFERROR(RANK('到期收益率(杠杆)'!B170,'到期收益率(杠杆)'!$B170:$K170),"")</f>
        <v>8</v>
      </c>
      <c r="C170" s="5">
        <f>IFERROR(RANK('到期收益率(杠杆)'!C170,'到期收益率(杠杆)'!$B170:$K170),"")</f>
        <v>7</v>
      </c>
      <c r="D170" s="5">
        <f>IFERROR(RANK('到期收益率(杠杆)'!D170,'到期收益率(杠杆)'!$B170:$K170),"")</f>
        <v>6</v>
      </c>
      <c r="E170" s="5">
        <f>IFERROR(RANK('到期收益率(杠杆)'!E170,'到期收益率(杠杆)'!$B170:$K170),"")</f>
        <v>5</v>
      </c>
      <c r="F170" s="5">
        <f>IFERROR(RANK('到期收益率(杠杆)'!F170,'到期收益率(杠杆)'!$B170:$K170),"")</f>
        <v>4</v>
      </c>
      <c r="G170" s="5">
        <f>IFERROR(RANK('到期收益率(杠杆)'!G170,'到期收益率(杠杆)'!$B170:$K170),"")</f>
        <v>1</v>
      </c>
      <c r="H170" s="5">
        <f>IFERROR(RANK('到期收益率(杠杆)'!H170,'到期收益率(杠杆)'!$B170:$K170),"")</f>
        <v>3</v>
      </c>
      <c r="I170" s="5">
        <f>IFERROR(RANK('到期收益率(杠杆)'!I170,'到期收益率(杠杆)'!$B170:$K170),"")</f>
        <v>2</v>
      </c>
      <c r="J170" s="5" t="str">
        <f>IFERROR(RANK('到期收益率(杠杆)'!J170,'到期收益率(杠杆)'!$B170:$K170),"")</f>
        <v/>
      </c>
      <c r="K170" s="5" t="str">
        <f>IFERROR(RANK('到期收益率(杠杆)'!K170,'到期收益率(杠杆)'!$B170:$K170),"")</f>
        <v/>
      </c>
    </row>
    <row r="171" spans="1:11" x14ac:dyDescent="0.15">
      <c r="A171" s="1">
        <v>42534</v>
      </c>
      <c r="B171" s="5" t="str">
        <f>IFERROR(RANK('到期收益率(杠杆)'!B171,'到期收益率(杠杆)'!$B171:$K171),"")</f>
        <v/>
      </c>
      <c r="C171" s="5">
        <f>IFERROR(RANK('到期收益率(杠杆)'!C171,'到期收益率(杠杆)'!$B171:$K171),"")</f>
        <v>7</v>
      </c>
      <c r="D171" s="5">
        <f>IFERROR(RANK('到期收益率(杠杆)'!D171,'到期收益率(杠杆)'!$B171:$K171),"")</f>
        <v>6</v>
      </c>
      <c r="E171" s="5">
        <f>IFERROR(RANK('到期收益率(杠杆)'!E171,'到期收益率(杠杆)'!$B171:$K171),"")</f>
        <v>5</v>
      </c>
      <c r="F171" s="5">
        <f>IFERROR(RANK('到期收益率(杠杆)'!F171,'到期收益率(杠杆)'!$B171:$K171),"")</f>
        <v>3</v>
      </c>
      <c r="G171" s="5" t="str">
        <f>IFERROR(RANK('到期收益率(杠杆)'!G171,'到期收益率(杠杆)'!$B171:$K171),"")</f>
        <v/>
      </c>
      <c r="H171" s="5">
        <f>IFERROR(RANK('到期收益率(杠杆)'!H171,'到期收益率(杠杆)'!$B171:$K171),"")</f>
        <v>2</v>
      </c>
      <c r="I171" s="5">
        <f>IFERROR(RANK('到期收益率(杠杆)'!I171,'到期收益率(杠杆)'!$B171:$K171),"")</f>
        <v>1</v>
      </c>
      <c r="J171" s="5" t="str">
        <f>IFERROR(RANK('到期收益率(杠杆)'!J171,'到期收益率(杠杆)'!$B171:$K171),"")</f>
        <v/>
      </c>
      <c r="K171" s="5">
        <f>IFERROR(RANK('到期收益率(杠杆)'!K171,'到期收益率(杠杆)'!$B171:$K171),"")</f>
        <v>4</v>
      </c>
    </row>
    <row r="172" spans="1:11" x14ac:dyDescent="0.15">
      <c r="A172" s="1">
        <v>42535</v>
      </c>
      <c r="B172" s="5">
        <f>IFERROR(RANK('到期收益率(杠杆)'!B172,'到期收益率(杠杆)'!$B172:$K172),"")</f>
        <v>1</v>
      </c>
      <c r="C172" s="5">
        <f>IFERROR(RANK('到期收益率(杠杆)'!C172,'到期收益率(杠杆)'!$B172:$K172),"")</f>
        <v>8</v>
      </c>
      <c r="D172" s="5">
        <f>IFERROR(RANK('到期收益率(杠杆)'!D172,'到期收益率(杠杆)'!$B172:$K172),"")</f>
        <v>7</v>
      </c>
      <c r="E172" s="5">
        <f>IFERROR(RANK('到期收益率(杠杆)'!E172,'到期收益率(杠杆)'!$B172:$K172),"")</f>
        <v>6</v>
      </c>
      <c r="F172" s="5">
        <f>IFERROR(RANK('到期收益率(杠杆)'!F172,'到期收益率(杠杆)'!$B172:$K172),"")</f>
        <v>4</v>
      </c>
      <c r="G172" s="5" t="str">
        <f>IFERROR(RANK('到期收益率(杠杆)'!G172,'到期收益率(杠杆)'!$B172:$K172),"")</f>
        <v/>
      </c>
      <c r="H172" s="5">
        <f>IFERROR(RANK('到期收益率(杠杆)'!H172,'到期收益率(杠杆)'!$B172:$K172),"")</f>
        <v>3</v>
      </c>
      <c r="I172" s="5">
        <f>IFERROR(RANK('到期收益率(杠杆)'!I172,'到期收益率(杠杆)'!$B172:$K172),"")</f>
        <v>2</v>
      </c>
      <c r="J172" s="5">
        <f>IFERROR(RANK('到期收益率(杠杆)'!J172,'到期收益率(杠杆)'!$B172:$K172),"")</f>
        <v>9</v>
      </c>
      <c r="K172" s="5">
        <f>IFERROR(RANK('到期收益率(杠杆)'!K172,'到期收益率(杠杆)'!$B172:$K172),"")</f>
        <v>5</v>
      </c>
    </row>
    <row r="173" spans="1:11" x14ac:dyDescent="0.15">
      <c r="A173" s="1">
        <v>42536</v>
      </c>
      <c r="B173" s="5">
        <f>IFERROR(RANK('到期收益率(杠杆)'!B173,'到期收益率(杠杆)'!$B173:$K173),"")</f>
        <v>4</v>
      </c>
      <c r="C173" s="5">
        <f>IFERROR(RANK('到期收益率(杠杆)'!C173,'到期收益率(杠杆)'!$B173:$K173),"")</f>
        <v>7</v>
      </c>
      <c r="D173" s="5">
        <f>IFERROR(RANK('到期收益率(杠杆)'!D173,'到期收益率(杠杆)'!$B173:$K173),"")</f>
        <v>6</v>
      </c>
      <c r="E173" s="5">
        <f>IFERROR(RANK('到期收益率(杠杆)'!E173,'到期收益率(杠杆)'!$B173:$K173),"")</f>
        <v>5</v>
      </c>
      <c r="F173" s="5">
        <f>IFERROR(RANK('到期收益率(杠杆)'!F173,'到期收益率(杠杆)'!$B173:$K173),"")</f>
        <v>3</v>
      </c>
      <c r="G173" s="5" t="str">
        <f>IFERROR(RANK('到期收益率(杠杆)'!G173,'到期收益率(杠杆)'!$B173:$K173),"")</f>
        <v/>
      </c>
      <c r="H173" s="5">
        <f>IFERROR(RANK('到期收益率(杠杆)'!H173,'到期收益率(杠杆)'!$B173:$K173),"")</f>
        <v>2</v>
      </c>
      <c r="I173" s="5">
        <f>IFERROR(RANK('到期收益率(杠杆)'!I173,'到期收益率(杠杆)'!$B173:$K173),"")</f>
        <v>1</v>
      </c>
      <c r="J173" s="5">
        <f>IFERROR(RANK('到期收益率(杠杆)'!J173,'到期收益率(杠杆)'!$B173:$K173),"")</f>
        <v>8</v>
      </c>
      <c r="K173" s="5" t="str">
        <f>IFERROR(RANK('到期收益率(杠杆)'!K173,'到期收益率(杠杆)'!$B173:$K173),"")</f>
        <v/>
      </c>
    </row>
    <row r="174" spans="1:11" x14ac:dyDescent="0.15">
      <c r="A174" s="1">
        <v>42537</v>
      </c>
      <c r="B174" s="5" t="str">
        <f>IFERROR(RANK('到期收益率(杠杆)'!B174,'到期收益率(杠杆)'!$B174:$K174),"")</f>
        <v/>
      </c>
      <c r="C174" s="5">
        <f>IFERROR(RANK('到期收益率(杠杆)'!C174,'到期收益率(杠杆)'!$B174:$K174),"")</f>
        <v>8</v>
      </c>
      <c r="D174" s="5">
        <f>IFERROR(RANK('到期收益率(杠杆)'!D174,'到期收益率(杠杆)'!$B174:$K174),"")</f>
        <v>7</v>
      </c>
      <c r="E174" s="5">
        <f>IFERROR(RANK('到期收益率(杠杆)'!E174,'到期收益率(杠杆)'!$B174:$K174),"")</f>
        <v>6</v>
      </c>
      <c r="F174" s="5">
        <f>IFERROR(RANK('到期收益率(杠杆)'!F174,'到期收益率(杠杆)'!$B174:$K174),"")</f>
        <v>4</v>
      </c>
      <c r="G174" s="5">
        <f>IFERROR(RANK('到期收益率(杠杆)'!G174,'到期收益率(杠杆)'!$B174:$K174),"")</f>
        <v>1</v>
      </c>
      <c r="H174" s="5">
        <f>IFERROR(RANK('到期收益率(杠杆)'!H174,'到期收益率(杠杆)'!$B174:$K174),"")</f>
        <v>3</v>
      </c>
      <c r="I174" s="5">
        <f>IFERROR(RANK('到期收益率(杠杆)'!I174,'到期收益率(杠杆)'!$B174:$K174),"")</f>
        <v>2</v>
      </c>
      <c r="J174" s="5">
        <f>IFERROR(RANK('到期收益率(杠杆)'!J174,'到期收益率(杠杆)'!$B174:$K174),"")</f>
        <v>9</v>
      </c>
      <c r="K174" s="5">
        <f>IFERROR(RANK('到期收益率(杠杆)'!K174,'到期收益率(杠杆)'!$B174:$K174),"")</f>
        <v>5</v>
      </c>
    </row>
    <row r="175" spans="1:11" x14ac:dyDescent="0.15">
      <c r="A175" s="1">
        <v>42538</v>
      </c>
      <c r="B175" s="5" t="str">
        <f>IFERROR(RANK('到期收益率(杠杆)'!B175,'到期收益率(杠杆)'!$B175:$K175),"")</f>
        <v/>
      </c>
      <c r="C175" s="5">
        <f>IFERROR(RANK('到期收益率(杠杆)'!C175,'到期收益率(杠杆)'!$B175:$K175),"")</f>
        <v>8</v>
      </c>
      <c r="D175" s="5">
        <f>IFERROR(RANK('到期收益率(杠杆)'!D175,'到期收益率(杠杆)'!$B175:$K175),"")</f>
        <v>7</v>
      </c>
      <c r="E175" s="5">
        <f>IFERROR(RANK('到期收益率(杠杆)'!E175,'到期收益率(杠杆)'!$B175:$K175),"")</f>
        <v>6</v>
      </c>
      <c r="F175" s="5">
        <f>IFERROR(RANK('到期收益率(杠杆)'!F175,'到期收益率(杠杆)'!$B175:$K175),"")</f>
        <v>4</v>
      </c>
      <c r="G175" s="5">
        <f>IFERROR(RANK('到期收益率(杠杆)'!G175,'到期收益率(杠杆)'!$B175:$K175),"")</f>
        <v>1</v>
      </c>
      <c r="H175" s="5">
        <f>IFERROR(RANK('到期收益率(杠杆)'!H175,'到期收益率(杠杆)'!$B175:$K175),"")</f>
        <v>2</v>
      </c>
      <c r="I175" s="5">
        <f>IFERROR(RANK('到期收益率(杠杆)'!I175,'到期收益率(杠杆)'!$B175:$K175),"")</f>
        <v>3</v>
      </c>
      <c r="J175" s="5">
        <f>IFERROR(RANK('到期收益率(杠杆)'!J175,'到期收益率(杠杆)'!$B175:$K175),"")</f>
        <v>9</v>
      </c>
      <c r="K175" s="5">
        <f>IFERROR(RANK('到期收益率(杠杆)'!K175,'到期收益率(杠杆)'!$B175:$K175),"")</f>
        <v>5</v>
      </c>
    </row>
    <row r="176" spans="1:11" x14ac:dyDescent="0.15">
      <c r="A176" s="1">
        <v>42541</v>
      </c>
      <c r="B176" s="5" t="str">
        <f>IFERROR(RANK('到期收益率(杠杆)'!B176,'到期收益率(杠杆)'!$B176:$K176),"")</f>
        <v/>
      </c>
      <c r="C176" s="5">
        <f>IFERROR(RANK('到期收益率(杠杆)'!C176,'到期收益率(杠杆)'!$B176:$K176),"")</f>
        <v>8</v>
      </c>
      <c r="D176" s="5">
        <f>IFERROR(RANK('到期收益率(杠杆)'!D176,'到期收益率(杠杆)'!$B176:$K176),"")</f>
        <v>6</v>
      </c>
      <c r="E176" s="5">
        <f>IFERROR(RANK('到期收益率(杠杆)'!E176,'到期收益率(杠杆)'!$B176:$K176),"")</f>
        <v>5</v>
      </c>
      <c r="F176" s="5">
        <f>IFERROR(RANK('到期收益率(杠杆)'!F176,'到期收益率(杠杆)'!$B176:$K176),"")</f>
        <v>3</v>
      </c>
      <c r="G176" s="5" t="str">
        <f>IFERROR(RANK('到期收益率(杠杆)'!G176,'到期收益率(杠杆)'!$B176:$K176),"")</f>
        <v/>
      </c>
      <c r="H176" s="5">
        <f>IFERROR(RANK('到期收益率(杠杆)'!H176,'到期收益率(杠杆)'!$B176:$K176),"")</f>
        <v>1</v>
      </c>
      <c r="I176" s="5">
        <f>IFERROR(RANK('到期收益率(杠杆)'!I176,'到期收益率(杠杆)'!$B176:$K176),"")</f>
        <v>2</v>
      </c>
      <c r="J176" s="5">
        <f>IFERROR(RANK('到期收益率(杠杆)'!J176,'到期收益率(杠杆)'!$B176:$K176),"")</f>
        <v>7</v>
      </c>
      <c r="K176" s="5">
        <f>IFERROR(RANK('到期收益率(杠杆)'!K176,'到期收益率(杠杆)'!$B176:$K176),"")</f>
        <v>4</v>
      </c>
    </row>
    <row r="177" spans="1:11" x14ac:dyDescent="0.15">
      <c r="A177" s="1">
        <v>42542</v>
      </c>
      <c r="B177" s="5" t="str">
        <f>IFERROR(RANK('到期收益率(杠杆)'!B177,'到期收益率(杠杆)'!$B177:$K177),"")</f>
        <v/>
      </c>
      <c r="C177" s="5">
        <f>IFERROR(RANK('到期收益率(杠杆)'!C177,'到期收益率(杠杆)'!$B177:$K177),"")</f>
        <v>9</v>
      </c>
      <c r="D177" s="5">
        <f>IFERROR(RANK('到期收益率(杠杆)'!D177,'到期收益率(杠杆)'!$B177:$K177),"")</f>
        <v>7</v>
      </c>
      <c r="E177" s="5">
        <f>IFERROR(RANK('到期收益率(杠杆)'!E177,'到期收益率(杠杆)'!$B177:$K177),"")</f>
        <v>6</v>
      </c>
      <c r="F177" s="5">
        <f>IFERROR(RANK('到期收益率(杠杆)'!F177,'到期收益率(杠杆)'!$B177:$K177),"")</f>
        <v>4</v>
      </c>
      <c r="G177" s="5">
        <f>IFERROR(RANK('到期收益率(杠杆)'!G177,'到期收益率(杠杆)'!$B177:$K177),"")</f>
        <v>1</v>
      </c>
      <c r="H177" s="5">
        <f>IFERROR(RANK('到期收益率(杠杆)'!H177,'到期收益率(杠杆)'!$B177:$K177),"")</f>
        <v>2</v>
      </c>
      <c r="I177" s="5">
        <f>IFERROR(RANK('到期收益率(杠杆)'!I177,'到期收益率(杠杆)'!$B177:$K177),"")</f>
        <v>3</v>
      </c>
      <c r="J177" s="5">
        <f>IFERROR(RANK('到期收益率(杠杆)'!J177,'到期收益率(杠杆)'!$B177:$K177),"")</f>
        <v>8</v>
      </c>
      <c r="K177" s="5">
        <f>IFERROR(RANK('到期收益率(杠杆)'!K177,'到期收益率(杠杆)'!$B177:$K177),"")</f>
        <v>5</v>
      </c>
    </row>
    <row r="178" spans="1:11" x14ac:dyDescent="0.15">
      <c r="A178" s="1">
        <v>42543</v>
      </c>
      <c r="B178" s="5" t="str">
        <f>IFERROR(RANK('到期收益率(杠杆)'!B178,'到期收益率(杠杆)'!$B178:$K178),"")</f>
        <v/>
      </c>
      <c r="C178" s="5">
        <f>IFERROR(RANK('到期收益率(杠杆)'!C178,'到期收益率(杠杆)'!$B178:$K178),"")</f>
        <v>9</v>
      </c>
      <c r="D178" s="5">
        <f>IFERROR(RANK('到期收益率(杠杆)'!D178,'到期收益率(杠杆)'!$B178:$K178),"")</f>
        <v>7</v>
      </c>
      <c r="E178" s="5">
        <f>IFERROR(RANK('到期收益率(杠杆)'!E178,'到期收益率(杠杆)'!$B178:$K178),"")</f>
        <v>6</v>
      </c>
      <c r="F178" s="5">
        <f>IFERROR(RANK('到期收益率(杠杆)'!F178,'到期收益率(杠杆)'!$B178:$K178),"")</f>
        <v>4</v>
      </c>
      <c r="G178" s="5">
        <f>IFERROR(RANK('到期收益率(杠杆)'!G178,'到期收益率(杠杆)'!$B178:$K178),"")</f>
        <v>1</v>
      </c>
      <c r="H178" s="5">
        <f>IFERROR(RANK('到期收益率(杠杆)'!H178,'到期收益率(杠杆)'!$B178:$K178),"")</f>
        <v>2</v>
      </c>
      <c r="I178" s="5">
        <f>IFERROR(RANK('到期收益率(杠杆)'!I178,'到期收益率(杠杆)'!$B178:$K178),"")</f>
        <v>3</v>
      </c>
      <c r="J178" s="5">
        <f>IFERROR(RANK('到期收益率(杠杆)'!J178,'到期收益率(杠杆)'!$B178:$K178),"")</f>
        <v>8</v>
      </c>
      <c r="K178" s="5">
        <f>IFERROR(RANK('到期收益率(杠杆)'!K178,'到期收益率(杠杆)'!$B178:$K178),"")</f>
        <v>5</v>
      </c>
    </row>
    <row r="179" spans="1:11" x14ac:dyDescent="0.15">
      <c r="A179" s="1">
        <v>42544</v>
      </c>
      <c r="B179" s="5" t="str">
        <f>IFERROR(RANK('到期收益率(杠杆)'!B179,'到期收益率(杠杆)'!$B179:$K179),"")</f>
        <v/>
      </c>
      <c r="C179" s="5">
        <f>IFERROR(RANK('到期收益率(杠杆)'!C179,'到期收益率(杠杆)'!$B179:$K179),"")</f>
        <v>9</v>
      </c>
      <c r="D179" s="5">
        <f>IFERROR(RANK('到期收益率(杠杆)'!D179,'到期收益率(杠杆)'!$B179:$K179),"")</f>
        <v>7</v>
      </c>
      <c r="E179" s="5">
        <f>IFERROR(RANK('到期收益率(杠杆)'!E179,'到期收益率(杠杆)'!$B179:$K179),"")</f>
        <v>6</v>
      </c>
      <c r="F179" s="5">
        <f>IFERROR(RANK('到期收益率(杠杆)'!F179,'到期收益率(杠杆)'!$B179:$K179),"")</f>
        <v>4</v>
      </c>
      <c r="G179" s="5">
        <f>IFERROR(RANK('到期收益率(杠杆)'!G179,'到期收益率(杠杆)'!$B179:$K179),"")</f>
        <v>1</v>
      </c>
      <c r="H179" s="5">
        <f>IFERROR(RANK('到期收益率(杠杆)'!H179,'到期收益率(杠杆)'!$B179:$K179),"")</f>
        <v>2</v>
      </c>
      <c r="I179" s="5">
        <f>IFERROR(RANK('到期收益率(杠杆)'!I179,'到期收益率(杠杆)'!$B179:$K179),"")</f>
        <v>3</v>
      </c>
      <c r="J179" s="5">
        <f>IFERROR(RANK('到期收益率(杠杆)'!J179,'到期收益率(杠杆)'!$B179:$K179),"")</f>
        <v>8</v>
      </c>
      <c r="K179" s="5">
        <f>IFERROR(RANK('到期收益率(杠杆)'!K179,'到期收益率(杠杆)'!$B179:$K179),"")</f>
        <v>5</v>
      </c>
    </row>
    <row r="180" spans="1:11" x14ac:dyDescent="0.15">
      <c r="A180" s="1">
        <v>42545</v>
      </c>
      <c r="B180" s="5">
        <f>IFERROR(RANK('到期收益率(杠杆)'!B180,'到期收益率(杠杆)'!$B180:$K180),"")</f>
        <v>5</v>
      </c>
      <c r="C180" s="5">
        <f>IFERROR(RANK('到期收益率(杠杆)'!C180,'到期收益率(杠杆)'!$B180:$K180),"")</f>
        <v>10</v>
      </c>
      <c r="D180" s="5">
        <f>IFERROR(RANK('到期收益率(杠杆)'!D180,'到期收益率(杠杆)'!$B180:$K180),"")</f>
        <v>8</v>
      </c>
      <c r="E180" s="5">
        <f>IFERROR(RANK('到期收益率(杠杆)'!E180,'到期收益率(杠杆)'!$B180:$K180),"")</f>
        <v>7</v>
      </c>
      <c r="F180" s="5">
        <f>IFERROR(RANK('到期收益率(杠杆)'!F180,'到期收益率(杠杆)'!$B180:$K180),"")</f>
        <v>4</v>
      </c>
      <c r="G180" s="5">
        <f>IFERROR(RANK('到期收益率(杠杆)'!G180,'到期收益率(杠杆)'!$B180:$K180),"")</f>
        <v>1</v>
      </c>
      <c r="H180" s="5">
        <f>IFERROR(RANK('到期收益率(杠杆)'!H180,'到期收益率(杠杆)'!$B180:$K180),"")</f>
        <v>2</v>
      </c>
      <c r="I180" s="5">
        <f>IFERROR(RANK('到期收益率(杠杆)'!I180,'到期收益率(杠杆)'!$B180:$K180),"")</f>
        <v>3</v>
      </c>
      <c r="J180" s="5">
        <f>IFERROR(RANK('到期收益率(杠杆)'!J180,'到期收益率(杠杆)'!$B180:$K180),"")</f>
        <v>9</v>
      </c>
      <c r="K180" s="5">
        <f>IFERROR(RANK('到期收益率(杠杆)'!K180,'到期收益率(杠杆)'!$B180:$K180),"")</f>
        <v>6</v>
      </c>
    </row>
    <row r="181" spans="1:11" x14ac:dyDescent="0.15">
      <c r="A181" s="1">
        <v>42548</v>
      </c>
      <c r="B181" s="5">
        <f>IFERROR(RANK('到期收益率(杠杆)'!B181,'到期收益率(杠杆)'!$B181:$K181),"")</f>
        <v>5</v>
      </c>
      <c r="C181" s="5">
        <f>IFERROR(RANK('到期收益率(杠杆)'!C181,'到期收益率(杠杆)'!$B181:$K181),"")</f>
        <v>10</v>
      </c>
      <c r="D181" s="5">
        <f>IFERROR(RANK('到期收益率(杠杆)'!D181,'到期收益率(杠杆)'!$B181:$K181),"")</f>
        <v>8</v>
      </c>
      <c r="E181" s="5">
        <f>IFERROR(RANK('到期收益率(杠杆)'!E181,'到期收益率(杠杆)'!$B181:$K181),"")</f>
        <v>7</v>
      </c>
      <c r="F181" s="5">
        <f>IFERROR(RANK('到期收益率(杠杆)'!F181,'到期收益率(杠杆)'!$B181:$K181),"")</f>
        <v>4</v>
      </c>
      <c r="G181" s="5">
        <f>IFERROR(RANK('到期收益率(杠杆)'!G181,'到期收益率(杠杆)'!$B181:$K181),"")</f>
        <v>1</v>
      </c>
      <c r="H181" s="5">
        <f>IFERROR(RANK('到期收益率(杠杆)'!H181,'到期收益率(杠杆)'!$B181:$K181),"")</f>
        <v>3</v>
      </c>
      <c r="I181" s="5">
        <f>IFERROR(RANK('到期收益率(杠杆)'!I181,'到期收益率(杠杆)'!$B181:$K181),"")</f>
        <v>2</v>
      </c>
      <c r="J181" s="5">
        <f>IFERROR(RANK('到期收益率(杠杆)'!J181,'到期收益率(杠杆)'!$B181:$K181),"")</f>
        <v>9</v>
      </c>
      <c r="K181" s="5">
        <f>IFERROR(RANK('到期收益率(杠杆)'!K181,'到期收益率(杠杆)'!$B181:$K181),"")</f>
        <v>6</v>
      </c>
    </row>
    <row r="182" spans="1:11" x14ac:dyDescent="0.15">
      <c r="A182" s="1">
        <v>42549</v>
      </c>
      <c r="B182" s="5">
        <f>IFERROR(RANK('到期收益率(杠杆)'!B182,'到期收益率(杠杆)'!$B182:$K182),"")</f>
        <v>5</v>
      </c>
      <c r="C182" s="5">
        <f>IFERROR(RANK('到期收益率(杠杆)'!C182,'到期收益率(杠杆)'!$B182:$K182),"")</f>
        <v>10</v>
      </c>
      <c r="D182" s="5">
        <f>IFERROR(RANK('到期收益率(杠杆)'!D182,'到期收益率(杠杆)'!$B182:$K182),"")</f>
        <v>8</v>
      </c>
      <c r="E182" s="5">
        <f>IFERROR(RANK('到期收益率(杠杆)'!E182,'到期收益率(杠杆)'!$B182:$K182),"")</f>
        <v>7</v>
      </c>
      <c r="F182" s="5">
        <f>IFERROR(RANK('到期收益率(杠杆)'!F182,'到期收益率(杠杆)'!$B182:$K182),"")</f>
        <v>4</v>
      </c>
      <c r="G182" s="5">
        <f>IFERROR(RANK('到期收益率(杠杆)'!G182,'到期收益率(杠杆)'!$B182:$K182),"")</f>
        <v>1</v>
      </c>
      <c r="H182" s="5">
        <f>IFERROR(RANK('到期收益率(杠杆)'!H182,'到期收益率(杠杆)'!$B182:$K182),"")</f>
        <v>3</v>
      </c>
      <c r="I182" s="5">
        <f>IFERROR(RANK('到期收益率(杠杆)'!I182,'到期收益率(杠杆)'!$B182:$K182),"")</f>
        <v>2</v>
      </c>
      <c r="J182" s="5">
        <f>IFERROR(RANK('到期收益率(杠杆)'!J182,'到期收益率(杠杆)'!$B182:$K182),"")</f>
        <v>9</v>
      </c>
      <c r="K182" s="5">
        <f>IFERROR(RANK('到期收益率(杠杆)'!K182,'到期收益率(杠杆)'!$B182:$K182),"")</f>
        <v>6</v>
      </c>
    </row>
    <row r="183" spans="1:11" x14ac:dyDescent="0.15">
      <c r="A183" s="1">
        <v>42550</v>
      </c>
      <c r="B183" s="5">
        <f>IFERROR(RANK('到期收益率(杠杆)'!B183,'到期收益率(杠杆)'!$B183:$K183),"")</f>
        <v>5</v>
      </c>
      <c r="C183" s="5">
        <f>IFERROR(RANK('到期收益率(杠杆)'!C183,'到期收益率(杠杆)'!$B183:$K183),"")</f>
        <v>10</v>
      </c>
      <c r="D183" s="5">
        <f>IFERROR(RANK('到期收益率(杠杆)'!D183,'到期收益率(杠杆)'!$B183:$K183),"")</f>
        <v>8</v>
      </c>
      <c r="E183" s="5">
        <f>IFERROR(RANK('到期收益率(杠杆)'!E183,'到期收益率(杠杆)'!$B183:$K183),"")</f>
        <v>7</v>
      </c>
      <c r="F183" s="5">
        <f>IFERROR(RANK('到期收益率(杠杆)'!F183,'到期收益率(杠杆)'!$B183:$K183),"")</f>
        <v>4</v>
      </c>
      <c r="G183" s="5">
        <f>IFERROR(RANK('到期收益率(杠杆)'!G183,'到期收益率(杠杆)'!$B183:$K183),"")</f>
        <v>1</v>
      </c>
      <c r="H183" s="5">
        <f>IFERROR(RANK('到期收益率(杠杆)'!H183,'到期收益率(杠杆)'!$B183:$K183),"")</f>
        <v>2</v>
      </c>
      <c r="I183" s="5">
        <f>IFERROR(RANK('到期收益率(杠杆)'!I183,'到期收益率(杠杆)'!$B183:$K183),"")</f>
        <v>3</v>
      </c>
      <c r="J183" s="5">
        <f>IFERROR(RANK('到期收益率(杠杆)'!J183,'到期收益率(杠杆)'!$B183:$K183),"")</f>
        <v>9</v>
      </c>
      <c r="K183" s="5">
        <f>IFERROR(RANK('到期收益率(杠杆)'!K183,'到期收益率(杠杆)'!$B183:$K183),"")</f>
        <v>6</v>
      </c>
    </row>
    <row r="184" spans="1:11" x14ac:dyDescent="0.15">
      <c r="A184" s="1">
        <v>42551</v>
      </c>
      <c r="B184" s="5">
        <f>IFERROR(RANK('到期收益率(杠杆)'!B184,'到期收益率(杠杆)'!$B184:$K184),"")</f>
        <v>5</v>
      </c>
      <c r="C184" s="5">
        <f>IFERROR(RANK('到期收益率(杠杆)'!C184,'到期收益率(杠杆)'!$B184:$K184),"")</f>
        <v>10</v>
      </c>
      <c r="D184" s="5">
        <f>IFERROR(RANK('到期收益率(杠杆)'!D184,'到期收益率(杠杆)'!$B184:$K184),"")</f>
        <v>8</v>
      </c>
      <c r="E184" s="5">
        <f>IFERROR(RANK('到期收益率(杠杆)'!E184,'到期收益率(杠杆)'!$B184:$K184),"")</f>
        <v>7</v>
      </c>
      <c r="F184" s="5">
        <f>IFERROR(RANK('到期收益率(杠杆)'!F184,'到期收益率(杠杆)'!$B184:$K184),"")</f>
        <v>4</v>
      </c>
      <c r="G184" s="5">
        <f>IFERROR(RANK('到期收益率(杠杆)'!G184,'到期收益率(杠杆)'!$B184:$K184),"")</f>
        <v>1</v>
      </c>
      <c r="H184" s="5">
        <f>IFERROR(RANK('到期收益率(杠杆)'!H184,'到期收益率(杠杆)'!$B184:$K184),"")</f>
        <v>2</v>
      </c>
      <c r="I184" s="5">
        <f>IFERROR(RANK('到期收益率(杠杆)'!I184,'到期收益率(杠杆)'!$B184:$K184),"")</f>
        <v>3</v>
      </c>
      <c r="J184" s="5">
        <f>IFERROR(RANK('到期收益率(杠杆)'!J184,'到期收益率(杠杆)'!$B184:$K184),"")</f>
        <v>9</v>
      </c>
      <c r="K184" s="5">
        <f>IFERROR(RANK('到期收益率(杠杆)'!K184,'到期收益率(杠杆)'!$B184:$K184),"")</f>
        <v>6</v>
      </c>
    </row>
    <row r="185" spans="1:11" x14ac:dyDescent="0.15">
      <c r="A185" s="1">
        <v>42552</v>
      </c>
      <c r="B185" s="5" t="str">
        <f>IFERROR(RANK('到期收益率(杠杆)'!B185,'到期收益率(杠杆)'!$B185:$K185),"")</f>
        <v/>
      </c>
      <c r="C185" s="5">
        <f>IFERROR(RANK('到期收益率(杠杆)'!C185,'到期收益率(杠杆)'!$B185:$K185),"")</f>
        <v>9</v>
      </c>
      <c r="D185" s="5">
        <f>IFERROR(RANK('到期收益率(杠杆)'!D185,'到期收益率(杠杆)'!$B185:$K185),"")</f>
        <v>7</v>
      </c>
      <c r="E185" s="5">
        <f>IFERROR(RANK('到期收益率(杠杆)'!E185,'到期收益率(杠杆)'!$B185:$K185),"")</f>
        <v>6</v>
      </c>
      <c r="F185" s="5">
        <f>IFERROR(RANK('到期收益率(杠杆)'!F185,'到期收益率(杠杆)'!$B185:$K185),"")</f>
        <v>4</v>
      </c>
      <c r="G185" s="5">
        <f>IFERROR(RANK('到期收益率(杠杆)'!G185,'到期收益率(杠杆)'!$B185:$K185),"")</f>
        <v>1</v>
      </c>
      <c r="H185" s="5">
        <f>IFERROR(RANK('到期收益率(杠杆)'!H185,'到期收益率(杠杆)'!$B185:$K185),"")</f>
        <v>3</v>
      </c>
      <c r="I185" s="5">
        <f>IFERROR(RANK('到期收益率(杠杆)'!I185,'到期收益率(杠杆)'!$B185:$K185),"")</f>
        <v>2</v>
      </c>
      <c r="J185" s="5">
        <f>IFERROR(RANK('到期收益率(杠杆)'!J185,'到期收益率(杠杆)'!$B185:$K185),"")</f>
        <v>8</v>
      </c>
      <c r="K185" s="5">
        <f>IFERROR(RANK('到期收益率(杠杆)'!K185,'到期收益率(杠杆)'!$B185:$K185),"")</f>
        <v>5</v>
      </c>
    </row>
    <row r="186" spans="1:11" x14ac:dyDescent="0.15">
      <c r="A186" s="1">
        <v>42555</v>
      </c>
      <c r="B186" s="5" t="str">
        <f>IFERROR(RANK('到期收益率(杠杆)'!B186,'到期收益率(杠杆)'!$B186:$K186),"")</f>
        <v/>
      </c>
      <c r="C186" s="5">
        <f>IFERROR(RANK('到期收益率(杠杆)'!C186,'到期收益率(杠杆)'!$B186:$K186),"")</f>
        <v>8</v>
      </c>
      <c r="D186" s="5">
        <f>IFERROR(RANK('到期收益率(杠杆)'!D186,'到期收益率(杠杆)'!$B186:$K186),"")</f>
        <v>6</v>
      </c>
      <c r="E186" s="5">
        <f>IFERROR(RANK('到期收益率(杠杆)'!E186,'到期收益率(杠杆)'!$B186:$K186),"")</f>
        <v>5</v>
      </c>
      <c r="F186" s="5">
        <f>IFERROR(RANK('到期收益率(杠杆)'!F186,'到期收益率(杠杆)'!$B186:$K186),"")</f>
        <v>4</v>
      </c>
      <c r="G186" s="5">
        <f>IFERROR(RANK('到期收益率(杠杆)'!G186,'到期收益率(杠杆)'!$B186:$K186),"")</f>
        <v>1</v>
      </c>
      <c r="H186" s="5">
        <f>IFERROR(RANK('到期收益率(杠杆)'!H186,'到期收益率(杠杆)'!$B186:$K186),"")</f>
        <v>3</v>
      </c>
      <c r="I186" s="5">
        <f>IFERROR(RANK('到期收益率(杠杆)'!I186,'到期收益率(杠杆)'!$B186:$K186),"")</f>
        <v>2</v>
      </c>
      <c r="J186" s="5">
        <f>IFERROR(RANK('到期收益率(杠杆)'!J186,'到期收益率(杠杆)'!$B186:$K186),"")</f>
        <v>7</v>
      </c>
      <c r="K186" s="5" t="str">
        <f>IFERROR(RANK('到期收益率(杠杆)'!K186,'到期收益率(杠杆)'!$B186:$K186),"")</f>
        <v/>
      </c>
    </row>
    <row r="187" spans="1:11" x14ac:dyDescent="0.15">
      <c r="A187" s="1">
        <v>42556</v>
      </c>
      <c r="B187" s="5" t="str">
        <f>IFERROR(RANK('到期收益率(杠杆)'!B187,'到期收益率(杠杆)'!$B187:$K187),"")</f>
        <v/>
      </c>
      <c r="C187" s="5">
        <f>IFERROR(RANK('到期收益率(杠杆)'!C187,'到期收益率(杠杆)'!$B187:$K187),"")</f>
        <v>9</v>
      </c>
      <c r="D187" s="5">
        <f>IFERROR(RANK('到期收益率(杠杆)'!D187,'到期收益率(杠杆)'!$B187:$K187),"")</f>
        <v>7</v>
      </c>
      <c r="E187" s="5">
        <f>IFERROR(RANK('到期收益率(杠杆)'!E187,'到期收益率(杠杆)'!$B187:$K187),"")</f>
        <v>6</v>
      </c>
      <c r="F187" s="5">
        <f>IFERROR(RANK('到期收益率(杠杆)'!F187,'到期收益率(杠杆)'!$B187:$K187),"")</f>
        <v>4</v>
      </c>
      <c r="G187" s="5">
        <f>IFERROR(RANK('到期收益率(杠杆)'!G187,'到期收益率(杠杆)'!$B187:$K187),"")</f>
        <v>1</v>
      </c>
      <c r="H187" s="5">
        <f>IFERROR(RANK('到期收益率(杠杆)'!H187,'到期收益率(杠杆)'!$B187:$K187),"")</f>
        <v>3</v>
      </c>
      <c r="I187" s="5">
        <f>IFERROR(RANK('到期收益率(杠杆)'!I187,'到期收益率(杠杆)'!$B187:$K187),"")</f>
        <v>2</v>
      </c>
      <c r="J187" s="5">
        <f>IFERROR(RANK('到期收益率(杠杆)'!J187,'到期收益率(杠杆)'!$B187:$K187),"")</f>
        <v>8</v>
      </c>
      <c r="K187" s="5">
        <f>IFERROR(RANK('到期收益率(杠杆)'!K187,'到期收益率(杠杆)'!$B187:$K187),"")</f>
        <v>5</v>
      </c>
    </row>
    <row r="188" spans="1:11" x14ac:dyDescent="0.15">
      <c r="A188" s="1">
        <v>42557</v>
      </c>
      <c r="B188" s="5">
        <f>IFERROR(RANK('到期收益率(杠杆)'!B188,'到期收益率(杠杆)'!$B188:$K188),"")</f>
        <v>5</v>
      </c>
      <c r="C188" s="5">
        <f>IFERROR(RANK('到期收益率(杠杆)'!C188,'到期收益率(杠杆)'!$B188:$K188),"")</f>
        <v>10</v>
      </c>
      <c r="D188" s="5">
        <f>IFERROR(RANK('到期收益率(杠杆)'!D188,'到期收益率(杠杆)'!$B188:$K188),"")</f>
        <v>8</v>
      </c>
      <c r="E188" s="5">
        <f>IFERROR(RANK('到期收益率(杠杆)'!E188,'到期收益率(杠杆)'!$B188:$K188),"")</f>
        <v>7</v>
      </c>
      <c r="F188" s="5">
        <f>IFERROR(RANK('到期收益率(杠杆)'!F188,'到期收益率(杠杆)'!$B188:$K188),"")</f>
        <v>4</v>
      </c>
      <c r="G188" s="5">
        <f>IFERROR(RANK('到期收益率(杠杆)'!G188,'到期收益率(杠杆)'!$B188:$K188),"")</f>
        <v>1</v>
      </c>
      <c r="H188" s="5">
        <f>IFERROR(RANK('到期收益率(杠杆)'!H188,'到期收益率(杠杆)'!$B188:$K188),"")</f>
        <v>3</v>
      </c>
      <c r="I188" s="5">
        <f>IFERROR(RANK('到期收益率(杠杆)'!I188,'到期收益率(杠杆)'!$B188:$K188),"")</f>
        <v>2</v>
      </c>
      <c r="J188" s="5">
        <f>IFERROR(RANK('到期收益率(杠杆)'!J188,'到期收益率(杠杆)'!$B188:$K188),"")</f>
        <v>9</v>
      </c>
      <c r="K188" s="5">
        <f>IFERROR(RANK('到期收益率(杠杆)'!K188,'到期收益率(杠杆)'!$B188:$K188),"")</f>
        <v>6</v>
      </c>
    </row>
    <row r="189" spans="1:11" x14ac:dyDescent="0.15">
      <c r="A189" s="1">
        <v>42558</v>
      </c>
      <c r="B189" s="5" t="str">
        <f>IFERROR(RANK('到期收益率(杠杆)'!B189,'到期收益率(杠杆)'!$B189:$K189),"")</f>
        <v/>
      </c>
      <c r="C189" s="5">
        <f>IFERROR(RANK('到期收益率(杠杆)'!C189,'到期收益率(杠杆)'!$B189:$K189),"")</f>
        <v>9</v>
      </c>
      <c r="D189" s="5">
        <f>IFERROR(RANK('到期收益率(杠杆)'!D189,'到期收益率(杠杆)'!$B189:$K189),"")</f>
        <v>7</v>
      </c>
      <c r="E189" s="5">
        <f>IFERROR(RANK('到期收益率(杠杆)'!E189,'到期收益率(杠杆)'!$B189:$K189),"")</f>
        <v>6</v>
      </c>
      <c r="F189" s="5">
        <f>IFERROR(RANK('到期收益率(杠杆)'!F189,'到期收益率(杠杆)'!$B189:$K189),"")</f>
        <v>4</v>
      </c>
      <c r="G189" s="5">
        <f>IFERROR(RANK('到期收益率(杠杆)'!G189,'到期收益率(杠杆)'!$B189:$K189),"")</f>
        <v>1</v>
      </c>
      <c r="H189" s="5">
        <f>IFERROR(RANK('到期收益率(杠杆)'!H189,'到期收益率(杠杆)'!$B189:$K189),"")</f>
        <v>3</v>
      </c>
      <c r="I189" s="5">
        <f>IFERROR(RANK('到期收益率(杠杆)'!I189,'到期收益率(杠杆)'!$B189:$K189),"")</f>
        <v>2</v>
      </c>
      <c r="J189" s="5">
        <f>IFERROR(RANK('到期收益率(杠杆)'!J189,'到期收益率(杠杆)'!$B189:$K189),"")</f>
        <v>8</v>
      </c>
      <c r="K189" s="5">
        <f>IFERROR(RANK('到期收益率(杠杆)'!K189,'到期收益率(杠杆)'!$B189:$K189),"")</f>
        <v>5</v>
      </c>
    </row>
    <row r="190" spans="1:11" x14ac:dyDescent="0.15">
      <c r="A190" s="1">
        <v>42559</v>
      </c>
      <c r="B190" s="5">
        <f>IFERROR(RANK('到期收益率(杠杆)'!B190,'到期收益率(杠杆)'!$B190:$K190),"")</f>
        <v>5</v>
      </c>
      <c r="C190" s="5">
        <f>IFERROR(RANK('到期收益率(杠杆)'!C190,'到期收益率(杠杆)'!$B190:$K190),"")</f>
        <v>10</v>
      </c>
      <c r="D190" s="5">
        <f>IFERROR(RANK('到期收益率(杠杆)'!D190,'到期收益率(杠杆)'!$B190:$K190),"")</f>
        <v>8</v>
      </c>
      <c r="E190" s="5">
        <f>IFERROR(RANK('到期收益率(杠杆)'!E190,'到期收益率(杠杆)'!$B190:$K190),"")</f>
        <v>7</v>
      </c>
      <c r="F190" s="5">
        <f>IFERROR(RANK('到期收益率(杠杆)'!F190,'到期收益率(杠杆)'!$B190:$K190),"")</f>
        <v>4</v>
      </c>
      <c r="G190" s="5">
        <f>IFERROR(RANK('到期收益率(杠杆)'!G190,'到期收益率(杠杆)'!$B190:$K190),"")</f>
        <v>1</v>
      </c>
      <c r="H190" s="5">
        <f>IFERROR(RANK('到期收益率(杠杆)'!H190,'到期收益率(杠杆)'!$B190:$K190),"")</f>
        <v>3</v>
      </c>
      <c r="I190" s="5">
        <f>IFERROR(RANK('到期收益率(杠杆)'!I190,'到期收益率(杠杆)'!$B190:$K190),"")</f>
        <v>2</v>
      </c>
      <c r="J190" s="5">
        <f>IFERROR(RANK('到期收益率(杠杆)'!J190,'到期收益率(杠杆)'!$B190:$K190),"")</f>
        <v>9</v>
      </c>
      <c r="K190" s="5">
        <f>IFERROR(RANK('到期收益率(杠杆)'!K190,'到期收益率(杠杆)'!$B190:$K190),"")</f>
        <v>6</v>
      </c>
    </row>
    <row r="191" spans="1:11" x14ac:dyDescent="0.15">
      <c r="A191" s="1">
        <v>42562</v>
      </c>
      <c r="B191" s="5" t="str">
        <f>IFERROR(RANK('到期收益率(杠杆)'!B191,'到期收益率(杠杆)'!$B191:$K191),"")</f>
        <v/>
      </c>
      <c r="C191" s="5">
        <f>IFERROR(RANK('到期收益率(杠杆)'!C191,'到期收益率(杠杆)'!$B191:$K191),"")</f>
        <v>8</v>
      </c>
      <c r="D191" s="5">
        <f>IFERROR(RANK('到期收益率(杠杆)'!D191,'到期收益率(杠杆)'!$B191:$K191),"")</f>
        <v>6</v>
      </c>
      <c r="E191" s="5">
        <f>IFERROR(RANK('到期收益率(杠杆)'!E191,'到期收益率(杠杆)'!$B191:$K191),"")</f>
        <v>4</v>
      </c>
      <c r="F191" s="5">
        <f>IFERROR(RANK('到期收益率(杠杆)'!F191,'到期收益率(杠杆)'!$B191:$K191),"")</f>
        <v>3</v>
      </c>
      <c r="G191" s="5">
        <f>IFERROR(RANK('到期收益率(杠杆)'!G191,'到期收益率(杠杆)'!$B191:$K191),"")</f>
        <v>1</v>
      </c>
      <c r="H191" s="5">
        <f>IFERROR(RANK('到期收益率(杠杆)'!H191,'到期收益率(杠杆)'!$B191:$K191),"")</f>
        <v>2</v>
      </c>
      <c r="I191" s="5" t="str">
        <f>IFERROR(RANK('到期收益率(杠杆)'!I191,'到期收益率(杠杆)'!$B191:$K191),"")</f>
        <v/>
      </c>
      <c r="J191" s="5">
        <f>IFERROR(RANK('到期收益率(杠杆)'!J191,'到期收益率(杠杆)'!$B191:$K191),"")</f>
        <v>7</v>
      </c>
      <c r="K191" s="5">
        <f>IFERROR(RANK('到期收益率(杠杆)'!K191,'到期收益率(杠杆)'!$B191:$K191),"")</f>
        <v>5</v>
      </c>
    </row>
    <row r="192" spans="1:11" x14ac:dyDescent="0.15">
      <c r="A192" s="1">
        <v>42563</v>
      </c>
      <c r="B192" s="5" t="str">
        <f>IFERROR(RANK('到期收益率(杠杆)'!B192,'到期收益率(杠杆)'!$B192:$K192),"")</f>
        <v/>
      </c>
      <c r="C192" s="5">
        <f>IFERROR(RANK('到期收益率(杠杆)'!C192,'到期收益率(杠杆)'!$B192:$K192),"")</f>
        <v>9</v>
      </c>
      <c r="D192" s="5">
        <f>IFERROR(RANK('到期收益率(杠杆)'!D192,'到期收益率(杠杆)'!$B192:$K192),"")</f>
        <v>7</v>
      </c>
      <c r="E192" s="5">
        <f>IFERROR(RANK('到期收益率(杠杆)'!E192,'到期收益率(杠杆)'!$B192:$K192),"")</f>
        <v>5</v>
      </c>
      <c r="F192" s="5">
        <f>IFERROR(RANK('到期收益率(杠杆)'!F192,'到期收益率(杠杆)'!$B192:$K192),"")</f>
        <v>4</v>
      </c>
      <c r="G192" s="5">
        <f>IFERROR(RANK('到期收益率(杠杆)'!G192,'到期收益率(杠杆)'!$B192:$K192),"")</f>
        <v>1</v>
      </c>
      <c r="H192" s="5">
        <f>IFERROR(RANK('到期收益率(杠杆)'!H192,'到期收益率(杠杆)'!$B192:$K192),"")</f>
        <v>3</v>
      </c>
      <c r="I192" s="5">
        <f>IFERROR(RANK('到期收益率(杠杆)'!I192,'到期收益率(杠杆)'!$B192:$K192),"")</f>
        <v>2</v>
      </c>
      <c r="J192" s="5">
        <f>IFERROR(RANK('到期收益率(杠杆)'!J192,'到期收益率(杠杆)'!$B192:$K192),"")</f>
        <v>8</v>
      </c>
      <c r="K192" s="5">
        <f>IFERROR(RANK('到期收益率(杠杆)'!K192,'到期收益率(杠杆)'!$B192:$K192),"")</f>
        <v>6</v>
      </c>
    </row>
    <row r="193" spans="1:11" x14ac:dyDescent="0.15">
      <c r="A193" s="1">
        <v>42564</v>
      </c>
      <c r="B193" s="5">
        <f>IFERROR(RANK('到期收益率(杠杆)'!B193,'到期收益率(杠杆)'!$B193:$K193),"")</f>
        <v>4</v>
      </c>
      <c r="C193" s="5">
        <f>IFERROR(RANK('到期收益率(杠杆)'!C193,'到期收益率(杠杆)'!$B193:$K193),"")</f>
        <v>10</v>
      </c>
      <c r="D193" s="5">
        <f>IFERROR(RANK('到期收益率(杠杆)'!D193,'到期收益率(杠杆)'!$B193:$K193),"")</f>
        <v>8</v>
      </c>
      <c r="E193" s="5">
        <f>IFERROR(RANK('到期收益率(杠杆)'!E193,'到期收益率(杠杆)'!$B193:$K193),"")</f>
        <v>6</v>
      </c>
      <c r="F193" s="5">
        <f>IFERROR(RANK('到期收益率(杠杆)'!F193,'到期收益率(杠杆)'!$B193:$K193),"")</f>
        <v>5</v>
      </c>
      <c r="G193" s="5">
        <f>IFERROR(RANK('到期收益率(杠杆)'!G193,'到期收益率(杠杆)'!$B193:$K193),"")</f>
        <v>1</v>
      </c>
      <c r="H193" s="5">
        <f>IFERROR(RANK('到期收益率(杠杆)'!H193,'到期收益率(杠杆)'!$B193:$K193),"")</f>
        <v>3</v>
      </c>
      <c r="I193" s="5">
        <f>IFERROR(RANK('到期收益率(杠杆)'!I193,'到期收益率(杠杆)'!$B193:$K193),"")</f>
        <v>2</v>
      </c>
      <c r="J193" s="5">
        <f>IFERROR(RANK('到期收益率(杠杆)'!J193,'到期收益率(杠杆)'!$B193:$K193),"")</f>
        <v>9</v>
      </c>
      <c r="K193" s="5">
        <f>IFERROR(RANK('到期收益率(杠杆)'!K193,'到期收益率(杠杆)'!$B193:$K193),"")</f>
        <v>7</v>
      </c>
    </row>
    <row r="194" spans="1:11" x14ac:dyDescent="0.15">
      <c r="A194" s="1">
        <v>42565</v>
      </c>
      <c r="B194" s="5">
        <f>IFERROR(RANK('到期收益率(杠杆)'!B194,'到期收益率(杠杆)'!$B194:$K194),"")</f>
        <v>2</v>
      </c>
      <c r="C194" s="5">
        <f>IFERROR(RANK('到期收益率(杠杆)'!C194,'到期收益率(杠杆)'!$B194:$K194),"")</f>
        <v>10</v>
      </c>
      <c r="D194" s="5">
        <f>IFERROR(RANK('到期收益率(杠杆)'!D194,'到期收益率(杠杆)'!$B194:$K194),"")</f>
        <v>8</v>
      </c>
      <c r="E194" s="5">
        <f>IFERROR(RANK('到期收益率(杠杆)'!E194,'到期收益率(杠杆)'!$B194:$K194),"")</f>
        <v>7</v>
      </c>
      <c r="F194" s="5">
        <f>IFERROR(RANK('到期收益率(杠杆)'!F194,'到期收益率(杠杆)'!$B194:$K194),"")</f>
        <v>5</v>
      </c>
      <c r="G194" s="5">
        <f>IFERROR(RANK('到期收益率(杠杆)'!G194,'到期收益率(杠杆)'!$B194:$K194),"")</f>
        <v>1</v>
      </c>
      <c r="H194" s="5">
        <f>IFERROR(RANK('到期收益率(杠杆)'!H194,'到期收益率(杠杆)'!$B194:$K194),"")</f>
        <v>4</v>
      </c>
      <c r="I194" s="5">
        <f>IFERROR(RANK('到期收益率(杠杆)'!I194,'到期收益率(杠杆)'!$B194:$K194),"")</f>
        <v>3</v>
      </c>
      <c r="J194" s="5">
        <f>IFERROR(RANK('到期收益率(杠杆)'!J194,'到期收益率(杠杆)'!$B194:$K194),"")</f>
        <v>9</v>
      </c>
      <c r="K194" s="5">
        <f>IFERROR(RANK('到期收益率(杠杆)'!K194,'到期收益率(杠杆)'!$B194:$K194),"")</f>
        <v>6</v>
      </c>
    </row>
    <row r="195" spans="1:11" x14ac:dyDescent="0.15">
      <c r="A195" s="1">
        <v>42566</v>
      </c>
      <c r="B195" s="5">
        <f>IFERROR(RANK('到期收益率(杠杆)'!B195,'到期收益率(杠杆)'!$B195:$K195),"")</f>
        <v>3</v>
      </c>
      <c r="C195" s="5">
        <f>IFERROR(RANK('到期收益率(杠杆)'!C195,'到期收益率(杠杆)'!$B195:$K195),"")</f>
        <v>10</v>
      </c>
      <c r="D195" s="5">
        <f>IFERROR(RANK('到期收益率(杠杆)'!D195,'到期收益率(杠杆)'!$B195:$K195),"")</f>
        <v>8</v>
      </c>
      <c r="E195" s="5">
        <f>IFERROR(RANK('到期收益率(杠杆)'!E195,'到期收益率(杠杆)'!$B195:$K195),"")</f>
        <v>6</v>
      </c>
      <c r="F195" s="5">
        <f>IFERROR(RANK('到期收益率(杠杆)'!F195,'到期收益率(杠杆)'!$B195:$K195),"")</f>
        <v>5</v>
      </c>
      <c r="G195" s="5">
        <f>IFERROR(RANK('到期收益率(杠杆)'!G195,'到期收益率(杠杆)'!$B195:$K195),"")</f>
        <v>1</v>
      </c>
      <c r="H195" s="5">
        <f>IFERROR(RANK('到期收益率(杠杆)'!H195,'到期收益率(杠杆)'!$B195:$K195),"")</f>
        <v>4</v>
      </c>
      <c r="I195" s="5">
        <f>IFERROR(RANK('到期收益率(杠杆)'!I195,'到期收益率(杠杆)'!$B195:$K195),"")</f>
        <v>2</v>
      </c>
      <c r="J195" s="5">
        <f>IFERROR(RANK('到期收益率(杠杆)'!J195,'到期收益率(杠杆)'!$B195:$K195),"")</f>
        <v>9</v>
      </c>
      <c r="K195" s="5">
        <f>IFERROR(RANK('到期收益率(杠杆)'!K195,'到期收益率(杠杆)'!$B195:$K195),"")</f>
        <v>7</v>
      </c>
    </row>
    <row r="196" spans="1:11" x14ac:dyDescent="0.15">
      <c r="A196" s="1">
        <v>42569</v>
      </c>
      <c r="B196" s="5" t="str">
        <f>IFERROR(RANK('到期收益率(杠杆)'!B196,'到期收益率(杠杆)'!$B196:$K196),"")</f>
        <v/>
      </c>
      <c r="C196" s="5">
        <f>IFERROR(RANK('到期收益率(杠杆)'!C196,'到期收益率(杠杆)'!$B196:$K196),"")</f>
        <v>9</v>
      </c>
      <c r="D196" s="5">
        <f>IFERROR(RANK('到期收益率(杠杆)'!D196,'到期收益率(杠杆)'!$B196:$K196),"")</f>
        <v>7</v>
      </c>
      <c r="E196" s="5">
        <f>IFERROR(RANK('到期收益率(杠杆)'!E196,'到期收益率(杠杆)'!$B196:$K196),"")</f>
        <v>6</v>
      </c>
      <c r="F196" s="5">
        <f>IFERROR(RANK('到期收益率(杠杆)'!F196,'到期收益率(杠杆)'!$B196:$K196),"")</f>
        <v>4</v>
      </c>
      <c r="G196" s="5">
        <f>IFERROR(RANK('到期收益率(杠杆)'!G196,'到期收益率(杠杆)'!$B196:$K196),"")</f>
        <v>1</v>
      </c>
      <c r="H196" s="5">
        <f>IFERROR(RANK('到期收益率(杠杆)'!H196,'到期收益率(杠杆)'!$B196:$K196),"")</f>
        <v>3</v>
      </c>
      <c r="I196" s="5">
        <f>IFERROR(RANK('到期收益率(杠杆)'!I196,'到期收益率(杠杆)'!$B196:$K196),"")</f>
        <v>2</v>
      </c>
      <c r="J196" s="5">
        <f>IFERROR(RANK('到期收益率(杠杆)'!J196,'到期收益率(杠杆)'!$B196:$K196),"")</f>
        <v>8</v>
      </c>
      <c r="K196" s="5">
        <f>IFERROR(RANK('到期收益率(杠杆)'!K196,'到期收益率(杠杆)'!$B196:$K196),"")</f>
        <v>5</v>
      </c>
    </row>
    <row r="197" spans="1:11" x14ac:dyDescent="0.15">
      <c r="A197" s="1">
        <v>42570</v>
      </c>
      <c r="B197" s="5">
        <f>IFERROR(RANK('到期收益率(杠杆)'!B197,'到期收益率(杠杆)'!$B197:$K197),"")</f>
        <v>2</v>
      </c>
      <c r="C197" s="5">
        <f>IFERROR(RANK('到期收益率(杠杆)'!C197,'到期收益率(杠杆)'!$B197:$K197),"")</f>
        <v>10</v>
      </c>
      <c r="D197" s="5">
        <f>IFERROR(RANK('到期收益率(杠杆)'!D197,'到期收益率(杠杆)'!$B197:$K197),"")</f>
        <v>8</v>
      </c>
      <c r="E197" s="5">
        <f>IFERROR(RANK('到期收益率(杠杆)'!E197,'到期收益率(杠杆)'!$B197:$K197),"")</f>
        <v>6</v>
      </c>
      <c r="F197" s="5">
        <f>IFERROR(RANK('到期收益率(杠杆)'!F197,'到期收益率(杠杆)'!$B197:$K197),"")</f>
        <v>5</v>
      </c>
      <c r="G197" s="5">
        <f>IFERROR(RANK('到期收益率(杠杆)'!G197,'到期收益率(杠杆)'!$B197:$K197),"")</f>
        <v>1</v>
      </c>
      <c r="H197" s="5">
        <f>IFERROR(RANK('到期收益率(杠杆)'!H197,'到期收益率(杠杆)'!$B197:$K197),"")</f>
        <v>4</v>
      </c>
      <c r="I197" s="5">
        <f>IFERROR(RANK('到期收益率(杠杆)'!I197,'到期收益率(杠杆)'!$B197:$K197),"")</f>
        <v>3</v>
      </c>
      <c r="J197" s="5">
        <f>IFERROR(RANK('到期收益率(杠杆)'!J197,'到期收益率(杠杆)'!$B197:$K197),"")</f>
        <v>9</v>
      </c>
      <c r="K197" s="5">
        <f>IFERROR(RANK('到期收益率(杠杆)'!K197,'到期收益率(杠杆)'!$B197:$K197),"")</f>
        <v>7</v>
      </c>
    </row>
    <row r="198" spans="1:11" x14ac:dyDescent="0.15">
      <c r="A198" s="1">
        <v>42571</v>
      </c>
      <c r="B198" s="5">
        <f>IFERROR(RANK('到期收益率(杠杆)'!B198,'到期收益率(杠杆)'!$B198:$K198),"")</f>
        <v>2</v>
      </c>
      <c r="C198" s="5">
        <f>IFERROR(RANK('到期收益率(杠杆)'!C198,'到期收益率(杠杆)'!$B198:$K198),"")</f>
        <v>10</v>
      </c>
      <c r="D198" s="5">
        <f>IFERROR(RANK('到期收益率(杠杆)'!D198,'到期收益率(杠杆)'!$B198:$K198),"")</f>
        <v>8</v>
      </c>
      <c r="E198" s="5">
        <f>IFERROR(RANK('到期收益率(杠杆)'!E198,'到期收益率(杠杆)'!$B198:$K198),"")</f>
        <v>7</v>
      </c>
      <c r="F198" s="5">
        <f>IFERROR(RANK('到期收益率(杠杆)'!F198,'到期收益率(杠杆)'!$B198:$K198),"")</f>
        <v>5</v>
      </c>
      <c r="G198" s="5">
        <f>IFERROR(RANK('到期收益率(杠杆)'!G198,'到期收益率(杠杆)'!$B198:$K198),"")</f>
        <v>1</v>
      </c>
      <c r="H198" s="5">
        <f>IFERROR(RANK('到期收益率(杠杆)'!H198,'到期收益率(杠杆)'!$B198:$K198),"")</f>
        <v>4</v>
      </c>
      <c r="I198" s="5">
        <f>IFERROR(RANK('到期收益率(杠杆)'!I198,'到期收益率(杠杆)'!$B198:$K198),"")</f>
        <v>3</v>
      </c>
      <c r="J198" s="5">
        <f>IFERROR(RANK('到期收益率(杠杆)'!J198,'到期收益率(杠杆)'!$B198:$K198),"")</f>
        <v>9</v>
      </c>
      <c r="K198" s="5">
        <f>IFERROR(RANK('到期收益率(杠杆)'!K198,'到期收益率(杠杆)'!$B198:$K198),"")</f>
        <v>6</v>
      </c>
    </row>
    <row r="199" spans="1:11" x14ac:dyDescent="0.15">
      <c r="A199" s="1">
        <v>42572</v>
      </c>
      <c r="B199" s="5" t="str">
        <f>IFERROR(RANK('到期收益率(杠杆)'!B199,'到期收益率(杠杆)'!$B199:$K199),"")</f>
        <v/>
      </c>
      <c r="C199" s="5">
        <f>IFERROR(RANK('到期收益率(杠杆)'!C199,'到期收益率(杠杆)'!$B199:$K199),"")</f>
        <v>9</v>
      </c>
      <c r="D199" s="5">
        <f>IFERROR(RANK('到期收益率(杠杆)'!D199,'到期收益率(杠杆)'!$B199:$K199),"")</f>
        <v>7</v>
      </c>
      <c r="E199" s="5">
        <f>IFERROR(RANK('到期收益率(杠杆)'!E199,'到期收益率(杠杆)'!$B199:$K199),"")</f>
        <v>5</v>
      </c>
      <c r="F199" s="5">
        <f>IFERROR(RANK('到期收益率(杠杆)'!F199,'到期收益率(杠杆)'!$B199:$K199),"")</f>
        <v>4</v>
      </c>
      <c r="G199" s="5">
        <f>IFERROR(RANK('到期收益率(杠杆)'!G199,'到期收益率(杠杆)'!$B199:$K199),"")</f>
        <v>1</v>
      </c>
      <c r="H199" s="5">
        <f>IFERROR(RANK('到期收益率(杠杆)'!H199,'到期收益率(杠杆)'!$B199:$K199),"")</f>
        <v>2</v>
      </c>
      <c r="I199" s="5">
        <f>IFERROR(RANK('到期收益率(杠杆)'!I199,'到期收益率(杠杆)'!$B199:$K199),"")</f>
        <v>3</v>
      </c>
      <c r="J199" s="5">
        <f>IFERROR(RANK('到期收益率(杠杆)'!J199,'到期收益率(杠杆)'!$B199:$K199),"")</f>
        <v>8</v>
      </c>
      <c r="K199" s="5">
        <f>IFERROR(RANK('到期收益率(杠杆)'!K199,'到期收益率(杠杆)'!$B199:$K199),"")</f>
        <v>6</v>
      </c>
    </row>
    <row r="200" spans="1:11" x14ac:dyDescent="0.15">
      <c r="A200" s="1">
        <v>42573</v>
      </c>
      <c r="B200" s="5">
        <f>IFERROR(RANK('到期收益率(杠杆)'!B200,'到期收益率(杠杆)'!$B200:$K200),"")</f>
        <v>2</v>
      </c>
      <c r="C200" s="5">
        <f>IFERROR(RANK('到期收益率(杠杆)'!C200,'到期收益率(杠杆)'!$B200:$K200),"")</f>
        <v>10</v>
      </c>
      <c r="D200" s="5">
        <f>IFERROR(RANK('到期收益率(杠杆)'!D200,'到期收益率(杠杆)'!$B200:$K200),"")</f>
        <v>8</v>
      </c>
      <c r="E200" s="5">
        <f>IFERROR(RANK('到期收益率(杠杆)'!E200,'到期收益率(杠杆)'!$B200:$K200),"")</f>
        <v>7</v>
      </c>
      <c r="F200" s="5">
        <f>IFERROR(RANK('到期收益率(杠杆)'!F200,'到期收益率(杠杆)'!$B200:$K200),"")</f>
        <v>6</v>
      </c>
      <c r="G200" s="5">
        <f>IFERROR(RANK('到期收益率(杠杆)'!G200,'到期收益率(杠杆)'!$B200:$K200),"")</f>
        <v>1</v>
      </c>
      <c r="H200" s="5">
        <f>IFERROR(RANK('到期收益率(杠杆)'!H200,'到期收益率(杠杆)'!$B200:$K200),"")</f>
        <v>4</v>
      </c>
      <c r="I200" s="5">
        <f>IFERROR(RANK('到期收益率(杠杆)'!I200,'到期收益率(杠杆)'!$B200:$K200),"")</f>
        <v>3</v>
      </c>
      <c r="J200" s="5">
        <f>IFERROR(RANK('到期收益率(杠杆)'!J200,'到期收益率(杠杆)'!$B200:$K200),"")</f>
        <v>9</v>
      </c>
      <c r="K200" s="5">
        <f>IFERROR(RANK('到期收益率(杠杆)'!K200,'到期收益率(杠杆)'!$B200:$K200),"")</f>
        <v>5</v>
      </c>
    </row>
    <row r="201" spans="1:11" x14ac:dyDescent="0.15">
      <c r="A201" s="1">
        <v>42576</v>
      </c>
      <c r="B201" s="5" t="str">
        <f>IFERROR(RANK('到期收益率(杠杆)'!B201,'到期收益率(杠杆)'!$B201:$K201),"")</f>
        <v/>
      </c>
      <c r="C201" s="5">
        <f>IFERROR(RANK('到期收益率(杠杆)'!C201,'到期收益率(杠杆)'!$B201:$K201),"")</f>
        <v>9</v>
      </c>
      <c r="D201" s="5">
        <f>IFERROR(RANK('到期收益率(杠杆)'!D201,'到期收益率(杠杆)'!$B201:$K201),"")</f>
        <v>7</v>
      </c>
      <c r="E201" s="5">
        <f>IFERROR(RANK('到期收益率(杠杆)'!E201,'到期收益率(杠杆)'!$B201:$K201),"")</f>
        <v>6</v>
      </c>
      <c r="F201" s="5">
        <f>IFERROR(RANK('到期收益率(杠杆)'!F201,'到期收益率(杠杆)'!$B201:$K201),"")</f>
        <v>4</v>
      </c>
      <c r="G201" s="5">
        <f>IFERROR(RANK('到期收益率(杠杆)'!G201,'到期收益率(杠杆)'!$B201:$K201),"")</f>
        <v>1</v>
      </c>
      <c r="H201" s="5">
        <f>IFERROR(RANK('到期收益率(杠杆)'!H201,'到期收益率(杠杆)'!$B201:$K201),"")</f>
        <v>3</v>
      </c>
      <c r="I201" s="5">
        <f>IFERROR(RANK('到期收益率(杠杆)'!I201,'到期收益率(杠杆)'!$B201:$K201),"")</f>
        <v>2</v>
      </c>
      <c r="J201" s="5">
        <f>IFERROR(RANK('到期收益率(杠杆)'!J201,'到期收益率(杠杆)'!$B201:$K201),"")</f>
        <v>8</v>
      </c>
      <c r="K201" s="5">
        <f>IFERROR(RANK('到期收益率(杠杆)'!K201,'到期收益率(杠杆)'!$B201:$K201),"")</f>
        <v>5</v>
      </c>
    </row>
    <row r="202" spans="1:11" x14ac:dyDescent="0.15">
      <c r="A202" s="1">
        <v>42577</v>
      </c>
      <c r="B202" s="5">
        <f>IFERROR(RANK('到期收益率(杠杆)'!B202,'到期收益率(杠杆)'!$B202:$K202),"")</f>
        <v>3</v>
      </c>
      <c r="C202" s="5">
        <f>IFERROR(RANK('到期收益率(杠杆)'!C202,'到期收益率(杠杆)'!$B202:$K202),"")</f>
        <v>10</v>
      </c>
      <c r="D202" s="5">
        <f>IFERROR(RANK('到期收益率(杠杆)'!D202,'到期收益率(杠杆)'!$B202:$K202),"")</f>
        <v>8</v>
      </c>
      <c r="E202" s="5">
        <f>IFERROR(RANK('到期收益率(杠杆)'!E202,'到期收益率(杠杆)'!$B202:$K202),"")</f>
        <v>6</v>
      </c>
      <c r="F202" s="5">
        <f>IFERROR(RANK('到期收益率(杠杆)'!F202,'到期收益率(杠杆)'!$B202:$K202),"")</f>
        <v>7</v>
      </c>
      <c r="G202" s="5">
        <f>IFERROR(RANK('到期收益率(杠杆)'!G202,'到期收益率(杠杆)'!$B202:$K202),"")</f>
        <v>2</v>
      </c>
      <c r="H202" s="5">
        <f>IFERROR(RANK('到期收益率(杠杆)'!H202,'到期收益率(杠杆)'!$B202:$K202),"")</f>
        <v>5</v>
      </c>
      <c r="I202" s="5">
        <f>IFERROR(RANK('到期收益率(杠杆)'!I202,'到期收益率(杠杆)'!$B202:$K202),"")</f>
        <v>4</v>
      </c>
      <c r="J202" s="5">
        <f>IFERROR(RANK('到期收益率(杠杆)'!J202,'到期收益率(杠杆)'!$B202:$K202),"")</f>
        <v>9</v>
      </c>
      <c r="K202" s="5">
        <f>IFERROR(RANK('到期收益率(杠杆)'!K202,'到期收益率(杠杆)'!$B202:$K202),"")</f>
        <v>1</v>
      </c>
    </row>
    <row r="203" spans="1:11" x14ac:dyDescent="0.15">
      <c r="A203" s="1">
        <v>42578</v>
      </c>
      <c r="B203" s="5">
        <f>IFERROR(RANK('到期收益率(杠杆)'!B203,'到期收益率(杠杆)'!$B203:$K203),"")</f>
        <v>2</v>
      </c>
      <c r="C203" s="5">
        <f>IFERROR(RANK('到期收益率(杠杆)'!C203,'到期收益率(杠杆)'!$B203:$K203),"")</f>
        <v>10</v>
      </c>
      <c r="D203" s="5">
        <f>IFERROR(RANK('到期收益率(杠杆)'!D203,'到期收益率(杠杆)'!$B203:$K203),"")</f>
        <v>8</v>
      </c>
      <c r="E203" s="5">
        <f>IFERROR(RANK('到期收益率(杠杆)'!E203,'到期收益率(杠杆)'!$B203:$K203),"")</f>
        <v>6</v>
      </c>
      <c r="F203" s="5">
        <f>IFERROR(RANK('到期收益率(杠杆)'!F203,'到期收益率(杠杆)'!$B203:$K203),"")</f>
        <v>7</v>
      </c>
      <c r="G203" s="5">
        <f>IFERROR(RANK('到期收益率(杠杆)'!G203,'到期收益率(杠杆)'!$B203:$K203),"")</f>
        <v>1</v>
      </c>
      <c r="H203" s="5">
        <f>IFERROR(RANK('到期收益率(杠杆)'!H203,'到期收益率(杠杆)'!$B203:$K203),"")</f>
        <v>4</v>
      </c>
      <c r="I203" s="5">
        <f>IFERROR(RANK('到期收益率(杠杆)'!I203,'到期收益率(杠杆)'!$B203:$K203),"")</f>
        <v>3</v>
      </c>
      <c r="J203" s="5">
        <f>IFERROR(RANK('到期收益率(杠杆)'!J203,'到期收益率(杠杆)'!$B203:$K203),"")</f>
        <v>9</v>
      </c>
      <c r="K203" s="5">
        <f>IFERROR(RANK('到期收益率(杠杆)'!K203,'到期收益率(杠杆)'!$B203:$K203),"")</f>
        <v>5</v>
      </c>
    </row>
    <row r="204" spans="1:11" x14ac:dyDescent="0.15">
      <c r="A204" s="1">
        <v>42579</v>
      </c>
      <c r="B204" s="5">
        <f>IFERROR(RANK('到期收益率(杠杆)'!B204,'到期收益率(杠杆)'!$B204:$K204),"")</f>
        <v>2</v>
      </c>
      <c r="C204" s="5">
        <f>IFERROR(RANK('到期收益率(杠杆)'!C204,'到期收益率(杠杆)'!$B204:$K204),"")</f>
        <v>10</v>
      </c>
      <c r="D204" s="5">
        <f>IFERROR(RANK('到期收益率(杠杆)'!D204,'到期收益率(杠杆)'!$B204:$K204),"")</f>
        <v>8</v>
      </c>
      <c r="E204" s="5">
        <f>IFERROR(RANK('到期收益率(杠杆)'!E204,'到期收益率(杠杆)'!$B204:$K204),"")</f>
        <v>7</v>
      </c>
      <c r="F204" s="5">
        <f>IFERROR(RANK('到期收益率(杠杆)'!F204,'到期收益率(杠杆)'!$B204:$K204),"")</f>
        <v>5</v>
      </c>
      <c r="G204" s="5">
        <f>IFERROR(RANK('到期收益率(杠杆)'!G204,'到期收益率(杠杆)'!$B204:$K204),"")</f>
        <v>1</v>
      </c>
      <c r="H204" s="5">
        <f>IFERROR(RANK('到期收益率(杠杆)'!H204,'到期收益率(杠杆)'!$B204:$K204),"")</f>
        <v>3</v>
      </c>
      <c r="I204" s="5">
        <f>IFERROR(RANK('到期收益率(杠杆)'!I204,'到期收益率(杠杆)'!$B204:$K204),"")</f>
        <v>4</v>
      </c>
      <c r="J204" s="5">
        <f>IFERROR(RANK('到期收益率(杠杆)'!J204,'到期收益率(杠杆)'!$B204:$K204),"")</f>
        <v>9</v>
      </c>
      <c r="K204" s="5">
        <f>IFERROR(RANK('到期收益率(杠杆)'!K204,'到期收益率(杠杆)'!$B204:$K204),"")</f>
        <v>6</v>
      </c>
    </row>
    <row r="205" spans="1:11" x14ac:dyDescent="0.15">
      <c r="A205" s="1">
        <v>42580</v>
      </c>
      <c r="B205" s="5">
        <f>IFERROR(RANK('到期收益率(杠杆)'!B205,'到期收益率(杠杆)'!$B205:$K205),"")</f>
        <v>2</v>
      </c>
      <c r="C205" s="5">
        <f>IFERROR(RANK('到期收益率(杠杆)'!C205,'到期收益率(杠杆)'!$B205:$K205),"")</f>
        <v>10</v>
      </c>
      <c r="D205" s="5">
        <f>IFERROR(RANK('到期收益率(杠杆)'!D205,'到期收益率(杠杆)'!$B205:$K205),"")</f>
        <v>8</v>
      </c>
      <c r="E205" s="5">
        <f>IFERROR(RANK('到期收益率(杠杆)'!E205,'到期收益率(杠杆)'!$B205:$K205),"")</f>
        <v>5</v>
      </c>
      <c r="F205" s="5">
        <f>IFERROR(RANK('到期收益率(杠杆)'!F205,'到期收益率(杠杆)'!$B205:$K205),"")</f>
        <v>6</v>
      </c>
      <c r="G205" s="5">
        <f>IFERROR(RANK('到期收益率(杠杆)'!G205,'到期收益率(杠杆)'!$B205:$K205),"")</f>
        <v>1</v>
      </c>
      <c r="H205" s="5">
        <f>IFERROR(RANK('到期收益率(杠杆)'!H205,'到期收益率(杠杆)'!$B205:$K205),"")</f>
        <v>3</v>
      </c>
      <c r="I205" s="5">
        <f>IFERROR(RANK('到期收益率(杠杆)'!I205,'到期收益率(杠杆)'!$B205:$K205),"")</f>
        <v>4</v>
      </c>
      <c r="J205" s="5">
        <f>IFERROR(RANK('到期收益率(杠杆)'!J205,'到期收益率(杠杆)'!$B205:$K205),"")</f>
        <v>9</v>
      </c>
      <c r="K205" s="5">
        <f>IFERROR(RANK('到期收益率(杠杆)'!K205,'到期收益率(杠杆)'!$B205:$K205),"")</f>
        <v>7</v>
      </c>
    </row>
    <row r="206" spans="1:11" x14ac:dyDescent="0.15">
      <c r="A206" s="1">
        <v>42583</v>
      </c>
      <c r="B206" s="5">
        <f>IFERROR(RANK('到期收益率(杠杆)'!B206,'到期收益率(杠杆)'!$B206:$K206),"")</f>
        <v>2</v>
      </c>
      <c r="C206" s="5">
        <f>IFERROR(RANK('到期收益率(杠杆)'!C206,'到期收益率(杠杆)'!$B206:$K206),"")</f>
        <v>10</v>
      </c>
      <c r="D206" s="5">
        <f>IFERROR(RANK('到期收益率(杠杆)'!D206,'到期收益率(杠杆)'!$B206:$K206),"")</f>
        <v>8</v>
      </c>
      <c r="E206" s="5">
        <f>IFERROR(RANK('到期收益率(杠杆)'!E206,'到期收益率(杠杆)'!$B206:$K206),"")</f>
        <v>6</v>
      </c>
      <c r="F206" s="5">
        <f>IFERROR(RANK('到期收益率(杠杆)'!F206,'到期收益率(杠杆)'!$B206:$K206),"")</f>
        <v>5</v>
      </c>
      <c r="G206" s="5">
        <f>IFERROR(RANK('到期收益率(杠杆)'!G206,'到期收益率(杠杆)'!$B206:$K206),"")</f>
        <v>1</v>
      </c>
      <c r="H206" s="5">
        <f>IFERROR(RANK('到期收益率(杠杆)'!H206,'到期收益率(杠杆)'!$B206:$K206),"")</f>
        <v>3</v>
      </c>
      <c r="I206" s="5">
        <f>IFERROR(RANK('到期收益率(杠杆)'!I206,'到期收益率(杠杆)'!$B206:$K206),"")</f>
        <v>4</v>
      </c>
      <c r="J206" s="5">
        <f>IFERROR(RANK('到期收益率(杠杆)'!J206,'到期收益率(杠杆)'!$B206:$K206),"")</f>
        <v>9</v>
      </c>
      <c r="K206" s="5">
        <f>IFERROR(RANK('到期收益率(杠杆)'!K206,'到期收益率(杠杆)'!$B206:$K206),"")</f>
        <v>7</v>
      </c>
    </row>
    <row r="207" spans="1:11" x14ac:dyDescent="0.15">
      <c r="A207" s="1">
        <v>42584</v>
      </c>
      <c r="B207" s="5">
        <f>IFERROR(RANK('到期收益率(杠杆)'!B207,'到期收益率(杠杆)'!$B207:$K207),"")</f>
        <v>2</v>
      </c>
      <c r="C207" s="5">
        <f>IFERROR(RANK('到期收益率(杠杆)'!C207,'到期收益率(杠杆)'!$B207:$K207),"")</f>
        <v>10</v>
      </c>
      <c r="D207" s="5">
        <f>IFERROR(RANK('到期收益率(杠杆)'!D207,'到期收益率(杠杆)'!$B207:$K207),"")</f>
        <v>8</v>
      </c>
      <c r="E207" s="5">
        <f>IFERROR(RANK('到期收益率(杠杆)'!E207,'到期收益率(杠杆)'!$B207:$K207),"")</f>
        <v>7</v>
      </c>
      <c r="F207" s="5">
        <f>IFERROR(RANK('到期收益率(杠杆)'!F207,'到期收益率(杠杆)'!$B207:$K207),"")</f>
        <v>5</v>
      </c>
      <c r="G207" s="5">
        <f>IFERROR(RANK('到期收益率(杠杆)'!G207,'到期收益率(杠杆)'!$B207:$K207),"")</f>
        <v>1</v>
      </c>
      <c r="H207" s="5">
        <f>IFERROR(RANK('到期收益率(杠杆)'!H207,'到期收益率(杠杆)'!$B207:$K207),"")</f>
        <v>3</v>
      </c>
      <c r="I207" s="5">
        <f>IFERROR(RANK('到期收益率(杠杆)'!I207,'到期收益率(杠杆)'!$B207:$K207),"")</f>
        <v>4</v>
      </c>
      <c r="J207" s="5">
        <f>IFERROR(RANK('到期收益率(杠杆)'!J207,'到期收益率(杠杆)'!$B207:$K207),"")</f>
        <v>9</v>
      </c>
      <c r="K207" s="5">
        <f>IFERROR(RANK('到期收益率(杠杆)'!K207,'到期收益率(杠杆)'!$B207:$K207),"")</f>
        <v>6</v>
      </c>
    </row>
    <row r="208" spans="1:11" x14ac:dyDescent="0.15">
      <c r="A208" s="1">
        <v>42585</v>
      </c>
      <c r="B208" s="5">
        <f>IFERROR(RANK('到期收益率(杠杆)'!B208,'到期收益率(杠杆)'!$B208:$K208),"")</f>
        <v>2</v>
      </c>
      <c r="C208" s="5">
        <f>IFERROR(RANK('到期收益率(杠杆)'!C208,'到期收益率(杠杆)'!$B208:$K208),"")</f>
        <v>10</v>
      </c>
      <c r="D208" s="5">
        <f>IFERROR(RANK('到期收益率(杠杆)'!D208,'到期收益率(杠杆)'!$B208:$K208),"")</f>
        <v>8</v>
      </c>
      <c r="E208" s="5">
        <f>IFERROR(RANK('到期收益率(杠杆)'!E208,'到期收益率(杠杆)'!$B208:$K208),"")</f>
        <v>7</v>
      </c>
      <c r="F208" s="5">
        <f>IFERROR(RANK('到期收益率(杠杆)'!F208,'到期收益率(杠杆)'!$B208:$K208),"")</f>
        <v>5</v>
      </c>
      <c r="G208" s="5">
        <f>IFERROR(RANK('到期收益率(杠杆)'!G208,'到期收益率(杠杆)'!$B208:$K208),"")</f>
        <v>1</v>
      </c>
      <c r="H208" s="5">
        <f>IFERROR(RANK('到期收益率(杠杆)'!H208,'到期收益率(杠杆)'!$B208:$K208),"")</f>
        <v>4</v>
      </c>
      <c r="I208" s="5">
        <f>IFERROR(RANK('到期收益率(杠杆)'!I208,'到期收益率(杠杆)'!$B208:$K208),"")</f>
        <v>3</v>
      </c>
      <c r="J208" s="5">
        <f>IFERROR(RANK('到期收益率(杠杆)'!J208,'到期收益率(杠杆)'!$B208:$K208),"")</f>
        <v>9</v>
      </c>
      <c r="K208" s="5">
        <f>IFERROR(RANK('到期收益率(杠杆)'!K208,'到期收益率(杠杆)'!$B208:$K208),"")</f>
        <v>6</v>
      </c>
    </row>
    <row r="209" spans="1:11" x14ac:dyDescent="0.15">
      <c r="A209" s="1">
        <v>42586</v>
      </c>
      <c r="B209" s="5" t="str">
        <f>IFERROR(RANK('到期收益率(杠杆)'!B209,'到期收益率(杠杆)'!$B209:$K209),"")</f>
        <v/>
      </c>
      <c r="C209" s="5">
        <f>IFERROR(RANK('到期收益率(杠杆)'!C209,'到期收益率(杠杆)'!$B209:$K209),"")</f>
        <v>9</v>
      </c>
      <c r="D209" s="5">
        <f>IFERROR(RANK('到期收益率(杠杆)'!D209,'到期收益率(杠杆)'!$B209:$K209),"")</f>
        <v>7</v>
      </c>
      <c r="E209" s="5">
        <f>IFERROR(RANK('到期收益率(杠杆)'!E209,'到期收益率(杠杆)'!$B209:$K209),"")</f>
        <v>6</v>
      </c>
      <c r="F209" s="5">
        <f>IFERROR(RANK('到期收益率(杠杆)'!F209,'到期收益率(杠杆)'!$B209:$K209),"")</f>
        <v>4</v>
      </c>
      <c r="G209" s="5">
        <f>IFERROR(RANK('到期收益率(杠杆)'!G209,'到期收益率(杠杆)'!$B209:$K209),"")</f>
        <v>1</v>
      </c>
      <c r="H209" s="5">
        <f>IFERROR(RANK('到期收益率(杠杆)'!H209,'到期收益率(杠杆)'!$B209:$K209),"")</f>
        <v>3</v>
      </c>
      <c r="I209" s="5">
        <f>IFERROR(RANK('到期收益率(杠杆)'!I209,'到期收益率(杠杆)'!$B209:$K209),"")</f>
        <v>2</v>
      </c>
      <c r="J209" s="5">
        <f>IFERROR(RANK('到期收益率(杠杆)'!J209,'到期收益率(杠杆)'!$B209:$K209),"")</f>
        <v>8</v>
      </c>
      <c r="K209" s="5">
        <f>IFERROR(RANK('到期收益率(杠杆)'!K209,'到期收益率(杠杆)'!$B209:$K209),"")</f>
        <v>5</v>
      </c>
    </row>
    <row r="210" spans="1:11" x14ac:dyDescent="0.15">
      <c r="A210" s="1">
        <v>42587</v>
      </c>
      <c r="B210" s="5" t="str">
        <f>IFERROR(RANK('到期收益率(杠杆)'!B210,'到期收益率(杠杆)'!$B210:$K210),"")</f>
        <v/>
      </c>
      <c r="C210" s="5">
        <f>IFERROR(RANK('到期收益率(杠杆)'!C210,'到期收益率(杠杆)'!$B210:$K210),"")</f>
        <v>8</v>
      </c>
      <c r="D210" s="5">
        <f>IFERROR(RANK('到期收益率(杠杆)'!D210,'到期收益率(杠杆)'!$B210:$K210),"")</f>
        <v>7</v>
      </c>
      <c r="E210" s="5">
        <f>IFERROR(RANK('到期收益率(杠杆)'!E210,'到期收益率(杠杆)'!$B210:$K210),"")</f>
        <v>5</v>
      </c>
      <c r="F210" s="5">
        <f>IFERROR(RANK('到期收益率(杠杆)'!F210,'到期收益率(杠杆)'!$B210:$K210),"")</f>
        <v>4</v>
      </c>
      <c r="G210" s="5">
        <f>IFERROR(RANK('到期收益率(杠杆)'!G210,'到期收益率(杠杆)'!$B210:$K210),"")</f>
        <v>2</v>
      </c>
      <c r="H210" s="5">
        <f>IFERROR(RANK('到期收益率(杠杆)'!H210,'到期收益率(杠杆)'!$B210:$K210),"")</f>
        <v>1</v>
      </c>
      <c r="I210" s="5">
        <f>IFERROR(RANK('到期收益率(杠杆)'!I210,'到期收益率(杠杆)'!$B210:$K210),"")</f>
        <v>3</v>
      </c>
      <c r="J210" s="5">
        <f>IFERROR(RANK('到期收益率(杠杆)'!J210,'到期收益率(杠杆)'!$B210:$K210),"")</f>
        <v>9</v>
      </c>
      <c r="K210" s="5">
        <f>IFERROR(RANK('到期收益率(杠杆)'!K210,'到期收益率(杠杆)'!$B210:$K210),"")</f>
        <v>6</v>
      </c>
    </row>
    <row r="211" spans="1:11" x14ac:dyDescent="0.15">
      <c r="A211" s="1">
        <v>42590</v>
      </c>
      <c r="B211" s="5">
        <f>IFERROR(RANK('到期收益率(杠杆)'!B211,'到期收益率(杠杆)'!$B211:$K211),"")</f>
        <v>2</v>
      </c>
      <c r="C211" s="5">
        <f>IFERROR(RANK('到期收益率(杠杆)'!C211,'到期收益率(杠杆)'!$B211:$K211),"")</f>
        <v>9</v>
      </c>
      <c r="D211" s="5">
        <f>IFERROR(RANK('到期收益率(杠杆)'!D211,'到期收益率(杠杆)'!$B211:$K211),"")</f>
        <v>8</v>
      </c>
      <c r="E211" s="5">
        <f>IFERROR(RANK('到期收益率(杠杆)'!E211,'到期收益率(杠杆)'!$B211:$K211),"")</f>
        <v>6</v>
      </c>
      <c r="F211" s="5">
        <f>IFERROR(RANK('到期收益率(杠杆)'!F211,'到期收益率(杠杆)'!$B211:$K211),"")</f>
        <v>5</v>
      </c>
      <c r="G211" s="5">
        <f>IFERROR(RANK('到期收益率(杠杆)'!G211,'到期收益率(杠杆)'!$B211:$K211),"")</f>
        <v>1</v>
      </c>
      <c r="H211" s="5">
        <f>IFERROR(RANK('到期收益率(杠杆)'!H211,'到期收益率(杠杆)'!$B211:$K211),"")</f>
        <v>3</v>
      </c>
      <c r="I211" s="5">
        <f>IFERROR(RANK('到期收益率(杠杆)'!I211,'到期收益率(杠杆)'!$B211:$K211),"")</f>
        <v>4</v>
      </c>
      <c r="J211" s="5">
        <f>IFERROR(RANK('到期收益率(杠杆)'!J211,'到期收益率(杠杆)'!$B211:$K211),"")</f>
        <v>10</v>
      </c>
      <c r="K211" s="5">
        <f>IFERROR(RANK('到期收益率(杠杆)'!K211,'到期收益率(杠杆)'!$B211:$K211),"")</f>
        <v>7</v>
      </c>
    </row>
    <row r="212" spans="1:11" x14ac:dyDescent="0.15">
      <c r="A212" s="1">
        <v>42591</v>
      </c>
      <c r="B212" s="5">
        <f>IFERROR(RANK('到期收益率(杠杆)'!B212,'到期收益率(杠杆)'!$B212:$K212),"")</f>
        <v>2</v>
      </c>
      <c r="C212" s="5">
        <f>IFERROR(RANK('到期收益率(杠杆)'!C212,'到期收益率(杠杆)'!$B212:$K212),"")</f>
        <v>9</v>
      </c>
      <c r="D212" s="5">
        <f>IFERROR(RANK('到期收益率(杠杆)'!D212,'到期收益率(杠杆)'!$B212:$K212),"")</f>
        <v>8</v>
      </c>
      <c r="E212" s="5">
        <f>IFERROR(RANK('到期收益率(杠杆)'!E212,'到期收益率(杠杆)'!$B212:$K212),"")</f>
        <v>6</v>
      </c>
      <c r="F212" s="5">
        <f>IFERROR(RANK('到期收益率(杠杆)'!F212,'到期收益率(杠杆)'!$B212:$K212),"")</f>
        <v>5</v>
      </c>
      <c r="G212" s="5">
        <f>IFERROR(RANK('到期收益率(杠杆)'!G212,'到期收益率(杠杆)'!$B212:$K212),"")</f>
        <v>1</v>
      </c>
      <c r="H212" s="5">
        <f>IFERROR(RANK('到期收益率(杠杆)'!H212,'到期收益率(杠杆)'!$B212:$K212),"")</f>
        <v>3</v>
      </c>
      <c r="I212" s="5">
        <f>IFERROR(RANK('到期收益率(杠杆)'!I212,'到期收益率(杠杆)'!$B212:$K212),"")</f>
        <v>4</v>
      </c>
      <c r="J212" s="5">
        <f>IFERROR(RANK('到期收益率(杠杆)'!J212,'到期收益率(杠杆)'!$B212:$K212),"")</f>
        <v>10</v>
      </c>
      <c r="K212" s="5">
        <f>IFERROR(RANK('到期收益率(杠杆)'!K212,'到期收益率(杠杆)'!$B212:$K212),"")</f>
        <v>7</v>
      </c>
    </row>
    <row r="213" spans="1:11" x14ac:dyDescent="0.15">
      <c r="A213" s="1">
        <v>42592</v>
      </c>
      <c r="B213" s="5">
        <f>IFERROR(RANK('到期收益率(杠杆)'!B213,'到期收益率(杠杆)'!$B213:$K213),"")</f>
        <v>4</v>
      </c>
      <c r="C213" s="5">
        <f>IFERROR(RANK('到期收益率(杠杆)'!C213,'到期收益率(杠杆)'!$B213:$K213),"")</f>
        <v>9</v>
      </c>
      <c r="D213" s="5">
        <f>IFERROR(RANK('到期收益率(杠杆)'!D213,'到期收益率(杠杆)'!$B213:$K213),"")</f>
        <v>8</v>
      </c>
      <c r="E213" s="5">
        <f>IFERROR(RANK('到期收益率(杠杆)'!E213,'到期收益率(杠杆)'!$B213:$K213),"")</f>
        <v>6</v>
      </c>
      <c r="F213" s="5">
        <f>IFERROR(RANK('到期收益率(杠杆)'!F213,'到期收益率(杠杆)'!$B213:$K213),"")</f>
        <v>5</v>
      </c>
      <c r="G213" s="5">
        <f>IFERROR(RANK('到期收益率(杠杆)'!G213,'到期收益率(杠杆)'!$B213:$K213),"")</f>
        <v>1</v>
      </c>
      <c r="H213" s="5">
        <f>IFERROR(RANK('到期收益率(杠杆)'!H213,'到期收益率(杠杆)'!$B213:$K213),"")</f>
        <v>2</v>
      </c>
      <c r="I213" s="5">
        <f>IFERROR(RANK('到期收益率(杠杆)'!I213,'到期收益率(杠杆)'!$B213:$K213),"")</f>
        <v>3</v>
      </c>
      <c r="J213" s="5">
        <f>IFERROR(RANK('到期收益率(杠杆)'!J213,'到期收益率(杠杆)'!$B213:$K213),"")</f>
        <v>10</v>
      </c>
      <c r="K213" s="5">
        <f>IFERROR(RANK('到期收益率(杠杆)'!K213,'到期收益率(杠杆)'!$B213:$K213),"")</f>
        <v>7</v>
      </c>
    </row>
    <row r="214" spans="1:11" x14ac:dyDescent="0.15">
      <c r="A214" s="1">
        <v>42593</v>
      </c>
      <c r="B214" s="5">
        <f>IFERROR(RANK('到期收益率(杠杆)'!B214,'到期收益率(杠杆)'!$B214:$K214),"")</f>
        <v>2</v>
      </c>
      <c r="C214" s="5">
        <f>IFERROR(RANK('到期收益率(杠杆)'!C214,'到期收益率(杠杆)'!$B214:$K214),"")</f>
        <v>9</v>
      </c>
      <c r="D214" s="5">
        <f>IFERROR(RANK('到期收益率(杠杆)'!D214,'到期收益率(杠杆)'!$B214:$K214),"")</f>
        <v>8</v>
      </c>
      <c r="E214" s="5">
        <f>IFERROR(RANK('到期收益率(杠杆)'!E214,'到期收益率(杠杆)'!$B214:$K214),"")</f>
        <v>7</v>
      </c>
      <c r="F214" s="5">
        <f>IFERROR(RANK('到期收益率(杠杆)'!F214,'到期收益率(杠杆)'!$B214:$K214),"")</f>
        <v>5</v>
      </c>
      <c r="G214" s="5">
        <f>IFERROR(RANK('到期收益率(杠杆)'!G214,'到期收益率(杠杆)'!$B214:$K214),"")</f>
        <v>1</v>
      </c>
      <c r="H214" s="5">
        <f>IFERROR(RANK('到期收益率(杠杆)'!H214,'到期收益率(杠杆)'!$B214:$K214),"")</f>
        <v>3</v>
      </c>
      <c r="I214" s="5">
        <f>IFERROR(RANK('到期收益率(杠杆)'!I214,'到期收益率(杠杆)'!$B214:$K214),"")</f>
        <v>4</v>
      </c>
      <c r="J214" s="5">
        <f>IFERROR(RANK('到期收益率(杠杆)'!J214,'到期收益率(杠杆)'!$B214:$K214),"")</f>
        <v>10</v>
      </c>
      <c r="K214" s="5">
        <f>IFERROR(RANK('到期收益率(杠杆)'!K214,'到期收益率(杠杆)'!$B214:$K214),"")</f>
        <v>6</v>
      </c>
    </row>
    <row r="215" spans="1:11" x14ac:dyDescent="0.15">
      <c r="A215" s="1">
        <v>42594</v>
      </c>
      <c r="B215" s="5">
        <f>IFERROR(RANK('到期收益率(杠杆)'!B215,'到期收益率(杠杆)'!$B215:$K215),"")</f>
        <v>2</v>
      </c>
      <c r="C215" s="5">
        <f>IFERROR(RANK('到期收益率(杠杆)'!C215,'到期收益率(杠杆)'!$B215:$K215),"")</f>
        <v>9</v>
      </c>
      <c r="D215" s="5">
        <f>IFERROR(RANK('到期收益率(杠杆)'!D215,'到期收益率(杠杆)'!$B215:$K215),"")</f>
        <v>8</v>
      </c>
      <c r="E215" s="5">
        <f>IFERROR(RANK('到期收益率(杠杆)'!E215,'到期收益率(杠杆)'!$B215:$K215),"")</f>
        <v>6</v>
      </c>
      <c r="F215" s="5">
        <f>IFERROR(RANK('到期收益率(杠杆)'!F215,'到期收益率(杠杆)'!$B215:$K215),"")</f>
        <v>7</v>
      </c>
      <c r="G215" s="5">
        <f>IFERROR(RANK('到期收益率(杠杆)'!G215,'到期收益率(杠杆)'!$B215:$K215),"")</f>
        <v>1</v>
      </c>
      <c r="H215" s="5">
        <f>IFERROR(RANK('到期收益率(杠杆)'!H215,'到期收益率(杠杆)'!$B215:$K215),"")</f>
        <v>3</v>
      </c>
      <c r="I215" s="5">
        <f>IFERROR(RANK('到期收益率(杠杆)'!I215,'到期收益率(杠杆)'!$B215:$K215),"")</f>
        <v>4</v>
      </c>
      <c r="J215" s="5">
        <f>IFERROR(RANK('到期收益率(杠杆)'!J215,'到期收益率(杠杆)'!$B215:$K215),"")</f>
        <v>10</v>
      </c>
      <c r="K215" s="5">
        <f>IFERROR(RANK('到期收益率(杠杆)'!K215,'到期收益率(杠杆)'!$B215:$K215),"")</f>
        <v>5</v>
      </c>
    </row>
    <row r="216" spans="1:11" x14ac:dyDescent="0.15">
      <c r="A216" s="1">
        <v>42597</v>
      </c>
      <c r="B216" s="5">
        <f>IFERROR(RANK('到期收益率(杠杆)'!B216,'到期收益率(杠杆)'!$B216:$K216),"")</f>
        <v>2</v>
      </c>
      <c r="C216" s="5">
        <f>IFERROR(RANK('到期收益率(杠杆)'!C216,'到期收益率(杠杆)'!$B216:$K216),"")</f>
        <v>9</v>
      </c>
      <c r="D216" s="5">
        <f>IFERROR(RANK('到期收益率(杠杆)'!D216,'到期收益率(杠杆)'!$B216:$K216),"")</f>
        <v>8</v>
      </c>
      <c r="E216" s="5">
        <f>IFERROR(RANK('到期收益率(杠杆)'!E216,'到期收益率(杠杆)'!$B216:$K216),"")</f>
        <v>5</v>
      </c>
      <c r="F216" s="5">
        <f>IFERROR(RANK('到期收益率(杠杆)'!F216,'到期收益率(杠杆)'!$B216:$K216),"")</f>
        <v>7</v>
      </c>
      <c r="G216" s="5">
        <f>IFERROR(RANK('到期收益率(杠杆)'!G216,'到期收益率(杠杆)'!$B216:$K216),"")</f>
        <v>1</v>
      </c>
      <c r="H216" s="5">
        <f>IFERROR(RANK('到期收益率(杠杆)'!H216,'到期收益率(杠杆)'!$B216:$K216),"")</f>
        <v>3</v>
      </c>
      <c r="I216" s="5">
        <f>IFERROR(RANK('到期收益率(杠杆)'!I216,'到期收益率(杠杆)'!$B216:$K216),"")</f>
        <v>4</v>
      </c>
      <c r="J216" s="5">
        <f>IFERROR(RANK('到期收益率(杠杆)'!J216,'到期收益率(杠杆)'!$B216:$K216),"")</f>
        <v>10</v>
      </c>
      <c r="K216" s="5">
        <f>IFERROR(RANK('到期收益率(杠杆)'!K216,'到期收益率(杠杆)'!$B216:$K216),"")</f>
        <v>6</v>
      </c>
    </row>
    <row r="217" spans="1:11" x14ac:dyDescent="0.15">
      <c r="A217" s="1">
        <v>42598</v>
      </c>
      <c r="B217" s="5">
        <f>IFERROR(RANK('到期收益率(杠杆)'!B217,'到期收益率(杠杆)'!$B217:$K217),"")</f>
        <v>2</v>
      </c>
      <c r="C217" s="5">
        <f>IFERROR(RANK('到期收益率(杠杆)'!C217,'到期收益率(杠杆)'!$B217:$K217),"")</f>
        <v>9</v>
      </c>
      <c r="D217" s="5">
        <f>IFERROR(RANK('到期收益率(杠杆)'!D217,'到期收益率(杠杆)'!$B217:$K217),"")</f>
        <v>8</v>
      </c>
      <c r="E217" s="5">
        <f>IFERROR(RANK('到期收益率(杠杆)'!E217,'到期收益率(杠杆)'!$B217:$K217),"")</f>
        <v>5</v>
      </c>
      <c r="F217" s="5">
        <f>IFERROR(RANK('到期收益率(杠杆)'!F217,'到期收益率(杠杆)'!$B217:$K217),"")</f>
        <v>7</v>
      </c>
      <c r="G217" s="5">
        <f>IFERROR(RANK('到期收益率(杠杆)'!G217,'到期收益率(杠杆)'!$B217:$K217),"")</f>
        <v>1</v>
      </c>
      <c r="H217" s="5">
        <f>IFERROR(RANK('到期收益率(杠杆)'!H217,'到期收益率(杠杆)'!$B217:$K217),"")</f>
        <v>3</v>
      </c>
      <c r="I217" s="5">
        <f>IFERROR(RANK('到期收益率(杠杆)'!I217,'到期收益率(杠杆)'!$B217:$K217),"")</f>
        <v>4</v>
      </c>
      <c r="J217" s="5">
        <f>IFERROR(RANK('到期收益率(杠杆)'!J217,'到期收益率(杠杆)'!$B217:$K217),"")</f>
        <v>10</v>
      </c>
      <c r="K217" s="5">
        <f>IFERROR(RANK('到期收益率(杠杆)'!K217,'到期收益率(杠杆)'!$B217:$K217),"")</f>
        <v>6</v>
      </c>
    </row>
    <row r="218" spans="1:11" x14ac:dyDescent="0.15">
      <c r="A218" s="1">
        <v>42599</v>
      </c>
      <c r="B218" s="5">
        <f>IFERROR(RANK('到期收益率(杠杆)'!B218,'到期收益率(杠杆)'!$B218:$K218),"")</f>
        <v>3</v>
      </c>
      <c r="C218" s="5">
        <f>IFERROR(RANK('到期收益率(杠杆)'!C218,'到期收益率(杠杆)'!$B218:$K218),"")</f>
        <v>9</v>
      </c>
      <c r="D218" s="5">
        <f>IFERROR(RANK('到期收益率(杠杆)'!D218,'到期收益率(杠杆)'!$B218:$K218),"")</f>
        <v>8</v>
      </c>
      <c r="E218" s="5">
        <f>IFERROR(RANK('到期收益率(杠杆)'!E218,'到期收益率(杠杆)'!$B218:$K218),"")</f>
        <v>5</v>
      </c>
      <c r="F218" s="5">
        <f>IFERROR(RANK('到期收益率(杠杆)'!F218,'到期收益率(杠杆)'!$B218:$K218),"")</f>
        <v>7</v>
      </c>
      <c r="G218" s="5">
        <f>IFERROR(RANK('到期收益率(杠杆)'!G218,'到期收益率(杠杆)'!$B218:$K218),"")</f>
        <v>1</v>
      </c>
      <c r="H218" s="5">
        <f>IFERROR(RANK('到期收益率(杠杆)'!H218,'到期收益率(杠杆)'!$B218:$K218),"")</f>
        <v>2</v>
      </c>
      <c r="I218" s="5">
        <f>IFERROR(RANK('到期收益率(杠杆)'!I218,'到期收益率(杠杆)'!$B218:$K218),"")</f>
        <v>4</v>
      </c>
      <c r="J218" s="5">
        <f>IFERROR(RANK('到期收益率(杠杆)'!J218,'到期收益率(杠杆)'!$B218:$K218),"")</f>
        <v>10</v>
      </c>
      <c r="K218" s="5">
        <f>IFERROR(RANK('到期收益率(杠杆)'!K218,'到期收益率(杠杆)'!$B218:$K218),"")</f>
        <v>6</v>
      </c>
    </row>
    <row r="219" spans="1:11" x14ac:dyDescent="0.15">
      <c r="A219" s="1">
        <v>42600</v>
      </c>
      <c r="B219" s="5" t="str">
        <f>IFERROR(RANK('到期收益率(杠杆)'!B219,'到期收益率(杠杆)'!$B219:$K219),"")</f>
        <v/>
      </c>
      <c r="C219" s="5">
        <f>IFERROR(RANK('到期收益率(杠杆)'!C219,'到期收益率(杠杆)'!$B219:$K219),"")</f>
        <v>8</v>
      </c>
      <c r="D219" s="5">
        <f>IFERROR(RANK('到期收益率(杠杆)'!D219,'到期收益率(杠杆)'!$B219:$K219),"")</f>
        <v>7</v>
      </c>
      <c r="E219" s="5">
        <f>IFERROR(RANK('到期收益率(杠杆)'!E219,'到期收益率(杠杆)'!$B219:$K219),"")</f>
        <v>4</v>
      </c>
      <c r="F219" s="5">
        <f>IFERROR(RANK('到期收益率(杠杆)'!F219,'到期收益率(杠杆)'!$B219:$K219),"")</f>
        <v>6</v>
      </c>
      <c r="G219" s="5">
        <f>IFERROR(RANK('到期收益率(杠杆)'!G219,'到期收益率(杠杆)'!$B219:$K219),"")</f>
        <v>1</v>
      </c>
      <c r="H219" s="5">
        <f>IFERROR(RANK('到期收益率(杠杆)'!H219,'到期收益率(杠杆)'!$B219:$K219),"")</f>
        <v>2</v>
      </c>
      <c r="I219" s="5">
        <f>IFERROR(RANK('到期收益率(杠杆)'!I219,'到期收益率(杠杆)'!$B219:$K219),"")</f>
        <v>3</v>
      </c>
      <c r="J219" s="5">
        <f>IFERROR(RANK('到期收益率(杠杆)'!J219,'到期收益率(杠杆)'!$B219:$K219),"")</f>
        <v>9</v>
      </c>
      <c r="K219" s="5">
        <f>IFERROR(RANK('到期收益率(杠杆)'!K219,'到期收益率(杠杆)'!$B219:$K219),"")</f>
        <v>5</v>
      </c>
    </row>
    <row r="220" spans="1:11" x14ac:dyDescent="0.15">
      <c r="A220" s="1">
        <v>42601</v>
      </c>
      <c r="B220" s="5">
        <f>IFERROR(RANK('到期收益率(杠杆)'!B220,'到期收益率(杠杆)'!$B220:$K220),"")</f>
        <v>2</v>
      </c>
      <c r="C220" s="5">
        <f>IFERROR(RANK('到期收益率(杠杆)'!C220,'到期收益率(杠杆)'!$B220:$K220),"")</f>
        <v>9</v>
      </c>
      <c r="D220" s="5">
        <f>IFERROR(RANK('到期收益率(杠杆)'!D220,'到期收益率(杠杆)'!$B220:$K220),"")</f>
        <v>8</v>
      </c>
      <c r="E220" s="5">
        <f>IFERROR(RANK('到期收益率(杠杆)'!E220,'到期收益率(杠杆)'!$B220:$K220),"")</f>
        <v>5</v>
      </c>
      <c r="F220" s="5">
        <f>IFERROR(RANK('到期收益率(杠杆)'!F220,'到期收益率(杠杆)'!$B220:$K220),"")</f>
        <v>6</v>
      </c>
      <c r="G220" s="5">
        <f>IFERROR(RANK('到期收益率(杠杆)'!G220,'到期收益率(杠杆)'!$B220:$K220),"")</f>
        <v>1</v>
      </c>
      <c r="H220" s="5">
        <f>IFERROR(RANK('到期收益率(杠杆)'!H220,'到期收益率(杠杆)'!$B220:$K220),"")</f>
        <v>3</v>
      </c>
      <c r="I220" s="5">
        <f>IFERROR(RANK('到期收益率(杠杆)'!I220,'到期收益率(杠杆)'!$B220:$K220),"")</f>
        <v>4</v>
      </c>
      <c r="J220" s="5" t="str">
        <f>IFERROR(RANK('到期收益率(杠杆)'!J220,'到期收益率(杠杆)'!$B220:$K220),"")</f>
        <v/>
      </c>
      <c r="K220" s="5">
        <f>IFERROR(RANK('到期收益率(杠杆)'!K220,'到期收益率(杠杆)'!$B220:$K220),"")</f>
        <v>7</v>
      </c>
    </row>
    <row r="221" spans="1:11" x14ac:dyDescent="0.15">
      <c r="A221" s="1">
        <v>42604</v>
      </c>
      <c r="B221" s="5">
        <f>IFERROR(RANK('到期收益率(杠杆)'!B221,'到期收益率(杠杆)'!$B221:$K221),"")</f>
        <v>2</v>
      </c>
      <c r="C221" s="5">
        <f>IFERROR(RANK('到期收益率(杠杆)'!C221,'到期收益率(杠杆)'!$B221:$K221),"")</f>
        <v>9</v>
      </c>
      <c r="D221" s="5">
        <f>IFERROR(RANK('到期收益率(杠杆)'!D221,'到期收益率(杠杆)'!$B221:$K221),"")</f>
        <v>8</v>
      </c>
      <c r="E221" s="5">
        <f>IFERROR(RANK('到期收益率(杠杆)'!E221,'到期收益率(杠杆)'!$B221:$K221),"")</f>
        <v>5</v>
      </c>
      <c r="F221" s="5">
        <f>IFERROR(RANK('到期收益率(杠杆)'!F221,'到期收益率(杠杆)'!$B221:$K221),"")</f>
        <v>6</v>
      </c>
      <c r="G221" s="5">
        <f>IFERROR(RANK('到期收益率(杠杆)'!G221,'到期收益率(杠杆)'!$B221:$K221),"")</f>
        <v>1</v>
      </c>
      <c r="H221" s="5">
        <f>IFERROR(RANK('到期收益率(杠杆)'!H221,'到期收益率(杠杆)'!$B221:$K221),"")</f>
        <v>3</v>
      </c>
      <c r="I221" s="5">
        <f>IFERROR(RANK('到期收益率(杠杆)'!I221,'到期收益率(杠杆)'!$B221:$K221),"")</f>
        <v>4</v>
      </c>
      <c r="J221" s="5">
        <f>IFERROR(RANK('到期收益率(杠杆)'!J221,'到期收益率(杠杆)'!$B221:$K221),"")</f>
        <v>10</v>
      </c>
      <c r="K221" s="5">
        <f>IFERROR(RANK('到期收益率(杠杆)'!K221,'到期收益率(杠杆)'!$B221:$K221),"")</f>
        <v>7</v>
      </c>
    </row>
    <row r="222" spans="1:11" x14ac:dyDescent="0.15">
      <c r="A222" s="1">
        <v>42605</v>
      </c>
      <c r="B222" s="5">
        <f>IFERROR(RANK('到期收益率(杠杆)'!B222,'到期收益率(杠杆)'!$B222:$K222),"")</f>
        <v>4</v>
      </c>
      <c r="C222" s="5">
        <f>IFERROR(RANK('到期收益率(杠杆)'!C222,'到期收益率(杠杆)'!$B222:$K222),"")</f>
        <v>9</v>
      </c>
      <c r="D222" s="5">
        <f>IFERROR(RANK('到期收益率(杠杆)'!D222,'到期收益率(杠杆)'!$B222:$K222),"")</f>
        <v>7</v>
      </c>
      <c r="E222" s="5">
        <f>IFERROR(RANK('到期收益率(杠杆)'!E222,'到期收益率(杠杆)'!$B222:$K222),"")</f>
        <v>5</v>
      </c>
      <c r="F222" s="5" t="str">
        <f>IFERROR(RANK('到期收益率(杠杆)'!F222,'到期收益率(杠杆)'!$B222:$K222),"")</f>
        <v/>
      </c>
      <c r="G222" s="5">
        <f>IFERROR(RANK('到期收益率(杠杆)'!G222,'到期收益率(杠杆)'!$B222:$K222),"")</f>
        <v>1</v>
      </c>
      <c r="H222" s="5">
        <f>IFERROR(RANK('到期收益率(杠杆)'!H222,'到期收益率(杠杆)'!$B222:$K222),"")</f>
        <v>3</v>
      </c>
      <c r="I222" s="5">
        <f>IFERROR(RANK('到期收益率(杠杆)'!I222,'到期收益率(杠杆)'!$B222:$K222),"")</f>
        <v>2</v>
      </c>
      <c r="J222" s="5">
        <f>IFERROR(RANK('到期收益率(杠杆)'!J222,'到期收益率(杠杆)'!$B222:$K222),"")</f>
        <v>8</v>
      </c>
      <c r="K222" s="5">
        <f>IFERROR(RANK('到期收益率(杠杆)'!K222,'到期收益率(杠杆)'!$B222:$K222),"")</f>
        <v>6</v>
      </c>
    </row>
    <row r="223" spans="1:11" x14ac:dyDescent="0.15">
      <c r="A223" s="1">
        <v>42606</v>
      </c>
      <c r="B223" s="5" t="str">
        <f>IFERROR(RANK('到期收益率(杠杆)'!B223,'到期收益率(杠杆)'!$B223:$K223),"")</f>
        <v/>
      </c>
      <c r="C223" s="5">
        <f>IFERROR(RANK('到期收益率(杠杆)'!C223,'到期收益率(杠杆)'!$B223:$K223),"")</f>
        <v>9</v>
      </c>
      <c r="D223" s="5">
        <f>IFERROR(RANK('到期收益率(杠杆)'!D223,'到期收益率(杠杆)'!$B223:$K223),"")</f>
        <v>7</v>
      </c>
      <c r="E223" s="5">
        <f>IFERROR(RANK('到期收益率(杠杆)'!E223,'到期收益率(杠杆)'!$B223:$K223),"")</f>
        <v>4</v>
      </c>
      <c r="F223" s="5">
        <f>IFERROR(RANK('到期收益率(杠杆)'!F223,'到期收益率(杠杆)'!$B223:$K223),"")</f>
        <v>5</v>
      </c>
      <c r="G223" s="5">
        <f>IFERROR(RANK('到期收益率(杠杆)'!G223,'到期收益率(杠杆)'!$B223:$K223),"")</f>
        <v>1</v>
      </c>
      <c r="H223" s="5">
        <f>IFERROR(RANK('到期收益率(杠杆)'!H223,'到期收益率(杠杆)'!$B223:$K223),"")</f>
        <v>3</v>
      </c>
      <c r="I223" s="5">
        <f>IFERROR(RANK('到期收益率(杠杆)'!I223,'到期收益率(杠杆)'!$B223:$K223),"")</f>
        <v>2</v>
      </c>
      <c r="J223" s="5">
        <f>IFERROR(RANK('到期收益率(杠杆)'!J223,'到期收益率(杠杆)'!$B223:$K223),"")</f>
        <v>8</v>
      </c>
      <c r="K223" s="5">
        <f>IFERROR(RANK('到期收益率(杠杆)'!K223,'到期收益率(杠杆)'!$B223:$K223),"")</f>
        <v>6</v>
      </c>
    </row>
    <row r="224" spans="1:11" x14ac:dyDescent="0.15">
      <c r="A224" s="1">
        <v>42607</v>
      </c>
      <c r="B224" s="5">
        <f>IFERROR(RANK('到期收益率(杠杆)'!B224,'到期收益率(杠杆)'!$B224:$K224),"")</f>
        <v>4</v>
      </c>
      <c r="C224" s="5">
        <f>IFERROR(RANK('到期收益率(杠杆)'!C224,'到期收益率(杠杆)'!$B224:$K224),"")</f>
        <v>9</v>
      </c>
      <c r="D224" s="5">
        <f>IFERROR(RANK('到期收益率(杠杆)'!D224,'到期收益率(杠杆)'!$B224:$K224),"")</f>
        <v>8</v>
      </c>
      <c r="E224" s="5">
        <f>IFERROR(RANK('到期收益率(杠杆)'!E224,'到期收益率(杠杆)'!$B224:$K224),"")</f>
        <v>5</v>
      </c>
      <c r="F224" s="5">
        <f>IFERROR(RANK('到期收益率(杠杆)'!F224,'到期收益率(杠杆)'!$B224:$K224),"")</f>
        <v>6</v>
      </c>
      <c r="G224" s="5">
        <f>IFERROR(RANK('到期收益率(杠杆)'!G224,'到期收益率(杠杆)'!$B224:$K224),"")</f>
        <v>1</v>
      </c>
      <c r="H224" s="5">
        <f>IFERROR(RANK('到期收益率(杠杆)'!H224,'到期收益率(杠杆)'!$B224:$K224),"")</f>
        <v>3</v>
      </c>
      <c r="I224" s="5">
        <f>IFERROR(RANK('到期收益率(杠杆)'!I224,'到期收益率(杠杆)'!$B224:$K224),"")</f>
        <v>2</v>
      </c>
      <c r="J224" s="5">
        <f>IFERROR(RANK('到期收益率(杠杆)'!J224,'到期收益率(杠杆)'!$B224:$K224),"")</f>
        <v>10</v>
      </c>
      <c r="K224" s="5">
        <f>IFERROR(RANK('到期收益率(杠杆)'!K224,'到期收益率(杠杆)'!$B224:$K224),"")</f>
        <v>7</v>
      </c>
    </row>
    <row r="225" spans="1:11" x14ac:dyDescent="0.15">
      <c r="A225" s="1">
        <v>42608</v>
      </c>
      <c r="B225" s="5">
        <f>IFERROR(RANK('到期收益率(杠杆)'!B225,'到期收益率(杠杆)'!$B225:$K225),"")</f>
        <v>4</v>
      </c>
      <c r="C225" s="5">
        <f>IFERROR(RANK('到期收益率(杠杆)'!C225,'到期收益率(杠杆)'!$B225:$K225),"")</f>
        <v>9</v>
      </c>
      <c r="D225" s="5">
        <f>IFERROR(RANK('到期收益率(杠杆)'!D225,'到期收益率(杠杆)'!$B225:$K225),"")</f>
        <v>8</v>
      </c>
      <c r="E225" s="5">
        <f>IFERROR(RANK('到期收益率(杠杆)'!E225,'到期收益率(杠杆)'!$B225:$K225),"")</f>
        <v>5</v>
      </c>
      <c r="F225" s="5">
        <f>IFERROR(RANK('到期收益率(杠杆)'!F225,'到期收益率(杠杆)'!$B225:$K225),"")</f>
        <v>6</v>
      </c>
      <c r="G225" s="5">
        <f>IFERROR(RANK('到期收益率(杠杆)'!G225,'到期收益率(杠杆)'!$B225:$K225),"")</f>
        <v>1</v>
      </c>
      <c r="H225" s="5">
        <f>IFERROR(RANK('到期收益率(杠杆)'!H225,'到期收益率(杠杆)'!$B225:$K225),"")</f>
        <v>3</v>
      </c>
      <c r="I225" s="5">
        <f>IFERROR(RANK('到期收益率(杠杆)'!I225,'到期收益率(杠杆)'!$B225:$K225),"")</f>
        <v>2</v>
      </c>
      <c r="J225" s="5">
        <f>IFERROR(RANK('到期收益率(杠杆)'!J225,'到期收益率(杠杆)'!$B225:$K225),"")</f>
        <v>10</v>
      </c>
      <c r="K225" s="5">
        <f>IFERROR(RANK('到期收益率(杠杆)'!K225,'到期收益率(杠杆)'!$B225:$K225),"")</f>
        <v>7</v>
      </c>
    </row>
    <row r="226" spans="1:11" x14ac:dyDescent="0.15">
      <c r="A226" s="1">
        <v>42611</v>
      </c>
      <c r="B226" s="5">
        <f>IFERROR(RANK('到期收益率(杠杆)'!B226,'到期收益率(杠杆)'!$B226:$K226),"")</f>
        <v>4</v>
      </c>
      <c r="C226" s="5">
        <f>IFERROR(RANK('到期收益率(杠杆)'!C226,'到期收益率(杠杆)'!$B226:$K226),"")</f>
        <v>9</v>
      </c>
      <c r="D226" s="5">
        <f>IFERROR(RANK('到期收益率(杠杆)'!D226,'到期收益率(杠杆)'!$B226:$K226),"")</f>
        <v>1</v>
      </c>
      <c r="E226" s="5">
        <f>IFERROR(RANK('到期收益率(杠杆)'!E226,'到期收益率(杠杆)'!$B226:$K226),"")</f>
        <v>6</v>
      </c>
      <c r="F226" s="5">
        <f>IFERROR(RANK('到期收益率(杠杆)'!F226,'到期收益率(杠杆)'!$B226:$K226),"")</f>
        <v>7</v>
      </c>
      <c r="G226" s="5">
        <f>IFERROR(RANK('到期收益率(杠杆)'!G226,'到期收益率(杠杆)'!$B226:$K226),"")</f>
        <v>2</v>
      </c>
      <c r="H226" s="5">
        <f>IFERROR(RANK('到期收益率(杠杆)'!H226,'到期收益率(杠杆)'!$B226:$K226),"")</f>
        <v>5</v>
      </c>
      <c r="I226" s="5">
        <f>IFERROR(RANK('到期收益率(杠杆)'!I226,'到期收益率(杠杆)'!$B226:$K226),"")</f>
        <v>3</v>
      </c>
      <c r="J226" s="5">
        <f>IFERROR(RANK('到期收益率(杠杆)'!J226,'到期收益率(杠杆)'!$B226:$K226),"")</f>
        <v>10</v>
      </c>
      <c r="K226" s="5">
        <f>IFERROR(RANK('到期收益率(杠杆)'!K226,'到期收益率(杠杆)'!$B226:$K226),"")</f>
        <v>8</v>
      </c>
    </row>
    <row r="227" spans="1:11" x14ac:dyDescent="0.15">
      <c r="A227" s="1">
        <v>42612</v>
      </c>
      <c r="B227" s="5">
        <f>IFERROR(RANK('到期收益率(杠杆)'!B227,'到期收益率(杠杆)'!$B227:$K227),"")</f>
        <v>4</v>
      </c>
      <c r="C227" s="5">
        <f>IFERROR(RANK('到期收益率(杠杆)'!C227,'到期收益率(杠杆)'!$B227:$K227),"")</f>
        <v>9</v>
      </c>
      <c r="D227" s="5">
        <f>IFERROR(RANK('到期收益率(杠杆)'!D227,'到期收益率(杠杆)'!$B227:$K227),"")</f>
        <v>8</v>
      </c>
      <c r="E227" s="5">
        <f>IFERROR(RANK('到期收益率(杠杆)'!E227,'到期收益率(杠杆)'!$B227:$K227),"")</f>
        <v>5</v>
      </c>
      <c r="F227" s="5">
        <f>IFERROR(RANK('到期收益率(杠杆)'!F227,'到期收益率(杠杆)'!$B227:$K227),"")</f>
        <v>6</v>
      </c>
      <c r="G227" s="5">
        <f>IFERROR(RANK('到期收益率(杠杆)'!G227,'到期收益率(杠杆)'!$B227:$K227),"")</f>
        <v>1</v>
      </c>
      <c r="H227" s="5">
        <f>IFERROR(RANK('到期收益率(杠杆)'!H227,'到期收益率(杠杆)'!$B227:$K227),"")</f>
        <v>3</v>
      </c>
      <c r="I227" s="5">
        <f>IFERROR(RANK('到期收益率(杠杆)'!I227,'到期收益率(杠杆)'!$B227:$K227),"")</f>
        <v>2</v>
      </c>
      <c r="J227" s="5">
        <f>IFERROR(RANK('到期收益率(杠杆)'!J227,'到期收益率(杠杆)'!$B227:$K227),"")</f>
        <v>10</v>
      </c>
      <c r="K227" s="5">
        <f>IFERROR(RANK('到期收益率(杠杆)'!K227,'到期收益率(杠杆)'!$B227:$K227),"")</f>
        <v>7</v>
      </c>
    </row>
    <row r="228" spans="1:11" x14ac:dyDescent="0.15">
      <c r="A228" s="1">
        <v>42613</v>
      </c>
      <c r="B228" s="5">
        <f>IFERROR(RANK('到期收益率(杠杆)'!B228,'到期收益率(杠杆)'!$B228:$K228),"")</f>
        <v>3</v>
      </c>
      <c r="C228" s="5">
        <f>IFERROR(RANK('到期收益率(杠杆)'!C228,'到期收益率(杠杆)'!$B228:$K228),"")</f>
        <v>9</v>
      </c>
      <c r="D228" s="5">
        <f>IFERROR(RANK('到期收益率(杠杆)'!D228,'到期收益率(杠杆)'!$B228:$K228),"")</f>
        <v>7</v>
      </c>
      <c r="E228" s="5">
        <f>IFERROR(RANK('到期收益率(杠杆)'!E228,'到期收益率(杠杆)'!$B228:$K228),"")</f>
        <v>6</v>
      </c>
      <c r="F228" s="5">
        <f>IFERROR(RANK('到期收益率(杠杆)'!F228,'到期收益率(杠杆)'!$B228:$K228),"")</f>
        <v>5</v>
      </c>
      <c r="G228" s="5">
        <f>IFERROR(RANK('到期收益率(杠杆)'!G228,'到期收益率(杠杆)'!$B228:$K228),"")</f>
        <v>1</v>
      </c>
      <c r="H228" s="5">
        <f>IFERROR(RANK('到期收益率(杠杆)'!H228,'到期收益率(杠杆)'!$B228:$K228),"")</f>
        <v>4</v>
      </c>
      <c r="I228" s="5">
        <f>IFERROR(RANK('到期收益率(杠杆)'!I228,'到期收益率(杠杆)'!$B228:$K228),"")</f>
        <v>2</v>
      </c>
      <c r="J228" s="5">
        <f>IFERROR(RANK('到期收益率(杠杆)'!J228,'到期收益率(杠杆)'!$B228:$K228),"")</f>
        <v>8</v>
      </c>
      <c r="K228" s="5" t="str">
        <f>IFERROR(RANK('到期收益率(杠杆)'!K228,'到期收益率(杠杆)'!$B228:$K228),"")</f>
        <v/>
      </c>
    </row>
    <row r="229" spans="1:11" x14ac:dyDescent="0.15">
      <c r="A229" s="1">
        <v>42614</v>
      </c>
      <c r="B229" s="5">
        <f>IFERROR(RANK('到期收益率(杠杆)'!B229,'到期收益率(杠杆)'!$B229:$K229),"")</f>
        <v>3</v>
      </c>
      <c r="C229" s="5">
        <f>IFERROR(RANK('到期收益率(杠杆)'!C229,'到期收益率(杠杆)'!$B229:$K229),"")</f>
        <v>10</v>
      </c>
      <c r="D229" s="5">
        <f>IFERROR(RANK('到期收益率(杠杆)'!D229,'到期收益率(杠杆)'!$B229:$K229),"")</f>
        <v>7</v>
      </c>
      <c r="E229" s="5">
        <f>IFERROR(RANK('到期收益率(杠杆)'!E229,'到期收益率(杠杆)'!$B229:$K229),"")</f>
        <v>6</v>
      </c>
      <c r="F229" s="5">
        <f>IFERROR(RANK('到期收益率(杠杆)'!F229,'到期收益率(杠杆)'!$B229:$K229),"")</f>
        <v>5</v>
      </c>
      <c r="G229" s="5">
        <f>IFERROR(RANK('到期收益率(杠杆)'!G229,'到期收益率(杠杆)'!$B229:$K229),"")</f>
        <v>1</v>
      </c>
      <c r="H229" s="5">
        <f>IFERROR(RANK('到期收益率(杠杆)'!H229,'到期收益率(杠杆)'!$B229:$K229),"")</f>
        <v>4</v>
      </c>
      <c r="I229" s="5">
        <f>IFERROR(RANK('到期收益率(杠杆)'!I229,'到期收益率(杠杆)'!$B229:$K229),"")</f>
        <v>2</v>
      </c>
      <c r="J229" s="5">
        <f>IFERROR(RANK('到期收益率(杠杆)'!J229,'到期收益率(杠杆)'!$B229:$K229),"")</f>
        <v>9</v>
      </c>
      <c r="K229" s="5">
        <f>IFERROR(RANK('到期收益率(杠杆)'!K229,'到期收益率(杠杆)'!$B229:$K229),"")</f>
        <v>8</v>
      </c>
    </row>
    <row r="230" spans="1:11" x14ac:dyDescent="0.15">
      <c r="A230" s="1">
        <v>42615</v>
      </c>
      <c r="B230" s="5">
        <f>IFERROR(RANK('到期收益率(杠杆)'!B230,'到期收益率(杠杆)'!$B230:$K230),"")</f>
        <v>4</v>
      </c>
      <c r="C230" s="5">
        <f>IFERROR(RANK('到期收益率(杠杆)'!C230,'到期收益率(杠杆)'!$B230:$K230),"")</f>
        <v>10</v>
      </c>
      <c r="D230" s="5">
        <f>IFERROR(RANK('到期收益率(杠杆)'!D230,'到期收益率(杠杆)'!$B230:$K230),"")</f>
        <v>7</v>
      </c>
      <c r="E230" s="5">
        <f>IFERROR(RANK('到期收益率(杠杆)'!E230,'到期收益率(杠杆)'!$B230:$K230),"")</f>
        <v>5</v>
      </c>
      <c r="F230" s="5">
        <f>IFERROR(RANK('到期收益率(杠杆)'!F230,'到期收益率(杠杆)'!$B230:$K230),"")</f>
        <v>6</v>
      </c>
      <c r="G230" s="5">
        <f>IFERROR(RANK('到期收益率(杠杆)'!G230,'到期收益率(杠杆)'!$B230:$K230),"")</f>
        <v>1</v>
      </c>
      <c r="H230" s="5">
        <f>IFERROR(RANK('到期收益率(杠杆)'!H230,'到期收益率(杠杆)'!$B230:$K230),"")</f>
        <v>3</v>
      </c>
      <c r="I230" s="5">
        <f>IFERROR(RANK('到期收益率(杠杆)'!I230,'到期收益率(杠杆)'!$B230:$K230),"")</f>
        <v>2</v>
      </c>
      <c r="J230" s="5">
        <f>IFERROR(RANK('到期收益率(杠杆)'!J230,'到期收益率(杠杆)'!$B230:$K230),"")</f>
        <v>9</v>
      </c>
      <c r="K230" s="5">
        <f>IFERROR(RANK('到期收益率(杠杆)'!K230,'到期收益率(杠杆)'!$B230:$K230),"")</f>
        <v>8</v>
      </c>
    </row>
    <row r="231" spans="1:11" x14ac:dyDescent="0.15">
      <c r="A231" s="1">
        <v>42618</v>
      </c>
      <c r="B231" s="5">
        <f>IFERROR(RANK('到期收益率(杠杆)'!B231,'到期收益率(杠杆)'!$B231:$K231),"")</f>
        <v>2</v>
      </c>
      <c r="C231" s="5">
        <f>IFERROR(RANK('到期收益率(杠杆)'!C231,'到期收益率(杠杆)'!$B231:$K231),"")</f>
        <v>10</v>
      </c>
      <c r="D231" s="5">
        <f>IFERROR(RANK('到期收益率(杠杆)'!D231,'到期收益率(杠杆)'!$B231:$K231),"")</f>
        <v>7</v>
      </c>
      <c r="E231" s="5">
        <f>IFERROR(RANK('到期收益率(杠杆)'!E231,'到期收益率(杠杆)'!$B231:$K231),"")</f>
        <v>6</v>
      </c>
      <c r="F231" s="5">
        <f>IFERROR(RANK('到期收益率(杠杆)'!F231,'到期收益率(杠杆)'!$B231:$K231),"")</f>
        <v>5</v>
      </c>
      <c r="G231" s="5">
        <f>IFERROR(RANK('到期收益率(杠杆)'!G231,'到期收益率(杠杆)'!$B231:$K231),"")</f>
        <v>1</v>
      </c>
      <c r="H231" s="5">
        <f>IFERROR(RANK('到期收益率(杠杆)'!H231,'到期收益率(杠杆)'!$B231:$K231),"")</f>
        <v>3</v>
      </c>
      <c r="I231" s="5">
        <f>IFERROR(RANK('到期收益率(杠杆)'!I231,'到期收益率(杠杆)'!$B231:$K231),"")</f>
        <v>4</v>
      </c>
      <c r="J231" s="5">
        <f>IFERROR(RANK('到期收益率(杠杆)'!J231,'到期收益率(杠杆)'!$B231:$K231),"")</f>
        <v>9</v>
      </c>
      <c r="K231" s="5">
        <f>IFERROR(RANK('到期收益率(杠杆)'!K231,'到期收益率(杠杆)'!$B231:$K231),"")</f>
        <v>8</v>
      </c>
    </row>
    <row r="232" spans="1:11" x14ac:dyDescent="0.15">
      <c r="A232" s="1">
        <v>42619</v>
      </c>
      <c r="B232" s="5">
        <f>IFERROR(RANK('到期收益率(杠杆)'!B232,'到期收益率(杠杆)'!$B232:$K232),"")</f>
        <v>2</v>
      </c>
      <c r="C232" s="5">
        <f>IFERROR(RANK('到期收益率(杠杆)'!C232,'到期收益率(杠杆)'!$B232:$K232),"")</f>
        <v>10</v>
      </c>
      <c r="D232" s="5">
        <f>IFERROR(RANK('到期收益率(杠杆)'!D232,'到期收益率(杠杆)'!$B232:$K232),"")</f>
        <v>7</v>
      </c>
      <c r="E232" s="5">
        <f>IFERROR(RANK('到期收益率(杠杆)'!E232,'到期收益率(杠杆)'!$B232:$K232),"")</f>
        <v>6</v>
      </c>
      <c r="F232" s="5">
        <f>IFERROR(RANK('到期收益率(杠杆)'!F232,'到期收益率(杠杆)'!$B232:$K232),"")</f>
        <v>5</v>
      </c>
      <c r="G232" s="5">
        <f>IFERROR(RANK('到期收益率(杠杆)'!G232,'到期收益率(杠杆)'!$B232:$K232),"")</f>
        <v>1</v>
      </c>
      <c r="H232" s="5">
        <f>IFERROR(RANK('到期收益率(杠杆)'!H232,'到期收益率(杠杆)'!$B232:$K232),"")</f>
        <v>4</v>
      </c>
      <c r="I232" s="5">
        <f>IFERROR(RANK('到期收益率(杠杆)'!I232,'到期收益率(杠杆)'!$B232:$K232),"")</f>
        <v>3</v>
      </c>
      <c r="J232" s="5">
        <f>IFERROR(RANK('到期收益率(杠杆)'!J232,'到期收益率(杠杆)'!$B232:$K232),"")</f>
        <v>9</v>
      </c>
      <c r="K232" s="5">
        <f>IFERROR(RANK('到期收益率(杠杆)'!K232,'到期收益率(杠杆)'!$B232:$K232),"")</f>
        <v>8</v>
      </c>
    </row>
    <row r="233" spans="1:11" x14ac:dyDescent="0.15">
      <c r="A233" s="1">
        <v>42620</v>
      </c>
      <c r="B233" s="5">
        <f>IFERROR(RANK('到期收益率(杠杆)'!B233,'到期收益率(杠杆)'!$B233:$K233),"")</f>
        <v>2</v>
      </c>
      <c r="C233" s="5">
        <f>IFERROR(RANK('到期收益率(杠杆)'!C233,'到期收益率(杠杆)'!$B233:$K233),"")</f>
        <v>9</v>
      </c>
      <c r="D233" s="5">
        <f>IFERROR(RANK('到期收益率(杠杆)'!D233,'到期收益率(杠杆)'!$B233:$K233),"")</f>
        <v>7</v>
      </c>
      <c r="E233" s="5">
        <f>IFERROR(RANK('到期收益率(杠杆)'!E233,'到期收益率(杠杆)'!$B233:$K233),"")</f>
        <v>5</v>
      </c>
      <c r="F233" s="5" t="str">
        <f>IFERROR(RANK('到期收益率(杠杆)'!F233,'到期收益率(杠杆)'!$B233:$K233),"")</f>
        <v/>
      </c>
      <c r="G233" s="5">
        <f>IFERROR(RANK('到期收益率(杠杆)'!G233,'到期收益率(杠杆)'!$B233:$K233),"")</f>
        <v>1</v>
      </c>
      <c r="H233" s="5">
        <f>IFERROR(RANK('到期收益率(杠杆)'!H233,'到期收益率(杠杆)'!$B233:$K233),"")</f>
        <v>4</v>
      </c>
      <c r="I233" s="5">
        <f>IFERROR(RANK('到期收益率(杠杆)'!I233,'到期收益率(杠杆)'!$B233:$K233),"")</f>
        <v>3</v>
      </c>
      <c r="J233" s="5">
        <f>IFERROR(RANK('到期收益率(杠杆)'!J233,'到期收益率(杠杆)'!$B233:$K233),"")</f>
        <v>8</v>
      </c>
      <c r="K233" s="5">
        <f>IFERROR(RANK('到期收益率(杠杆)'!K233,'到期收益率(杠杆)'!$B233:$K233),"")</f>
        <v>6</v>
      </c>
    </row>
    <row r="234" spans="1:11" x14ac:dyDescent="0.15">
      <c r="A234" s="1">
        <v>42621</v>
      </c>
      <c r="B234" s="5">
        <f>IFERROR(RANK('到期收益率(杠杆)'!B234,'到期收益率(杠杆)'!$B234:$K234),"")</f>
        <v>4</v>
      </c>
      <c r="C234" s="5">
        <f>IFERROR(RANK('到期收益率(杠杆)'!C234,'到期收益率(杠杆)'!$B234:$K234),"")</f>
        <v>9</v>
      </c>
      <c r="D234" s="5">
        <f>IFERROR(RANK('到期收益率(杠杆)'!D234,'到期收益率(杠杆)'!$B234:$K234),"")</f>
        <v>7</v>
      </c>
      <c r="E234" s="5">
        <f>IFERROR(RANK('到期收益率(杠杆)'!E234,'到期收益率(杠杆)'!$B234:$K234),"")</f>
        <v>6</v>
      </c>
      <c r="F234" s="5">
        <f>IFERROR(RANK('到期收益率(杠杆)'!F234,'到期收益率(杠杆)'!$B234:$K234),"")</f>
        <v>5</v>
      </c>
      <c r="G234" s="5">
        <f>IFERROR(RANK('到期收益率(杠杆)'!G234,'到期收益率(杠杆)'!$B234:$K234),"")</f>
        <v>1</v>
      </c>
      <c r="H234" s="5">
        <f>IFERROR(RANK('到期收益率(杠杆)'!H234,'到期收益率(杠杆)'!$B234:$K234),"")</f>
        <v>3</v>
      </c>
      <c r="I234" s="5">
        <f>IFERROR(RANK('到期收益率(杠杆)'!I234,'到期收益率(杠杆)'!$B234:$K234),"")</f>
        <v>2</v>
      </c>
      <c r="J234" s="5">
        <f>IFERROR(RANK('到期收益率(杠杆)'!J234,'到期收益率(杠杆)'!$B234:$K234),"")</f>
        <v>8</v>
      </c>
      <c r="K234" s="5" t="str">
        <f>IFERROR(RANK('到期收益率(杠杆)'!K234,'到期收益率(杠杆)'!$B234:$K234),"")</f>
        <v/>
      </c>
    </row>
    <row r="235" spans="1:11" x14ac:dyDescent="0.15">
      <c r="A235" s="1">
        <v>42622</v>
      </c>
      <c r="B235" s="5" t="str">
        <f>IFERROR(RANK('到期收益率(杠杆)'!B235,'到期收益率(杠杆)'!$B235:$K235),"")</f>
        <v/>
      </c>
      <c r="C235" s="5">
        <f>IFERROR(RANK('到期收益率(杠杆)'!C235,'到期收益率(杠杆)'!$B235:$K235),"")</f>
        <v>8</v>
      </c>
      <c r="D235" s="5">
        <f>IFERROR(RANK('到期收益率(杠杆)'!D235,'到期收益率(杠杆)'!$B235:$K235),"")</f>
        <v>6</v>
      </c>
      <c r="E235" s="5">
        <f>IFERROR(RANK('到期收益率(杠杆)'!E235,'到期收益率(杠杆)'!$B235:$K235),"")</f>
        <v>5</v>
      </c>
      <c r="F235" s="5">
        <f>IFERROR(RANK('到期收益率(杠杆)'!F235,'到期收益率(杠杆)'!$B235:$K235),"")</f>
        <v>4</v>
      </c>
      <c r="G235" s="5">
        <f>IFERROR(RANK('到期收益率(杠杆)'!G235,'到期收益率(杠杆)'!$B235:$K235),"")</f>
        <v>1</v>
      </c>
      <c r="H235" s="5">
        <f>IFERROR(RANK('到期收益率(杠杆)'!H235,'到期收益率(杠杆)'!$B235:$K235),"")</f>
        <v>3</v>
      </c>
      <c r="I235" s="5">
        <f>IFERROR(RANK('到期收益率(杠杆)'!I235,'到期收益率(杠杆)'!$B235:$K235),"")</f>
        <v>2</v>
      </c>
      <c r="J235" s="5">
        <f>IFERROR(RANK('到期收益率(杠杆)'!J235,'到期收益率(杠杆)'!$B235:$K235),"")</f>
        <v>7</v>
      </c>
      <c r="K235" s="5" t="str">
        <f>IFERROR(RANK('到期收益率(杠杆)'!K235,'到期收益率(杠杆)'!$B235:$K235),"")</f>
        <v/>
      </c>
    </row>
    <row r="236" spans="1:11" x14ac:dyDescent="0.15">
      <c r="A236" s="1">
        <v>42625</v>
      </c>
      <c r="B236" s="5">
        <f>IFERROR(RANK('到期收益率(杠杆)'!B236,'到期收益率(杠杆)'!$B236:$K236),"")</f>
        <v>3</v>
      </c>
      <c r="C236" s="5">
        <f>IFERROR(RANK('到期收益率(杠杆)'!C236,'到期收益率(杠杆)'!$B236:$K236),"")</f>
        <v>10</v>
      </c>
      <c r="D236" s="5">
        <f>IFERROR(RANK('到期收益率(杠杆)'!D236,'到期收益率(杠杆)'!$B236:$K236),"")</f>
        <v>8</v>
      </c>
      <c r="E236" s="5">
        <f>IFERROR(RANK('到期收益率(杠杆)'!E236,'到期收益率(杠杆)'!$B236:$K236),"")</f>
        <v>6</v>
      </c>
      <c r="F236" s="5">
        <f>IFERROR(RANK('到期收益率(杠杆)'!F236,'到期收益率(杠杆)'!$B236:$K236),"")</f>
        <v>5</v>
      </c>
      <c r="G236" s="5">
        <f>IFERROR(RANK('到期收益率(杠杆)'!G236,'到期收益率(杠杆)'!$B236:$K236),"")</f>
        <v>1</v>
      </c>
      <c r="H236" s="5">
        <f>IFERROR(RANK('到期收益率(杠杆)'!H236,'到期收益率(杠杆)'!$B236:$K236),"")</f>
        <v>4</v>
      </c>
      <c r="I236" s="5">
        <f>IFERROR(RANK('到期收益率(杠杆)'!I236,'到期收益率(杠杆)'!$B236:$K236),"")</f>
        <v>2</v>
      </c>
      <c r="J236" s="5">
        <f>IFERROR(RANK('到期收益率(杠杆)'!J236,'到期收益率(杠杆)'!$B236:$K236),"")</f>
        <v>9</v>
      </c>
      <c r="K236" s="5">
        <f>IFERROR(RANK('到期收益率(杠杆)'!K236,'到期收益率(杠杆)'!$B236:$K236),"")</f>
        <v>7</v>
      </c>
    </row>
    <row r="237" spans="1:11" x14ac:dyDescent="0.15">
      <c r="A237" s="1">
        <v>42626</v>
      </c>
      <c r="B237" s="5">
        <f>IFERROR(RANK('到期收益率(杠杆)'!B237,'到期收益率(杠杆)'!$B237:$K237),"")</f>
        <v>4</v>
      </c>
      <c r="C237" s="5">
        <f>IFERROR(RANK('到期收益率(杠杆)'!C237,'到期收益率(杠杆)'!$B237:$K237),"")</f>
        <v>10</v>
      </c>
      <c r="D237" s="5">
        <f>IFERROR(RANK('到期收益率(杠杆)'!D237,'到期收益率(杠杆)'!$B237:$K237),"")</f>
        <v>8</v>
      </c>
      <c r="E237" s="5">
        <f>IFERROR(RANK('到期收益率(杠杆)'!E237,'到期收益率(杠杆)'!$B237:$K237),"")</f>
        <v>6</v>
      </c>
      <c r="F237" s="5">
        <f>IFERROR(RANK('到期收益率(杠杆)'!F237,'到期收益率(杠杆)'!$B237:$K237),"")</f>
        <v>5</v>
      </c>
      <c r="G237" s="5">
        <f>IFERROR(RANK('到期收益率(杠杆)'!G237,'到期收益率(杠杆)'!$B237:$K237),"")</f>
        <v>1</v>
      </c>
      <c r="H237" s="5">
        <f>IFERROR(RANK('到期收益率(杠杆)'!H237,'到期收益率(杠杆)'!$B237:$K237),"")</f>
        <v>3</v>
      </c>
      <c r="I237" s="5">
        <f>IFERROR(RANK('到期收益率(杠杆)'!I237,'到期收益率(杠杆)'!$B237:$K237),"")</f>
        <v>2</v>
      </c>
      <c r="J237" s="5">
        <f>IFERROR(RANK('到期收益率(杠杆)'!J237,'到期收益率(杠杆)'!$B237:$K237),"")</f>
        <v>9</v>
      </c>
      <c r="K237" s="5">
        <f>IFERROR(RANK('到期收益率(杠杆)'!K237,'到期收益率(杠杆)'!$B237:$K237),"")</f>
        <v>7</v>
      </c>
    </row>
    <row r="238" spans="1:11" x14ac:dyDescent="0.15">
      <c r="A238" s="1">
        <v>42627</v>
      </c>
      <c r="B238" s="5" t="str">
        <f>IFERROR(RANK('到期收益率(杠杆)'!B238,'到期收益率(杠杆)'!$B238:$K238),"")</f>
        <v/>
      </c>
      <c r="C238" s="5">
        <f>IFERROR(RANK('到期收益率(杠杆)'!C238,'到期收益率(杠杆)'!$B238:$K238),"")</f>
        <v>9</v>
      </c>
      <c r="D238" s="5">
        <f>IFERROR(RANK('到期收益率(杠杆)'!D238,'到期收益率(杠杆)'!$B238:$K238),"")</f>
        <v>7</v>
      </c>
      <c r="E238" s="5">
        <f>IFERROR(RANK('到期收益率(杠杆)'!E238,'到期收益率(杠杆)'!$B238:$K238),"")</f>
        <v>5</v>
      </c>
      <c r="F238" s="5">
        <f>IFERROR(RANK('到期收益率(杠杆)'!F238,'到期收益率(杠杆)'!$B238:$K238),"")</f>
        <v>4</v>
      </c>
      <c r="G238" s="5">
        <f>IFERROR(RANK('到期收益率(杠杆)'!G238,'到期收益率(杠杆)'!$B238:$K238),"")</f>
        <v>1</v>
      </c>
      <c r="H238" s="5">
        <f>IFERROR(RANK('到期收益率(杠杆)'!H238,'到期收益率(杠杆)'!$B238:$K238),"")</f>
        <v>3</v>
      </c>
      <c r="I238" s="5">
        <f>IFERROR(RANK('到期收益率(杠杆)'!I238,'到期收益率(杠杆)'!$B238:$K238),"")</f>
        <v>2</v>
      </c>
      <c r="J238" s="5">
        <f>IFERROR(RANK('到期收益率(杠杆)'!J238,'到期收益率(杠杆)'!$B238:$K238),"")</f>
        <v>8</v>
      </c>
      <c r="K238" s="5">
        <f>IFERROR(RANK('到期收益率(杠杆)'!K238,'到期收益率(杠杆)'!$B238:$K238),"")</f>
        <v>6</v>
      </c>
    </row>
    <row r="239" spans="1:11" x14ac:dyDescent="0.15">
      <c r="A239" s="1">
        <v>42632</v>
      </c>
      <c r="B239" s="5">
        <f>IFERROR(RANK('到期收益率(杠杆)'!B239,'到期收益率(杠杆)'!$B239:$K239),"")</f>
        <v>4</v>
      </c>
      <c r="C239" s="5">
        <f>IFERROR(RANK('到期收益率(杠杆)'!C239,'到期收益率(杠杆)'!$B239:$K239),"")</f>
        <v>10</v>
      </c>
      <c r="D239" s="5">
        <f>IFERROR(RANK('到期收益率(杠杆)'!D239,'到期收益率(杠杆)'!$B239:$K239),"")</f>
        <v>8</v>
      </c>
      <c r="E239" s="5">
        <f>IFERROR(RANK('到期收益率(杠杆)'!E239,'到期收益率(杠杆)'!$B239:$K239),"")</f>
        <v>6</v>
      </c>
      <c r="F239" s="5">
        <f>IFERROR(RANK('到期收益率(杠杆)'!F239,'到期收益率(杠杆)'!$B239:$K239),"")</f>
        <v>5</v>
      </c>
      <c r="G239" s="5">
        <f>IFERROR(RANK('到期收益率(杠杆)'!G239,'到期收益率(杠杆)'!$B239:$K239),"")</f>
        <v>1</v>
      </c>
      <c r="H239" s="5">
        <f>IFERROR(RANK('到期收益率(杠杆)'!H239,'到期收益率(杠杆)'!$B239:$K239),"")</f>
        <v>3</v>
      </c>
      <c r="I239" s="5">
        <f>IFERROR(RANK('到期收益率(杠杆)'!I239,'到期收益率(杠杆)'!$B239:$K239),"")</f>
        <v>2</v>
      </c>
      <c r="J239" s="5">
        <f>IFERROR(RANK('到期收益率(杠杆)'!J239,'到期收益率(杠杆)'!$B239:$K239),"")</f>
        <v>9</v>
      </c>
      <c r="K239" s="5">
        <f>IFERROR(RANK('到期收益率(杠杆)'!K239,'到期收益率(杠杆)'!$B239:$K239),"")</f>
        <v>7</v>
      </c>
    </row>
    <row r="240" spans="1:11" x14ac:dyDescent="0.15">
      <c r="A240" s="1">
        <v>42633</v>
      </c>
      <c r="B240" s="5">
        <f>IFERROR(RANK('到期收益率(杠杆)'!B240,'到期收益率(杠杆)'!$B240:$K240),"")</f>
        <v>3</v>
      </c>
      <c r="C240" s="5">
        <f>IFERROR(RANK('到期收益率(杠杆)'!C240,'到期收益率(杠杆)'!$B240:$K240),"")</f>
        <v>10</v>
      </c>
      <c r="D240" s="5">
        <f>IFERROR(RANK('到期收益率(杠杆)'!D240,'到期收益率(杠杆)'!$B240:$K240),"")</f>
        <v>8</v>
      </c>
      <c r="E240" s="5">
        <f>IFERROR(RANK('到期收益率(杠杆)'!E240,'到期收益率(杠杆)'!$B240:$K240),"")</f>
        <v>6</v>
      </c>
      <c r="F240" s="5">
        <f>IFERROR(RANK('到期收益率(杠杆)'!F240,'到期收益率(杠杆)'!$B240:$K240),"")</f>
        <v>5</v>
      </c>
      <c r="G240" s="5">
        <f>IFERROR(RANK('到期收益率(杠杆)'!G240,'到期收益率(杠杆)'!$B240:$K240),"")</f>
        <v>1</v>
      </c>
      <c r="H240" s="5">
        <f>IFERROR(RANK('到期收益率(杠杆)'!H240,'到期收益率(杠杆)'!$B240:$K240),"")</f>
        <v>4</v>
      </c>
      <c r="I240" s="5">
        <f>IFERROR(RANK('到期收益率(杠杆)'!I240,'到期收益率(杠杆)'!$B240:$K240),"")</f>
        <v>2</v>
      </c>
      <c r="J240" s="5">
        <f>IFERROR(RANK('到期收益率(杠杆)'!J240,'到期收益率(杠杆)'!$B240:$K240),"")</f>
        <v>9</v>
      </c>
      <c r="K240" s="5">
        <f>IFERROR(RANK('到期收益率(杠杆)'!K240,'到期收益率(杠杆)'!$B240:$K240),"")</f>
        <v>7</v>
      </c>
    </row>
    <row r="241" spans="1:11" x14ac:dyDescent="0.15">
      <c r="A241" s="1">
        <v>42634</v>
      </c>
      <c r="B241" s="5">
        <f>IFERROR(RANK('到期收益率(杠杆)'!B241,'到期收益率(杠杆)'!$B241:$K241),"")</f>
        <v>3</v>
      </c>
      <c r="C241" s="5">
        <f>IFERROR(RANK('到期收益率(杠杆)'!C241,'到期收益率(杠杆)'!$B241:$K241),"")</f>
        <v>10</v>
      </c>
      <c r="D241" s="5">
        <f>IFERROR(RANK('到期收益率(杠杆)'!D241,'到期收益率(杠杆)'!$B241:$K241),"")</f>
        <v>8</v>
      </c>
      <c r="E241" s="5">
        <f>IFERROR(RANK('到期收益率(杠杆)'!E241,'到期收益率(杠杆)'!$B241:$K241),"")</f>
        <v>6</v>
      </c>
      <c r="F241" s="5">
        <f>IFERROR(RANK('到期收益率(杠杆)'!F241,'到期收益率(杠杆)'!$B241:$K241),"")</f>
        <v>5</v>
      </c>
      <c r="G241" s="5">
        <f>IFERROR(RANK('到期收益率(杠杆)'!G241,'到期收益率(杠杆)'!$B241:$K241),"")</f>
        <v>1</v>
      </c>
      <c r="H241" s="5">
        <f>IFERROR(RANK('到期收益率(杠杆)'!H241,'到期收益率(杠杆)'!$B241:$K241),"")</f>
        <v>4</v>
      </c>
      <c r="I241" s="5">
        <f>IFERROR(RANK('到期收益率(杠杆)'!I241,'到期收益率(杠杆)'!$B241:$K241),"")</f>
        <v>2</v>
      </c>
      <c r="J241" s="5">
        <f>IFERROR(RANK('到期收益率(杠杆)'!J241,'到期收益率(杠杆)'!$B241:$K241),"")</f>
        <v>9</v>
      </c>
      <c r="K241" s="5">
        <f>IFERROR(RANK('到期收益率(杠杆)'!K241,'到期收益率(杠杆)'!$B241:$K241),"")</f>
        <v>7</v>
      </c>
    </row>
    <row r="242" spans="1:11" x14ac:dyDescent="0.15">
      <c r="A242" s="1">
        <v>42635</v>
      </c>
      <c r="B242" s="5">
        <f>IFERROR(RANK('到期收益率(杠杆)'!B242,'到期收益率(杠杆)'!$B242:$K242),"")</f>
        <v>4</v>
      </c>
      <c r="C242" s="5">
        <f>IFERROR(RANK('到期收益率(杠杆)'!C242,'到期收益率(杠杆)'!$B242:$K242),"")</f>
        <v>9</v>
      </c>
      <c r="D242" s="5">
        <f>IFERROR(RANK('到期收益率(杠杆)'!D242,'到期收益率(杠杆)'!$B242:$K242),"")</f>
        <v>8</v>
      </c>
      <c r="E242" s="5">
        <f>IFERROR(RANK('到期收益率(杠杆)'!E242,'到期收益率(杠杆)'!$B242:$K242),"")</f>
        <v>6</v>
      </c>
      <c r="F242" s="5">
        <f>IFERROR(RANK('到期收益率(杠杆)'!F242,'到期收益率(杠杆)'!$B242:$K242),"")</f>
        <v>5</v>
      </c>
      <c r="G242" s="5">
        <f>IFERROR(RANK('到期收益率(杠杆)'!G242,'到期收益率(杠杆)'!$B242:$K242),"")</f>
        <v>1</v>
      </c>
      <c r="H242" s="5">
        <f>IFERROR(RANK('到期收益率(杠杆)'!H242,'到期收益率(杠杆)'!$B242:$K242),"")</f>
        <v>3</v>
      </c>
      <c r="I242" s="5">
        <f>IFERROR(RANK('到期收益率(杠杆)'!I242,'到期收益率(杠杆)'!$B242:$K242),"")</f>
        <v>2</v>
      </c>
      <c r="J242" s="5">
        <f>IFERROR(RANK('到期收益率(杠杆)'!J242,'到期收益率(杠杆)'!$B242:$K242),"")</f>
        <v>7</v>
      </c>
      <c r="K242" s="5" t="str">
        <f>IFERROR(RANK('到期收益率(杠杆)'!K242,'到期收益率(杠杆)'!$B242:$K242),"")</f>
        <v/>
      </c>
    </row>
    <row r="243" spans="1:11" x14ac:dyDescent="0.15">
      <c r="A243" s="1">
        <v>42636</v>
      </c>
      <c r="B243" s="5">
        <f>IFERROR(RANK('到期收益率(杠杆)'!B243,'到期收益率(杠杆)'!$B243:$K243),"")</f>
        <v>4</v>
      </c>
      <c r="C243" s="5">
        <f>IFERROR(RANK('到期收益率(杠杆)'!C243,'到期收益率(杠杆)'!$B243:$K243),"")</f>
        <v>9</v>
      </c>
      <c r="D243" s="5">
        <f>IFERROR(RANK('到期收益率(杠杆)'!D243,'到期收益率(杠杆)'!$B243:$K243),"")</f>
        <v>8</v>
      </c>
      <c r="E243" s="5">
        <f>IFERROR(RANK('到期收益率(杠杆)'!E243,'到期收益率(杠杆)'!$B243:$K243),"")</f>
        <v>6</v>
      </c>
      <c r="F243" s="5">
        <f>IFERROR(RANK('到期收益率(杠杆)'!F243,'到期收益率(杠杆)'!$B243:$K243),"")</f>
        <v>5</v>
      </c>
      <c r="G243" s="5">
        <f>IFERROR(RANK('到期收益率(杠杆)'!G243,'到期收益率(杠杆)'!$B243:$K243),"")</f>
        <v>1</v>
      </c>
      <c r="H243" s="5">
        <f>IFERROR(RANK('到期收益率(杠杆)'!H243,'到期收益率(杠杆)'!$B243:$K243),"")</f>
        <v>3</v>
      </c>
      <c r="I243" s="5">
        <f>IFERROR(RANK('到期收益率(杠杆)'!I243,'到期收益率(杠杆)'!$B243:$K243),"")</f>
        <v>2</v>
      </c>
      <c r="J243" s="5">
        <f>IFERROR(RANK('到期收益率(杠杆)'!J243,'到期收益率(杠杆)'!$B243:$K243),"")</f>
        <v>7</v>
      </c>
      <c r="K243" s="5" t="str">
        <f>IFERROR(RANK('到期收益率(杠杆)'!K243,'到期收益率(杠杆)'!$B243:$K243),"")</f>
        <v/>
      </c>
    </row>
    <row r="244" spans="1:11" x14ac:dyDescent="0.15">
      <c r="A244" s="1">
        <v>42639</v>
      </c>
      <c r="B244" s="5">
        <f>IFERROR(RANK('到期收益率(杠杆)'!B244,'到期收益率(杠杆)'!$B244:$K244),"")</f>
        <v>5</v>
      </c>
      <c r="C244" s="5">
        <f>IFERROR(RANK('到期收益率(杠杆)'!C244,'到期收益率(杠杆)'!$B244:$K244),"")</f>
        <v>10</v>
      </c>
      <c r="D244" s="5">
        <f>IFERROR(RANK('到期收益率(杠杆)'!D244,'到期收益率(杠杆)'!$B244:$K244),"")</f>
        <v>9</v>
      </c>
      <c r="E244" s="5">
        <f>IFERROR(RANK('到期收益率(杠杆)'!E244,'到期收益率(杠杆)'!$B244:$K244),"")</f>
        <v>7</v>
      </c>
      <c r="F244" s="5">
        <f>IFERROR(RANK('到期收益率(杠杆)'!F244,'到期收益率(杠杆)'!$B244:$K244),"")</f>
        <v>6</v>
      </c>
      <c r="G244" s="5">
        <f>IFERROR(RANK('到期收益率(杠杆)'!G244,'到期收益率(杠杆)'!$B244:$K244),"")</f>
        <v>1</v>
      </c>
      <c r="H244" s="5">
        <f>IFERROR(RANK('到期收益率(杠杆)'!H244,'到期收益率(杠杆)'!$B244:$K244),"")</f>
        <v>4</v>
      </c>
      <c r="I244" s="5">
        <f>IFERROR(RANK('到期收益率(杠杆)'!I244,'到期收益率(杠杆)'!$B244:$K244),"")</f>
        <v>2</v>
      </c>
      <c r="J244" s="5">
        <f>IFERROR(RANK('到期收益率(杠杆)'!J244,'到期收益率(杠杆)'!$B244:$K244),"")</f>
        <v>3</v>
      </c>
      <c r="K244" s="5">
        <f>IFERROR(RANK('到期收益率(杠杆)'!K244,'到期收益率(杠杆)'!$B244:$K244),"")</f>
        <v>8</v>
      </c>
    </row>
    <row r="245" spans="1:11" x14ac:dyDescent="0.15">
      <c r="A245" s="1">
        <v>42640</v>
      </c>
      <c r="B245" s="5">
        <f>IFERROR(RANK('到期收益率(杠杆)'!B245,'到期收益率(杠杆)'!$B245:$K245),"")</f>
        <v>2</v>
      </c>
      <c r="C245" s="5">
        <f>IFERROR(RANK('到期收益率(杠杆)'!C245,'到期收益率(杠杆)'!$B245:$K245),"")</f>
        <v>9</v>
      </c>
      <c r="D245" s="5">
        <f>IFERROR(RANK('到期收益率(杠杆)'!D245,'到期收益率(杠杆)'!$B245:$K245),"")</f>
        <v>8</v>
      </c>
      <c r="E245" s="5">
        <f>IFERROR(RANK('到期收益率(杠杆)'!E245,'到期收益率(杠杆)'!$B245:$K245),"")</f>
        <v>7</v>
      </c>
      <c r="F245" s="5">
        <f>IFERROR(RANK('到期收益率(杠杆)'!F245,'到期收益率(杠杆)'!$B245:$K245),"")</f>
        <v>6</v>
      </c>
      <c r="G245" s="5">
        <f>IFERROR(RANK('到期收益率(杠杆)'!G245,'到期收益率(杠杆)'!$B245:$K245),"")</f>
        <v>1</v>
      </c>
      <c r="H245" s="5">
        <f>IFERROR(RANK('到期收益率(杠杆)'!H245,'到期收益率(杠杆)'!$B245:$K245),"")</f>
        <v>5</v>
      </c>
      <c r="I245" s="5">
        <f>IFERROR(RANK('到期收益率(杠杆)'!I245,'到期收益率(杠杆)'!$B245:$K245),"")</f>
        <v>3</v>
      </c>
      <c r="J245" s="5">
        <f>IFERROR(RANK('到期收益率(杠杆)'!J245,'到期收益率(杠杆)'!$B245:$K245),"")</f>
        <v>4</v>
      </c>
      <c r="K245" s="5" t="str">
        <f>IFERROR(RANK('到期收益率(杠杆)'!K245,'到期收益率(杠杆)'!$B245:$K245),"")</f>
        <v/>
      </c>
    </row>
    <row r="246" spans="1:11" x14ac:dyDescent="0.15">
      <c r="A246" s="1">
        <v>42641</v>
      </c>
      <c r="B246" s="5" t="str">
        <f>IFERROR(RANK('到期收益率(杠杆)'!B246,'到期收益率(杠杆)'!$B246:$K246),"")</f>
        <v/>
      </c>
      <c r="C246" s="5">
        <f>IFERROR(RANK('到期收益率(杠杆)'!C246,'到期收益率(杠杆)'!$B246:$K246),"")</f>
        <v>9</v>
      </c>
      <c r="D246" s="5">
        <f>IFERROR(RANK('到期收益率(杠杆)'!D246,'到期收益率(杠杆)'!$B246:$K246),"")</f>
        <v>8</v>
      </c>
      <c r="E246" s="5">
        <f>IFERROR(RANK('到期收益率(杠杆)'!E246,'到期收益率(杠杆)'!$B246:$K246),"")</f>
        <v>6</v>
      </c>
      <c r="F246" s="5">
        <f>IFERROR(RANK('到期收益率(杠杆)'!F246,'到期收益率(杠杆)'!$B246:$K246),"")</f>
        <v>5</v>
      </c>
      <c r="G246" s="5">
        <f>IFERROR(RANK('到期收益率(杠杆)'!G246,'到期收益率(杠杆)'!$B246:$K246),"")</f>
        <v>1</v>
      </c>
      <c r="H246" s="5">
        <f>IFERROR(RANK('到期收益率(杠杆)'!H246,'到期收益率(杠杆)'!$B246:$K246),"")</f>
        <v>4</v>
      </c>
      <c r="I246" s="5">
        <f>IFERROR(RANK('到期收益率(杠杆)'!I246,'到期收益率(杠杆)'!$B246:$K246),"")</f>
        <v>2</v>
      </c>
      <c r="J246" s="5">
        <f>IFERROR(RANK('到期收益率(杠杆)'!J246,'到期收益率(杠杆)'!$B246:$K246),"")</f>
        <v>3</v>
      </c>
      <c r="K246" s="5">
        <f>IFERROR(RANK('到期收益率(杠杆)'!K246,'到期收益率(杠杆)'!$B246:$K246),"")</f>
        <v>7</v>
      </c>
    </row>
    <row r="247" spans="1:11" x14ac:dyDescent="0.15">
      <c r="A247" s="1">
        <v>42642</v>
      </c>
      <c r="B247" s="5">
        <f>IFERROR(RANK('到期收益率(杠杆)'!B247,'到期收益率(杠杆)'!$B247:$K247),"")</f>
        <v>2</v>
      </c>
      <c r="C247" s="5">
        <f>IFERROR(RANK('到期收益率(杠杆)'!C247,'到期收益率(杠杆)'!$B247:$K247),"")</f>
        <v>10</v>
      </c>
      <c r="D247" s="5">
        <f>IFERROR(RANK('到期收益率(杠杆)'!D247,'到期收益率(杠杆)'!$B247:$K247),"")</f>
        <v>9</v>
      </c>
      <c r="E247" s="5">
        <f>IFERROR(RANK('到期收益率(杠杆)'!E247,'到期收益率(杠杆)'!$B247:$K247),"")</f>
        <v>7</v>
      </c>
      <c r="F247" s="5">
        <f>IFERROR(RANK('到期收益率(杠杆)'!F247,'到期收益率(杠杆)'!$B247:$K247),"")</f>
        <v>6</v>
      </c>
      <c r="G247" s="5">
        <f>IFERROR(RANK('到期收益率(杠杆)'!G247,'到期收益率(杠杆)'!$B247:$K247),"")</f>
        <v>1</v>
      </c>
      <c r="H247" s="5">
        <f>IFERROR(RANK('到期收益率(杠杆)'!H247,'到期收益率(杠杆)'!$B247:$K247),"")</f>
        <v>5</v>
      </c>
      <c r="I247" s="5">
        <f>IFERROR(RANK('到期收益率(杠杆)'!I247,'到期收益率(杠杆)'!$B247:$K247),"")</f>
        <v>4</v>
      </c>
      <c r="J247" s="5">
        <f>IFERROR(RANK('到期收益率(杠杆)'!J247,'到期收益率(杠杆)'!$B247:$K247),"")</f>
        <v>3</v>
      </c>
      <c r="K247" s="5">
        <f>IFERROR(RANK('到期收益率(杠杆)'!K247,'到期收益率(杠杆)'!$B247:$K247),"")</f>
        <v>8</v>
      </c>
    </row>
    <row r="248" spans="1:11" x14ac:dyDescent="0.15">
      <c r="A248" s="1">
        <v>42643</v>
      </c>
      <c r="B248" s="5">
        <f>IFERROR(RANK('到期收益率(杠杆)'!B248,'到期收益率(杠杆)'!$B248:$K248),"")</f>
        <v>3</v>
      </c>
      <c r="C248" s="5">
        <f>IFERROR(RANK('到期收益率(杠杆)'!C248,'到期收益率(杠杆)'!$B248:$K248),"")</f>
        <v>9</v>
      </c>
      <c r="D248" s="5">
        <f>IFERROR(RANK('到期收益率(杠杆)'!D248,'到期收益率(杠杆)'!$B248:$K248),"")</f>
        <v>8</v>
      </c>
      <c r="E248" s="5">
        <f>IFERROR(RANK('到期收益率(杠杆)'!E248,'到期收益率(杠杆)'!$B248:$K248),"")</f>
        <v>10</v>
      </c>
      <c r="F248" s="5">
        <f>IFERROR(RANK('到期收益率(杠杆)'!F248,'到期收益率(杠杆)'!$B248:$K248),"")</f>
        <v>6</v>
      </c>
      <c r="G248" s="5">
        <f>IFERROR(RANK('到期收益率(杠杆)'!G248,'到期收益率(杠杆)'!$B248:$K248),"")</f>
        <v>1</v>
      </c>
      <c r="H248" s="5">
        <f>IFERROR(RANK('到期收益率(杠杆)'!H248,'到期收益率(杠杆)'!$B248:$K248),"")</f>
        <v>5</v>
      </c>
      <c r="I248" s="5">
        <f>IFERROR(RANK('到期收益率(杠杆)'!I248,'到期收益率(杠杆)'!$B248:$K248),"")</f>
        <v>4</v>
      </c>
      <c r="J248" s="5">
        <f>IFERROR(RANK('到期收益率(杠杆)'!J248,'到期收益率(杠杆)'!$B248:$K248),"")</f>
        <v>2</v>
      </c>
      <c r="K248" s="5">
        <f>IFERROR(RANK('到期收益率(杠杆)'!K248,'到期收益率(杠杆)'!$B248:$K248),"")</f>
        <v>7</v>
      </c>
    </row>
    <row r="249" spans="1:11" x14ac:dyDescent="0.15">
      <c r="B249" s="5" t="str">
        <f>IFERROR(RANK('到期收益率(杠杆)'!B249,'到期收益率(杠杆)'!$B249:$K249),"")</f>
        <v/>
      </c>
      <c r="C249" s="5" t="str">
        <f>IFERROR(RANK('到期收益率(杠杆)'!C249,'到期收益率(杠杆)'!$B249:$K249),"")</f>
        <v/>
      </c>
      <c r="D249" s="5" t="str">
        <f>IFERROR(RANK('到期收益率(杠杆)'!D249,'到期收益率(杠杆)'!$B249:$K249),"")</f>
        <v/>
      </c>
      <c r="E249" s="5" t="str">
        <f>IFERROR(RANK('到期收益率(杠杆)'!E249,'到期收益率(杠杆)'!$B249:$K249),"")</f>
        <v/>
      </c>
      <c r="F249" s="5" t="str">
        <f>IFERROR(RANK('到期收益率(杠杆)'!F249,'到期收益率(杠杆)'!$B249:$K249),"")</f>
        <v/>
      </c>
      <c r="G249" s="5" t="str">
        <f>IFERROR(RANK('到期收益率(杠杆)'!G249,'到期收益率(杠杆)'!$B249:$K249),"")</f>
        <v/>
      </c>
      <c r="H249" s="5" t="str">
        <f>IFERROR(RANK('到期收益率(杠杆)'!H249,'到期收益率(杠杆)'!$B249:$K249),"")</f>
        <v/>
      </c>
      <c r="I249" s="5" t="str">
        <f>IFERROR(RANK('到期收益率(杠杆)'!I249,'到期收益率(杠杆)'!$B249:$K249),"")</f>
        <v/>
      </c>
      <c r="J249" s="5" t="str">
        <f>IFERROR(RANK('到期收益率(杠杆)'!J249,'到期收益率(杠杆)'!$B249:$K249),"")</f>
        <v/>
      </c>
      <c r="K249" s="5" t="str">
        <f>IFERROR(RANK('到期收益率(杠杆)'!K249,'到期收益率(杠杆)'!$B249:$K249),"")</f>
        <v/>
      </c>
    </row>
    <row r="250" spans="1:11" x14ac:dyDescent="0.15">
      <c r="B250" s="5" t="str">
        <f>IFERROR(RANK('到期收益率(杠杆)'!B250,'到期收益率(杠杆)'!$B250:$K250),"")</f>
        <v/>
      </c>
      <c r="C250" s="5" t="str">
        <f>IFERROR(RANK('到期收益率(杠杆)'!C250,'到期收益率(杠杆)'!$B250:$K250),"")</f>
        <v/>
      </c>
      <c r="D250" s="5" t="str">
        <f>IFERROR(RANK('到期收益率(杠杆)'!D250,'到期收益率(杠杆)'!$B250:$K250),"")</f>
        <v/>
      </c>
      <c r="E250" s="5" t="str">
        <f>IFERROR(RANK('到期收益率(杠杆)'!E250,'到期收益率(杠杆)'!$B250:$K250),"")</f>
        <v/>
      </c>
      <c r="F250" s="5" t="str">
        <f>IFERROR(RANK('到期收益率(杠杆)'!F250,'到期收益率(杠杆)'!$B250:$K250),"")</f>
        <v/>
      </c>
      <c r="G250" s="5" t="str">
        <f>IFERROR(RANK('到期收益率(杠杆)'!G250,'到期收益率(杠杆)'!$B250:$K250),"")</f>
        <v/>
      </c>
      <c r="H250" s="5" t="str">
        <f>IFERROR(RANK('到期收益率(杠杆)'!H250,'到期收益率(杠杆)'!$B250:$K250),"")</f>
        <v/>
      </c>
      <c r="I250" s="5" t="str">
        <f>IFERROR(RANK('到期收益率(杠杆)'!I250,'到期收益率(杠杆)'!$B250:$K250),"")</f>
        <v/>
      </c>
      <c r="J250" s="5" t="str">
        <f>IFERROR(RANK('到期收益率(杠杆)'!J250,'到期收益率(杠杆)'!$B250:$K250),"")</f>
        <v/>
      </c>
      <c r="K250" s="5" t="str">
        <f>IFERROR(RANK('到期收益率(杠杆)'!K250,'到期收益率(杠杆)'!$B250:$K250),"")</f>
        <v/>
      </c>
    </row>
    <row r="251" spans="1:11" x14ac:dyDescent="0.15">
      <c r="B251" s="5" t="str">
        <f>IFERROR(RANK('到期收益率(杠杆)'!B251,'到期收益率(杠杆)'!$B251:$K251),"")</f>
        <v/>
      </c>
      <c r="C251" s="5" t="str">
        <f>IFERROR(RANK('到期收益率(杠杆)'!C251,'到期收益率(杠杆)'!$B251:$K251),"")</f>
        <v/>
      </c>
      <c r="D251" s="5" t="str">
        <f>IFERROR(RANK('到期收益率(杠杆)'!D251,'到期收益率(杠杆)'!$B251:$K251),"")</f>
        <v/>
      </c>
      <c r="E251" s="5" t="str">
        <f>IFERROR(RANK('到期收益率(杠杆)'!E251,'到期收益率(杠杆)'!$B251:$K251),"")</f>
        <v/>
      </c>
      <c r="F251" s="5" t="str">
        <f>IFERROR(RANK('到期收益率(杠杆)'!F251,'到期收益率(杠杆)'!$B251:$K251),"")</f>
        <v/>
      </c>
      <c r="G251" s="5" t="str">
        <f>IFERROR(RANK('到期收益率(杠杆)'!G251,'到期收益率(杠杆)'!$B251:$K251),"")</f>
        <v/>
      </c>
      <c r="H251" s="5" t="str">
        <f>IFERROR(RANK('到期收益率(杠杆)'!H251,'到期收益率(杠杆)'!$B251:$K251),"")</f>
        <v/>
      </c>
      <c r="I251" s="5" t="str">
        <f>IFERROR(RANK('到期收益率(杠杆)'!I251,'到期收益率(杠杆)'!$B251:$K251),"")</f>
        <v/>
      </c>
      <c r="J251" s="5" t="str">
        <f>IFERROR(RANK('到期收益率(杠杆)'!J251,'到期收益率(杠杆)'!$B251:$K251),"")</f>
        <v/>
      </c>
      <c r="K251" s="5" t="str">
        <f>IFERROR(RANK('到期收益率(杠杆)'!K251,'到期收益率(杠杆)'!$B251:$K251),"")</f>
        <v/>
      </c>
    </row>
    <row r="252" spans="1:11" x14ac:dyDescent="0.15">
      <c r="B252" s="5" t="str">
        <f>IFERROR(RANK('到期收益率(杠杆)'!B252,'到期收益率(杠杆)'!$B252:$K252),"")</f>
        <v/>
      </c>
      <c r="C252" s="5" t="str">
        <f>IFERROR(RANK('到期收益率(杠杆)'!C252,'到期收益率(杠杆)'!$B252:$K252),"")</f>
        <v/>
      </c>
      <c r="D252" s="5" t="str">
        <f>IFERROR(RANK('到期收益率(杠杆)'!D252,'到期收益率(杠杆)'!$B252:$K252),"")</f>
        <v/>
      </c>
      <c r="E252" s="5" t="str">
        <f>IFERROR(RANK('到期收益率(杠杆)'!E252,'到期收益率(杠杆)'!$B252:$K252),"")</f>
        <v/>
      </c>
      <c r="F252" s="5" t="str">
        <f>IFERROR(RANK('到期收益率(杠杆)'!F252,'到期收益率(杠杆)'!$B252:$K252),"")</f>
        <v/>
      </c>
      <c r="G252" s="5" t="str">
        <f>IFERROR(RANK('到期收益率(杠杆)'!G252,'到期收益率(杠杆)'!$B252:$K252),"")</f>
        <v/>
      </c>
      <c r="H252" s="5" t="str">
        <f>IFERROR(RANK('到期收益率(杠杆)'!H252,'到期收益率(杠杆)'!$B252:$K252),"")</f>
        <v/>
      </c>
      <c r="I252" s="5" t="str">
        <f>IFERROR(RANK('到期收益率(杠杆)'!I252,'到期收益率(杠杆)'!$B252:$K252),"")</f>
        <v/>
      </c>
      <c r="J252" s="5" t="str">
        <f>IFERROR(RANK('到期收益率(杠杆)'!J252,'到期收益率(杠杆)'!$B252:$K252),"")</f>
        <v/>
      </c>
      <c r="K252" s="5" t="str">
        <f>IFERROR(RANK('到期收益率(杠杆)'!K252,'到期收益率(杠杆)'!$B252:$K252),"")</f>
        <v/>
      </c>
    </row>
    <row r="253" spans="1:11" x14ac:dyDescent="0.15">
      <c r="B253" s="5" t="str">
        <f>IFERROR(RANK('到期收益率(杠杆)'!B253,'到期收益率(杠杆)'!$B253:$K253),"")</f>
        <v/>
      </c>
      <c r="C253" s="5" t="str">
        <f>IFERROR(RANK('到期收益率(杠杆)'!C253,'到期收益率(杠杆)'!$B253:$K253),"")</f>
        <v/>
      </c>
      <c r="D253" s="5" t="str">
        <f>IFERROR(RANK('到期收益率(杠杆)'!D253,'到期收益率(杠杆)'!$B253:$K253),"")</f>
        <v/>
      </c>
      <c r="E253" s="5" t="str">
        <f>IFERROR(RANK('到期收益率(杠杆)'!E253,'到期收益率(杠杆)'!$B253:$K253),"")</f>
        <v/>
      </c>
      <c r="F253" s="5" t="str">
        <f>IFERROR(RANK('到期收益率(杠杆)'!F253,'到期收益率(杠杆)'!$B253:$K253),"")</f>
        <v/>
      </c>
      <c r="G253" s="5" t="str">
        <f>IFERROR(RANK('到期收益率(杠杆)'!G253,'到期收益率(杠杆)'!$B253:$K253),"")</f>
        <v/>
      </c>
      <c r="H253" s="5" t="str">
        <f>IFERROR(RANK('到期收益率(杠杆)'!H253,'到期收益率(杠杆)'!$B253:$K253),"")</f>
        <v/>
      </c>
      <c r="I253" s="5" t="str">
        <f>IFERROR(RANK('到期收益率(杠杆)'!I253,'到期收益率(杠杆)'!$B253:$K253),"")</f>
        <v/>
      </c>
      <c r="J253" s="5" t="str">
        <f>IFERROR(RANK('到期收益率(杠杆)'!J253,'到期收益率(杠杆)'!$B253:$K253),"")</f>
        <v/>
      </c>
      <c r="K253" s="5" t="str">
        <f>IFERROR(RANK('到期收益率(杠杆)'!K253,'到期收益率(杠杆)'!$B253:$K253),"")</f>
        <v/>
      </c>
    </row>
    <row r="254" spans="1:11" x14ac:dyDescent="0.15">
      <c r="B254" s="5" t="str">
        <f>IFERROR(RANK('到期收益率(杠杆)'!B254,'到期收益率(杠杆)'!$B254:$K254),"")</f>
        <v/>
      </c>
      <c r="C254" s="5" t="str">
        <f>IFERROR(RANK('到期收益率(杠杆)'!C254,'到期收益率(杠杆)'!$B254:$K254),"")</f>
        <v/>
      </c>
      <c r="D254" s="5" t="str">
        <f>IFERROR(RANK('到期收益率(杠杆)'!D254,'到期收益率(杠杆)'!$B254:$K254),"")</f>
        <v/>
      </c>
      <c r="E254" s="5" t="str">
        <f>IFERROR(RANK('到期收益率(杠杆)'!E254,'到期收益率(杠杆)'!$B254:$K254),"")</f>
        <v/>
      </c>
      <c r="F254" s="5" t="str">
        <f>IFERROR(RANK('到期收益率(杠杆)'!F254,'到期收益率(杠杆)'!$B254:$K254),"")</f>
        <v/>
      </c>
      <c r="G254" s="5" t="str">
        <f>IFERROR(RANK('到期收益率(杠杆)'!G254,'到期收益率(杠杆)'!$B254:$K254),"")</f>
        <v/>
      </c>
      <c r="H254" s="5" t="str">
        <f>IFERROR(RANK('到期收益率(杠杆)'!H254,'到期收益率(杠杆)'!$B254:$K254),"")</f>
        <v/>
      </c>
      <c r="I254" s="5" t="str">
        <f>IFERROR(RANK('到期收益率(杠杆)'!I254,'到期收益率(杠杆)'!$B254:$K254),"")</f>
        <v/>
      </c>
      <c r="J254" s="5" t="str">
        <f>IFERROR(RANK('到期收益率(杠杆)'!J254,'到期收益率(杠杆)'!$B254:$K254),"")</f>
        <v/>
      </c>
      <c r="K254" s="5" t="str">
        <f>IFERROR(RANK('到期收益率(杠杆)'!K254,'到期收益率(杠杆)'!$B254:$K254),"")</f>
        <v/>
      </c>
    </row>
    <row r="255" spans="1:11" x14ac:dyDescent="0.15">
      <c r="B255" s="5" t="str">
        <f>IFERROR(RANK('到期收益率(杠杆)'!B255,'到期收益率(杠杆)'!$B255:$K255),"")</f>
        <v/>
      </c>
      <c r="C255" s="5" t="str">
        <f>IFERROR(RANK('到期收益率(杠杆)'!C255,'到期收益率(杠杆)'!$B255:$K255),"")</f>
        <v/>
      </c>
      <c r="D255" s="5" t="str">
        <f>IFERROR(RANK('到期收益率(杠杆)'!D255,'到期收益率(杠杆)'!$B255:$K255),"")</f>
        <v/>
      </c>
      <c r="E255" s="5" t="str">
        <f>IFERROR(RANK('到期收益率(杠杆)'!E255,'到期收益率(杠杆)'!$B255:$K255),"")</f>
        <v/>
      </c>
      <c r="F255" s="5" t="str">
        <f>IFERROR(RANK('到期收益率(杠杆)'!F255,'到期收益率(杠杆)'!$B255:$K255),"")</f>
        <v/>
      </c>
      <c r="G255" s="5" t="str">
        <f>IFERROR(RANK('到期收益率(杠杆)'!G255,'到期收益率(杠杆)'!$B255:$K255),"")</f>
        <v/>
      </c>
      <c r="H255" s="5" t="str">
        <f>IFERROR(RANK('到期收益率(杠杆)'!H255,'到期收益率(杠杆)'!$B255:$K255),"")</f>
        <v/>
      </c>
      <c r="I255" s="5" t="str">
        <f>IFERROR(RANK('到期收益率(杠杆)'!I255,'到期收益率(杠杆)'!$B255:$K255),"")</f>
        <v/>
      </c>
      <c r="J255" s="5" t="str">
        <f>IFERROR(RANK('到期收益率(杠杆)'!J255,'到期收益率(杠杆)'!$B255:$K255),"")</f>
        <v/>
      </c>
      <c r="K255" s="5" t="str">
        <f>IFERROR(RANK('到期收益率(杠杆)'!K255,'到期收益率(杠杆)'!$B255:$K255),"")</f>
        <v/>
      </c>
    </row>
    <row r="256" spans="1:11" x14ac:dyDescent="0.15">
      <c r="B256" s="5" t="str">
        <f>IFERROR(RANK('到期收益率(杠杆)'!B256,'到期收益率(杠杆)'!$B256:$K256),"")</f>
        <v/>
      </c>
      <c r="C256" s="5" t="str">
        <f>IFERROR(RANK('到期收益率(杠杆)'!C256,'到期收益率(杠杆)'!$B256:$K256),"")</f>
        <v/>
      </c>
      <c r="D256" s="5" t="str">
        <f>IFERROR(RANK('到期收益率(杠杆)'!D256,'到期收益率(杠杆)'!$B256:$K256),"")</f>
        <v/>
      </c>
      <c r="E256" s="5" t="str">
        <f>IFERROR(RANK('到期收益率(杠杆)'!E256,'到期收益率(杠杆)'!$B256:$K256),"")</f>
        <v/>
      </c>
      <c r="F256" s="5" t="str">
        <f>IFERROR(RANK('到期收益率(杠杆)'!F256,'到期收益率(杠杆)'!$B256:$K256),"")</f>
        <v/>
      </c>
      <c r="G256" s="5" t="str">
        <f>IFERROR(RANK('到期收益率(杠杆)'!G256,'到期收益率(杠杆)'!$B256:$K256),"")</f>
        <v/>
      </c>
      <c r="H256" s="5" t="str">
        <f>IFERROR(RANK('到期收益率(杠杆)'!H256,'到期收益率(杠杆)'!$B256:$K256),"")</f>
        <v/>
      </c>
      <c r="I256" s="5" t="str">
        <f>IFERROR(RANK('到期收益率(杠杆)'!I256,'到期收益率(杠杆)'!$B256:$K256),"")</f>
        <v/>
      </c>
      <c r="J256" s="5" t="str">
        <f>IFERROR(RANK('到期收益率(杠杆)'!J256,'到期收益率(杠杆)'!$B256:$K256),"")</f>
        <v/>
      </c>
      <c r="K256" s="5" t="str">
        <f>IFERROR(RANK('到期收益率(杠杆)'!K256,'到期收益率(杠杆)'!$B256:$K256),"")</f>
        <v/>
      </c>
    </row>
    <row r="257" spans="2:11" x14ac:dyDescent="0.15">
      <c r="B257" s="5" t="str">
        <f>IFERROR(RANK('到期收益率(杠杆)'!B257,'到期收益率(杠杆)'!$B257:$K257),"")</f>
        <v/>
      </c>
      <c r="C257" s="5" t="str">
        <f>IFERROR(RANK('到期收益率(杠杆)'!C257,'到期收益率(杠杆)'!$B257:$K257),"")</f>
        <v/>
      </c>
      <c r="D257" s="5" t="str">
        <f>IFERROR(RANK('到期收益率(杠杆)'!D257,'到期收益率(杠杆)'!$B257:$K257),"")</f>
        <v/>
      </c>
      <c r="E257" s="5" t="str">
        <f>IFERROR(RANK('到期收益率(杠杆)'!E257,'到期收益率(杠杆)'!$B257:$K257),"")</f>
        <v/>
      </c>
      <c r="F257" s="5" t="str">
        <f>IFERROR(RANK('到期收益率(杠杆)'!F257,'到期收益率(杠杆)'!$B257:$K257),"")</f>
        <v/>
      </c>
      <c r="G257" s="5" t="str">
        <f>IFERROR(RANK('到期收益率(杠杆)'!G257,'到期收益率(杠杆)'!$B257:$K257),"")</f>
        <v/>
      </c>
      <c r="H257" s="5" t="str">
        <f>IFERROR(RANK('到期收益率(杠杆)'!H257,'到期收益率(杠杆)'!$B257:$K257),"")</f>
        <v/>
      </c>
      <c r="I257" s="5" t="str">
        <f>IFERROR(RANK('到期收益率(杠杆)'!I257,'到期收益率(杠杆)'!$B257:$K257),"")</f>
        <v/>
      </c>
      <c r="J257" s="5" t="str">
        <f>IFERROR(RANK('到期收益率(杠杆)'!J257,'到期收益率(杠杆)'!$B257:$K257),"")</f>
        <v/>
      </c>
      <c r="K257" s="5" t="str">
        <f>IFERROR(RANK('到期收益率(杠杆)'!K257,'到期收益率(杠杆)'!$B257:$K257),"")</f>
        <v/>
      </c>
    </row>
    <row r="258" spans="2:11" x14ac:dyDescent="0.15">
      <c r="B258" s="5" t="str">
        <f>IFERROR(RANK('到期收益率(杠杆)'!B258,'到期收益率(杠杆)'!$B258:$K258),"")</f>
        <v/>
      </c>
      <c r="C258" s="5" t="str">
        <f>IFERROR(RANK('到期收益率(杠杆)'!C258,'到期收益率(杠杆)'!$B258:$K258),"")</f>
        <v/>
      </c>
      <c r="D258" s="5" t="str">
        <f>IFERROR(RANK('到期收益率(杠杆)'!D258,'到期收益率(杠杆)'!$B258:$K258),"")</f>
        <v/>
      </c>
      <c r="E258" s="5" t="str">
        <f>IFERROR(RANK('到期收益率(杠杆)'!E258,'到期收益率(杠杆)'!$B258:$K258),"")</f>
        <v/>
      </c>
      <c r="F258" s="5" t="str">
        <f>IFERROR(RANK('到期收益率(杠杆)'!F258,'到期收益率(杠杆)'!$B258:$K258),"")</f>
        <v/>
      </c>
      <c r="G258" s="5" t="str">
        <f>IFERROR(RANK('到期收益率(杠杆)'!G258,'到期收益率(杠杆)'!$B258:$K258),"")</f>
        <v/>
      </c>
      <c r="H258" s="5" t="str">
        <f>IFERROR(RANK('到期收益率(杠杆)'!H258,'到期收益率(杠杆)'!$B258:$K258),"")</f>
        <v/>
      </c>
      <c r="I258" s="5" t="str">
        <f>IFERROR(RANK('到期收益率(杠杆)'!I258,'到期收益率(杠杆)'!$B258:$K258),"")</f>
        <v/>
      </c>
      <c r="J258" s="5" t="str">
        <f>IFERROR(RANK('到期收益率(杠杆)'!J258,'到期收益率(杠杆)'!$B258:$K258),"")</f>
        <v/>
      </c>
      <c r="K258" s="5" t="str">
        <f>IFERROR(RANK('到期收益率(杠杆)'!K258,'到期收益率(杠杆)'!$B258:$K258),"")</f>
        <v/>
      </c>
    </row>
    <row r="259" spans="2:11" x14ac:dyDescent="0.15">
      <c r="B259" s="5" t="str">
        <f>IFERROR(RANK('到期收益率(杠杆)'!B259,'到期收益率(杠杆)'!$B259:$K259),"")</f>
        <v/>
      </c>
      <c r="C259" s="5" t="str">
        <f>IFERROR(RANK('到期收益率(杠杆)'!C259,'到期收益率(杠杆)'!$B259:$K259),"")</f>
        <v/>
      </c>
      <c r="D259" s="5" t="str">
        <f>IFERROR(RANK('到期收益率(杠杆)'!D259,'到期收益率(杠杆)'!$B259:$K259),"")</f>
        <v/>
      </c>
      <c r="E259" s="5" t="str">
        <f>IFERROR(RANK('到期收益率(杠杆)'!E259,'到期收益率(杠杆)'!$B259:$K259),"")</f>
        <v/>
      </c>
      <c r="F259" s="5" t="str">
        <f>IFERROR(RANK('到期收益率(杠杆)'!F259,'到期收益率(杠杆)'!$B259:$K259),"")</f>
        <v/>
      </c>
      <c r="G259" s="5" t="str">
        <f>IFERROR(RANK('到期收益率(杠杆)'!G259,'到期收益率(杠杆)'!$B259:$K259),"")</f>
        <v/>
      </c>
      <c r="H259" s="5" t="str">
        <f>IFERROR(RANK('到期收益率(杠杆)'!H259,'到期收益率(杠杆)'!$B259:$K259),"")</f>
        <v/>
      </c>
      <c r="I259" s="5" t="str">
        <f>IFERROR(RANK('到期收益率(杠杆)'!I259,'到期收益率(杠杆)'!$B259:$K259),"")</f>
        <v/>
      </c>
      <c r="J259" s="5" t="str">
        <f>IFERROR(RANK('到期收益率(杠杆)'!J259,'到期收益率(杠杆)'!$B259:$K259),"")</f>
        <v/>
      </c>
      <c r="K259" s="5" t="str">
        <f>IFERROR(RANK('到期收益率(杠杆)'!K259,'到期收益率(杠杆)'!$B259:$K259),"")</f>
        <v/>
      </c>
    </row>
    <row r="260" spans="2:11" x14ac:dyDescent="0.15">
      <c r="B260" s="5" t="str">
        <f>IFERROR(RANK('到期收益率(杠杆)'!B260,'到期收益率(杠杆)'!$B260:$K260),"")</f>
        <v/>
      </c>
      <c r="C260" s="5" t="str">
        <f>IFERROR(RANK('到期收益率(杠杆)'!C260,'到期收益率(杠杆)'!$B260:$K260),"")</f>
        <v/>
      </c>
      <c r="D260" s="5" t="str">
        <f>IFERROR(RANK('到期收益率(杠杆)'!D260,'到期收益率(杠杆)'!$B260:$K260),"")</f>
        <v/>
      </c>
      <c r="E260" s="5" t="str">
        <f>IFERROR(RANK('到期收益率(杠杆)'!E260,'到期收益率(杠杆)'!$B260:$K260),"")</f>
        <v/>
      </c>
      <c r="F260" s="5" t="str">
        <f>IFERROR(RANK('到期收益率(杠杆)'!F260,'到期收益率(杠杆)'!$B260:$K260),"")</f>
        <v/>
      </c>
      <c r="G260" s="5" t="str">
        <f>IFERROR(RANK('到期收益率(杠杆)'!G260,'到期收益率(杠杆)'!$B260:$K260),"")</f>
        <v/>
      </c>
      <c r="H260" s="5" t="str">
        <f>IFERROR(RANK('到期收益率(杠杆)'!H260,'到期收益率(杠杆)'!$B260:$K260),"")</f>
        <v/>
      </c>
      <c r="I260" s="5" t="str">
        <f>IFERROR(RANK('到期收益率(杠杆)'!I260,'到期收益率(杠杆)'!$B260:$K260),"")</f>
        <v/>
      </c>
      <c r="J260" s="5" t="str">
        <f>IFERROR(RANK('到期收益率(杠杆)'!J260,'到期收益率(杠杆)'!$B260:$K260),"")</f>
        <v/>
      </c>
      <c r="K260" s="5" t="str">
        <f>IFERROR(RANK('到期收益率(杠杆)'!K260,'到期收益率(杠杆)'!$B260:$K260),"")</f>
        <v/>
      </c>
    </row>
  </sheetData>
  <phoneticPr fontId="18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I18" sqref="I18"/>
    </sheetView>
  </sheetViews>
  <sheetFormatPr defaultRowHeight="13.5" x14ac:dyDescent="0.15"/>
  <cols>
    <col min="1" max="1" width="11.5" style="1" customWidth="1"/>
    <col min="13" max="13" width="9" style="6"/>
  </cols>
  <sheetData>
    <row r="1" spans="1:13" x14ac:dyDescent="0.15">
      <c r="A1" s="1" t="s">
        <v>14</v>
      </c>
      <c r="B1">
        <v>112236</v>
      </c>
      <c r="C1">
        <v>122126</v>
      </c>
      <c r="D1">
        <v>122163</v>
      </c>
      <c r="E1">
        <v>122201</v>
      </c>
      <c r="F1">
        <v>122222</v>
      </c>
      <c r="G1">
        <v>122249</v>
      </c>
      <c r="H1">
        <v>122267</v>
      </c>
      <c r="I1">
        <v>122328</v>
      </c>
      <c r="J1">
        <v>122383</v>
      </c>
      <c r="K1">
        <v>122408</v>
      </c>
    </row>
    <row r="2" spans="1:13" x14ac:dyDescent="0.15">
      <c r="A2" s="1" t="s">
        <v>15</v>
      </c>
      <c r="B2" t="s">
        <v>438</v>
      </c>
      <c r="C2" t="s">
        <v>53</v>
      </c>
      <c r="D2" t="s">
        <v>59</v>
      </c>
      <c r="E2" t="s">
        <v>135</v>
      </c>
      <c r="F2" t="s">
        <v>62</v>
      </c>
      <c r="G2" t="s">
        <v>134</v>
      </c>
      <c r="H2" t="s">
        <v>57</v>
      </c>
      <c r="I2" t="s">
        <v>114</v>
      </c>
      <c r="J2" t="s">
        <v>124</v>
      </c>
      <c r="K2" t="s">
        <v>109</v>
      </c>
    </row>
    <row r="3" spans="1:13" x14ac:dyDescent="0.15">
      <c r="A3" s="1">
        <v>42277</v>
      </c>
      <c r="B3" s="2"/>
      <c r="C3" s="2"/>
      <c r="D3" s="2"/>
      <c r="E3" s="2"/>
      <c r="F3" s="2"/>
      <c r="G3" s="2"/>
      <c r="H3" s="2"/>
      <c r="I3" s="2"/>
      <c r="J3" s="2"/>
      <c r="K3" s="2"/>
      <c r="M3" s="6">
        <v>1</v>
      </c>
    </row>
    <row r="4" spans="1:13" x14ac:dyDescent="0.15">
      <c r="A4" s="1">
        <v>42285</v>
      </c>
      <c r="B4" s="4" t="str">
        <f>IFERROR(IF('排序（YTM）'!B3=1,'日收益率(杠杆)'!B4,""),"")</f>
        <v/>
      </c>
      <c r="C4" s="4" t="str">
        <f>IFERROR(IF('排序（YTM）'!C3=1,'日收益率(杠杆)'!C4,""),"")</f>
        <v/>
      </c>
      <c r="D4" s="4" t="str">
        <f>IFERROR(IF('排序（YTM）'!D3=1,'日收益率(杠杆)'!D4,""),"")</f>
        <v/>
      </c>
      <c r="E4" s="4" t="str">
        <f>IFERROR(IF('排序（YTM）'!E3=1,'日收益率(杠杆)'!E4,""),"")</f>
        <v/>
      </c>
      <c r="F4" s="4">
        <f>IFERROR(IF('排序（YTM）'!F3=1,'日收益率(杠杆)'!F4,""),"")</f>
        <v>1.649191332625629E-3</v>
      </c>
      <c r="G4" s="4" t="str">
        <f>IFERROR(IF('排序（YTM）'!G3=1,'日收益率(杠杆)'!G4,""),"")</f>
        <v/>
      </c>
      <c r="H4" s="4" t="str">
        <f>IFERROR(IF('排序（YTM）'!H3=1,'日收益率(杠杆)'!H4,""),"")</f>
        <v/>
      </c>
      <c r="I4" s="4" t="str">
        <f>IFERROR(IF('排序（YTM）'!I3=1,'日收益率(杠杆)'!I4,""),"")</f>
        <v/>
      </c>
      <c r="J4" s="4" t="str">
        <f>IFERROR(IF('排序（YTM）'!J3=1,'日收益率(杠杆)'!J4,""),"")</f>
        <v/>
      </c>
      <c r="K4" s="4" t="str">
        <f>IFERROR(IF('排序（YTM）'!K3=1,'日收益率(杠杆)'!K4,""),"")</f>
        <v/>
      </c>
      <c r="L4" s="2" t="str">
        <f>IF('排序（YTM）'!G3=1,全价!G4/全价!G3-1,"")</f>
        <v/>
      </c>
      <c r="M4" s="6">
        <f>IFERROR(M3*(1+AVERAGE(B4:K4)),M3)</f>
        <v>1.0016491913326255</v>
      </c>
    </row>
    <row r="5" spans="1:13" x14ac:dyDescent="0.15">
      <c r="A5" s="1">
        <v>42286</v>
      </c>
      <c r="B5" s="4" t="str">
        <f>IFERROR(IF('排序（YTM）'!B4=1,'日收益率(杠杆)'!B5,""),"")</f>
        <v/>
      </c>
      <c r="C5" s="4" t="str">
        <f>IFERROR(IF('排序（YTM）'!C4=1,'日收益率(杠杆)'!C5,""),"")</f>
        <v/>
      </c>
      <c r="D5" s="4" t="str">
        <f>IFERROR(IF('排序（YTM）'!D4=1,'日收益率(杠杆)'!D5,""),"")</f>
        <v/>
      </c>
      <c r="E5" s="4" t="str">
        <f>IFERROR(IF('排序（YTM）'!E4=1,'日收益率(杠杆)'!E5,""),"")</f>
        <v/>
      </c>
      <c r="F5" s="4" t="str">
        <f>IFERROR(IF('排序（YTM）'!F4=1,'日收益率(杠杆)'!F5,""),"")</f>
        <v/>
      </c>
      <c r="G5" s="4" t="str">
        <f>IFERROR(IF('排序（YTM）'!G4=1,'日收益率(杠杆)'!G5,""),"")</f>
        <v/>
      </c>
      <c r="H5" s="4" t="str">
        <f>IFERROR(IF('排序（YTM）'!H4=1,'日收益率(杠杆)'!H5,""),"")</f>
        <v/>
      </c>
      <c r="I5" s="4" t="str">
        <f>IFERROR(IF('排序（YTM）'!I4=1,'日收益率(杠杆)'!I5,""),"")</f>
        <v/>
      </c>
      <c r="J5" s="4" t="str">
        <f>IFERROR(IF('排序（YTM）'!J4=1,'日收益率(杠杆)'!J5,""),"")</f>
        <v/>
      </c>
      <c r="K5" s="4" t="str">
        <f>IFERROR(IF('排序（YTM）'!K4=1,'日收益率(杠杆)'!K5,""),"")</f>
        <v/>
      </c>
      <c r="M5" s="6">
        <f t="shared" ref="M5:M68" si="0">IFERROR(M4*(1+AVERAGE(B5:K5)),M4)</f>
        <v>1.0016491913326255</v>
      </c>
    </row>
    <row r="6" spans="1:13" x14ac:dyDescent="0.15">
      <c r="A6" s="1">
        <v>42289</v>
      </c>
      <c r="B6" s="4" t="str">
        <f>IFERROR(IF('排序（YTM）'!B5=1,'日收益率(杠杆)'!B6,""),"")</f>
        <v/>
      </c>
      <c r="C6" s="4" t="str">
        <f>IFERROR(IF('排序（YTM）'!C5=1,'日收益率(杠杆)'!C6,""),"")</f>
        <v/>
      </c>
      <c r="D6" s="4" t="str">
        <f>IFERROR(IF('排序（YTM）'!D5=1,'日收益率(杠杆)'!D6,""),"")</f>
        <v/>
      </c>
      <c r="E6" s="4" t="str">
        <f>IFERROR(IF('排序（YTM）'!E5=1,'日收益率(杠杆)'!E6,""),"")</f>
        <v/>
      </c>
      <c r="F6" s="4" t="str">
        <f>IFERROR(IF('排序（YTM）'!F5=1,'日收益率(杠杆)'!F6,""),"")</f>
        <v/>
      </c>
      <c r="G6" s="4" t="str">
        <f>IFERROR(IF('排序（YTM）'!G5=1,'日收益率(杠杆)'!G6,""),"")</f>
        <v/>
      </c>
      <c r="H6" s="4">
        <f>IFERROR(IF('排序（YTM）'!H5=1,'日收益率(杠杆)'!H6,""),"")</f>
        <v>-2.2638837556174661E-3</v>
      </c>
      <c r="I6" s="4" t="str">
        <f>IFERROR(IF('排序（YTM）'!I5=1,'日收益率(杠杆)'!I6,""),"")</f>
        <v/>
      </c>
      <c r="J6" s="4" t="str">
        <f>IFERROR(IF('排序（YTM）'!J5=1,'日收益率(杠杆)'!J6,""),"")</f>
        <v/>
      </c>
      <c r="K6" s="4" t="str">
        <f>IFERROR(IF('排序（YTM）'!K5=1,'日收益率(杠杆)'!K6,""),"")</f>
        <v/>
      </c>
      <c r="M6" s="6">
        <f t="shared" si="0"/>
        <v>0.9993815739995402</v>
      </c>
    </row>
    <row r="7" spans="1:13" x14ac:dyDescent="0.15">
      <c r="A7" s="1">
        <v>42290</v>
      </c>
      <c r="B7" s="4" t="str">
        <f>IFERROR(IF('排序（YTM）'!B6=1,'日收益率(杠杆)'!B7,""),"")</f>
        <v/>
      </c>
      <c r="C7" s="4" t="str">
        <f>IFERROR(IF('排序（YTM）'!C6=1,'日收益率(杠杆)'!C7,""),"")</f>
        <v/>
      </c>
      <c r="D7" s="4" t="str">
        <f>IFERROR(IF('排序（YTM）'!D6=1,'日收益率(杠杆)'!D7,""),"")</f>
        <v/>
      </c>
      <c r="E7" s="4" t="str">
        <f>IFERROR(IF('排序（YTM）'!E6=1,'日收益率(杠杆)'!E7,""),"")</f>
        <v/>
      </c>
      <c r="F7" s="4" t="str">
        <f>IFERROR(IF('排序（YTM）'!F6=1,'日收益率(杠杆)'!F7,""),"")</f>
        <v/>
      </c>
      <c r="G7" s="4" t="str">
        <f>IFERROR(IF('排序（YTM）'!G6=1,'日收益率(杠杆)'!G7,""),"")</f>
        <v/>
      </c>
      <c r="H7" s="4">
        <f>IFERROR(IF('排序（YTM）'!H6=1,'日收益率(杠杆)'!H7,""),"")</f>
        <v>8.0946096407175496E-4</v>
      </c>
      <c r="I7" s="4" t="str">
        <f>IFERROR(IF('排序（YTM）'!I6=1,'日收益率(杠杆)'!I7,""),"")</f>
        <v/>
      </c>
      <c r="J7" s="4" t="str">
        <f>IFERROR(IF('排序（YTM）'!J6=1,'日收益率(杠杆)'!J7,""),"")</f>
        <v/>
      </c>
      <c r="K7" s="4" t="str">
        <f>IFERROR(IF('排序（YTM）'!K6=1,'日收益率(杠杆)'!K7,""),"")</f>
        <v/>
      </c>
      <c r="M7" s="6">
        <f t="shared" si="0"/>
        <v>1.0001905343719055</v>
      </c>
    </row>
    <row r="8" spans="1:13" x14ac:dyDescent="0.15">
      <c r="A8" s="1">
        <v>42291</v>
      </c>
      <c r="B8" s="4" t="str">
        <f>IFERROR(IF('排序（YTM）'!B7=1,'日收益率(杠杆)'!B8,""),"")</f>
        <v/>
      </c>
      <c r="C8" s="4" t="str">
        <f>IFERROR(IF('排序（YTM）'!C7=1,'日收益率(杠杆)'!C8,""),"")</f>
        <v/>
      </c>
      <c r="D8" s="4" t="str">
        <f>IFERROR(IF('排序（YTM）'!D7=1,'日收益率(杠杆)'!D8,""),"")</f>
        <v/>
      </c>
      <c r="E8" s="4" t="str">
        <f>IFERROR(IF('排序（YTM）'!E7=1,'日收益率(杠杆)'!E8,""),"")</f>
        <v/>
      </c>
      <c r="F8" s="4" t="str">
        <f>IFERROR(IF('排序（YTM）'!F7=1,'日收益率(杠杆)'!F8,""),"")</f>
        <v/>
      </c>
      <c r="G8" s="4" t="str">
        <f>IFERROR(IF('排序（YTM）'!G7=1,'日收益率(杠杆)'!G8,""),"")</f>
        <v/>
      </c>
      <c r="H8" s="4">
        <f>IFERROR(IF('排序（YTM）'!H7=1,'日收益率(杠杆)'!H8,""),"")</f>
        <v>-1.6182066638011208E-4</v>
      </c>
      <c r="I8" s="4" t="str">
        <f>IFERROR(IF('排序（YTM）'!I7=1,'日收益率(杠杆)'!I8,""),"")</f>
        <v/>
      </c>
      <c r="J8" s="4" t="str">
        <f>IFERROR(IF('排序（YTM）'!J7=1,'日收益率(杠杆)'!J8,""),"")</f>
        <v/>
      </c>
      <c r="K8" s="4" t="str">
        <f>IFERROR(IF('排序（YTM）'!K7=1,'日收益率(杠杆)'!K8,""),"")</f>
        <v/>
      </c>
      <c r="M8" s="6">
        <f t="shared" si="0"/>
        <v>1.0000286828731264</v>
      </c>
    </row>
    <row r="9" spans="1:13" x14ac:dyDescent="0.15">
      <c r="A9" s="1">
        <v>42292</v>
      </c>
      <c r="B9" s="4" t="str">
        <f>IFERROR(IF('排序（YTM）'!B8=1,'日收益率(杠杆)'!B9,""),"")</f>
        <v/>
      </c>
      <c r="C9" s="4" t="str">
        <f>IFERROR(IF('排序（YTM）'!C8=1,'日收益率(杠杆)'!C9,""),"")</f>
        <v/>
      </c>
      <c r="D9" s="4" t="str">
        <f>IFERROR(IF('排序（YTM）'!D8=1,'日收益率(杠杆)'!D9,""),"")</f>
        <v/>
      </c>
      <c r="E9" s="4" t="str">
        <f>IFERROR(IF('排序（YTM）'!E8=1,'日收益率(杠杆)'!E9,""),"")</f>
        <v/>
      </c>
      <c r="F9" s="4" t="str">
        <f>IFERROR(IF('排序（YTM）'!F8=1,'日收益率(杠杆)'!F9,""),"")</f>
        <v/>
      </c>
      <c r="G9" s="4" t="str">
        <f>IFERROR(IF('排序（YTM）'!G8=1,'日收益率(杠杆)'!G9,""),"")</f>
        <v/>
      </c>
      <c r="H9" s="4">
        <f>IFERROR(IF('排序（YTM）'!H8=1,'日收益率(杠杆)'!H9,""),"")</f>
        <v>3.2364720276323121E-4</v>
      </c>
      <c r="I9" s="4" t="str">
        <f>IFERROR(IF('排序（YTM）'!I8=1,'日收益率(杠杆)'!I9,""),"")</f>
        <v/>
      </c>
      <c r="J9" s="4" t="str">
        <f>IFERROR(IF('排序（YTM）'!J8=1,'日收益率(杠杆)'!J9,""),"")</f>
        <v/>
      </c>
      <c r="K9" s="4" t="str">
        <f>IFERROR(IF('排序（YTM）'!K8=1,'日收益率(杠杆)'!K9,""),"")</f>
        <v/>
      </c>
      <c r="M9" s="6">
        <f t="shared" si="0"/>
        <v>1.0003523393590212</v>
      </c>
    </row>
    <row r="10" spans="1:13" x14ac:dyDescent="0.15">
      <c r="A10" s="1">
        <v>42293</v>
      </c>
      <c r="B10" s="4" t="str">
        <f>IFERROR(IF('排序（YTM）'!B9=1,'日收益率(杠杆)'!B10,""),"")</f>
        <v/>
      </c>
      <c r="C10" s="4" t="str">
        <f>IFERROR(IF('排序（YTM）'!C9=1,'日收益率(杠杆)'!C10,""),"")</f>
        <v/>
      </c>
      <c r="D10" s="4" t="str">
        <f>IFERROR(IF('排序（YTM）'!D9=1,'日收益率(杠杆)'!D10,""),"")</f>
        <v/>
      </c>
      <c r="E10" s="4" t="str">
        <f>IFERROR(IF('排序（YTM）'!E9=1,'日收益率(杠杆)'!E10,""),"")</f>
        <v/>
      </c>
      <c r="F10" s="4" t="str">
        <f>IFERROR(IF('排序（YTM）'!F9=1,'日收益率(杠杆)'!F10,""),"")</f>
        <v/>
      </c>
      <c r="G10" s="4" t="str">
        <f>IFERROR(IF('排序（YTM）'!G9=1,'日收益率(杠杆)'!G10,""),"")</f>
        <v/>
      </c>
      <c r="H10" s="4">
        <f>IFERROR(IF('排序（YTM）'!H9=1,'日收益率(杠杆)'!H10,""),"")</f>
        <v>2.26385936759775E-3</v>
      </c>
      <c r="I10" s="4" t="str">
        <f>IFERROR(IF('排序（YTM）'!I9=1,'日收益率(杠杆)'!I10,""),"")</f>
        <v/>
      </c>
      <c r="J10" s="4" t="str">
        <f>IFERROR(IF('排序（YTM）'!J9=1,'日收益率(杠杆)'!J10,""),"")</f>
        <v/>
      </c>
      <c r="K10" s="4" t="str">
        <f>IFERROR(IF('排序（YTM）'!K9=1,'日收益率(杠杆)'!K10,""),"")</f>
        <v/>
      </c>
      <c r="M10" s="6">
        <f t="shared" si="0"/>
        <v>1.0026169963733773</v>
      </c>
    </row>
    <row r="11" spans="1:13" x14ac:dyDescent="0.15">
      <c r="A11" s="1">
        <v>42296</v>
      </c>
      <c r="B11" s="4" t="str">
        <f>IFERROR(IF('排序（YTM）'!B10=1,'日收益率(杠杆)'!B11,""),"")</f>
        <v/>
      </c>
      <c r="C11" s="4" t="str">
        <f>IFERROR(IF('排序（YTM）'!C10=1,'日收益率(杠杆)'!C11,""),"")</f>
        <v/>
      </c>
      <c r="D11" s="4" t="str">
        <f>IFERROR(IF('排序（YTM）'!D10=1,'日收益率(杠杆)'!D11,""),"")</f>
        <v/>
      </c>
      <c r="E11" s="4" t="str">
        <f>IFERROR(IF('排序（YTM）'!E10=1,'日收益率(杠杆)'!E11,""),"")</f>
        <v/>
      </c>
      <c r="F11" s="4" t="str">
        <f>IFERROR(IF('排序（YTM）'!F10=1,'日收益率(杠杆)'!F11,""),"")</f>
        <v/>
      </c>
      <c r="G11" s="4" t="str">
        <f>IFERROR(IF('排序（YTM）'!G10=1,'日收益率(杠杆)'!G11,""),"")</f>
        <v/>
      </c>
      <c r="H11" s="4">
        <f>IFERROR(IF('排序（YTM）'!H10=1,'日收益率(杠杆)'!H11,""),"")</f>
        <v>-9.6914755235417429E-4</v>
      </c>
      <c r="I11" s="4" t="str">
        <f>IFERROR(IF('排序（YTM）'!I10=1,'日收益率(杠杆)'!I11,""),"")</f>
        <v/>
      </c>
      <c r="J11" s="4" t="str">
        <f>IFERROR(IF('排序（YTM）'!J10=1,'日收益率(杠杆)'!J11,""),"")</f>
        <v/>
      </c>
      <c r="K11" s="4" t="str">
        <f>IFERROR(IF('排序（YTM）'!K10=1,'日收益率(杠杆)'!K11,""),"")</f>
        <v/>
      </c>
      <c r="M11" s="6">
        <f t="shared" si="0"/>
        <v>1.0016453125653932</v>
      </c>
    </row>
    <row r="12" spans="1:13" x14ac:dyDescent="0.15">
      <c r="A12" s="1">
        <v>42297</v>
      </c>
      <c r="B12" s="4" t="str">
        <f>IFERROR(IF('排序（YTM）'!B11=1,'日收益率(杠杆)'!B12,""),"")</f>
        <v/>
      </c>
      <c r="C12" s="4" t="str">
        <f>IFERROR(IF('排序（YTM）'!C11=1,'日收益率(杠杆)'!C12,""),"")</f>
        <v/>
      </c>
      <c r="D12" s="4" t="str">
        <f>IFERROR(IF('排序（YTM）'!D11=1,'日收益率(杠杆)'!D12,""),"")</f>
        <v/>
      </c>
      <c r="E12" s="4" t="str">
        <f>IFERROR(IF('排序（YTM）'!E11=1,'日收益率(杠杆)'!E12,""),"")</f>
        <v/>
      </c>
      <c r="F12" s="4" t="str">
        <f>IFERROR(IF('排序（YTM）'!F11=1,'日收益率(杠杆)'!F12,""),"")</f>
        <v/>
      </c>
      <c r="G12" s="4" t="str">
        <f>IFERROR(IF('排序（YTM）'!G11=1,'日收益率(杠杆)'!G12,""),"")</f>
        <v/>
      </c>
      <c r="H12" s="4">
        <f>IFERROR(IF('排序（YTM）'!H11=1,'日收益率(杠杆)'!H12,""),"")</f>
        <v>3.2321023277211749E-4</v>
      </c>
      <c r="I12" s="4" t="str">
        <f>IFERROR(IF('排序（YTM）'!I11=1,'日收益率(杠杆)'!I12,""),"")</f>
        <v/>
      </c>
      <c r="J12" s="4" t="str">
        <f>IFERROR(IF('排序（YTM）'!J11=1,'日收益率(杠杆)'!J12,""),"")</f>
        <v/>
      </c>
      <c r="K12" s="4" t="str">
        <f>IFERROR(IF('排序（YTM）'!K11=1,'日收益率(杠杆)'!K12,""),"")</f>
        <v/>
      </c>
      <c r="M12" s="6">
        <f t="shared" si="0"/>
        <v>1.0019690545800226</v>
      </c>
    </row>
    <row r="13" spans="1:13" x14ac:dyDescent="0.15">
      <c r="A13" s="1">
        <v>42298</v>
      </c>
      <c r="B13" s="4" t="str">
        <f>IFERROR(IF('排序（YTM）'!B12=1,'日收益率(杠杆)'!B13,""),"")</f>
        <v/>
      </c>
      <c r="C13" s="4" t="str">
        <f>IFERROR(IF('排序（YTM）'!C12=1,'日收益率(杠杆)'!C13,""),"")</f>
        <v/>
      </c>
      <c r="D13" s="4" t="str">
        <f>IFERROR(IF('排序（YTM）'!D12=1,'日收益率(杠杆)'!D13,""),"")</f>
        <v/>
      </c>
      <c r="E13" s="4" t="str">
        <f>IFERROR(IF('排序（YTM）'!E12=1,'日收益率(杠杆)'!E13,""),"")</f>
        <v/>
      </c>
      <c r="F13" s="4" t="str">
        <f>IFERROR(IF('排序（YTM）'!F12=1,'日收益率(杠杆)'!F13,""),"")</f>
        <v/>
      </c>
      <c r="G13" s="4" t="str">
        <f>IFERROR(IF('排序（YTM）'!G12=1,'日收益率(杠杆)'!G13,""),"")</f>
        <v/>
      </c>
      <c r="H13" s="4">
        <f>IFERROR(IF('排序（YTM）'!H12=1,'日收益率(杠杆)'!H13,""),"")</f>
        <v>4.8466558219117039E-4</v>
      </c>
      <c r="I13" s="4" t="str">
        <f>IFERROR(IF('排序（YTM）'!I12=1,'日收益率(杠杆)'!I13,""),"")</f>
        <v/>
      </c>
      <c r="J13" s="4" t="str">
        <f>IFERROR(IF('排序（YTM）'!J12=1,'日收益率(杠杆)'!J13,""),"")</f>
        <v/>
      </c>
      <c r="K13" s="4" t="str">
        <f>IFERROR(IF('排序（YTM）'!K12=1,'日收益率(杠杆)'!K13,""),"")</f>
        <v/>
      </c>
      <c r="M13" s="6">
        <f t="shared" si="0"/>
        <v>1.0024546744951981</v>
      </c>
    </row>
    <row r="14" spans="1:13" x14ac:dyDescent="0.15">
      <c r="A14" s="1">
        <v>42299</v>
      </c>
      <c r="B14" s="4" t="str">
        <f>IFERROR(IF('排序（YTM）'!B13=1,'日收益率(杠杆)'!B14,""),"")</f>
        <v/>
      </c>
      <c r="C14" s="4" t="str">
        <f>IFERROR(IF('排序（YTM）'!C13=1,'日收益率(杠杆)'!C14,""),"")</f>
        <v/>
      </c>
      <c r="D14" s="4" t="str">
        <f>IFERROR(IF('排序（YTM）'!D13=1,'日收益率(杠杆)'!D14,""),"")</f>
        <v/>
      </c>
      <c r="E14" s="4" t="str">
        <f>IFERROR(IF('排序（YTM）'!E13=1,'日收益率(杠杆)'!E14,""),"")</f>
        <v/>
      </c>
      <c r="F14" s="4" t="str">
        <f>IFERROR(IF('排序（YTM）'!F13=1,'日收益率(杠杆)'!F14,""),"")</f>
        <v/>
      </c>
      <c r="G14" s="4" t="str">
        <f>IFERROR(IF('排序（YTM）'!G13=1,'日收益率(杠杆)'!G14,""),"")</f>
        <v/>
      </c>
      <c r="H14" s="4">
        <f>IFERROR(IF('排序（YTM）'!H13=1,'日收益率(杠杆)'!H14,""),"")</f>
        <v>1.1302526533407929E-3</v>
      </c>
      <c r="I14" s="4" t="str">
        <f>IFERROR(IF('排序（YTM）'!I13=1,'日收益率(杠杆)'!I14,""),"")</f>
        <v/>
      </c>
      <c r="J14" s="4" t="str">
        <f>IFERROR(IF('排序（YTM）'!J13=1,'日收益率(杠杆)'!J14,""),"")</f>
        <v/>
      </c>
      <c r="K14" s="4" t="str">
        <f>IFERROR(IF('排序（YTM）'!K13=1,'日收益率(杠杆)'!K14,""),"")</f>
        <v/>
      </c>
      <c r="M14" s="6">
        <f t="shared" si="0"/>
        <v>1.0035877015509</v>
      </c>
    </row>
    <row r="15" spans="1:13" x14ac:dyDescent="0.15">
      <c r="A15" s="1">
        <v>42300</v>
      </c>
      <c r="B15" s="4" t="str">
        <f>IFERROR(IF('排序（YTM）'!B14=1,'日收益率(杠杆)'!B15,""),"")</f>
        <v/>
      </c>
      <c r="C15" s="4" t="str">
        <f>IFERROR(IF('排序（YTM）'!C14=1,'日收益率(杠杆)'!C15,""),"")</f>
        <v/>
      </c>
      <c r="D15" s="4" t="str">
        <f>IFERROR(IF('排序（YTM）'!D14=1,'日收益率(杠杆)'!D15,""),"")</f>
        <v/>
      </c>
      <c r="E15" s="4" t="str">
        <f>IFERROR(IF('排序（YTM）'!E14=1,'日收益率(杠杆)'!E15,""),"")</f>
        <v/>
      </c>
      <c r="F15" s="4" t="str">
        <f>IFERROR(IF('排序（YTM）'!F14=1,'日收益率(杠杆)'!F15,""),"")</f>
        <v/>
      </c>
      <c r="G15" s="4" t="str">
        <f>IFERROR(IF('排序（YTM）'!G14=1,'日收益率(杠杆)'!G15,""),"")</f>
        <v/>
      </c>
      <c r="H15" s="4">
        <f>IFERROR(IF('排序（YTM）'!H14=1,'日收益率(杠杆)'!H15,""),"")</f>
        <v>5.8007184535169834E-3</v>
      </c>
      <c r="I15" s="4" t="str">
        <f>IFERROR(IF('排序（YTM）'!I14=1,'日收益率(杠杆)'!I15,""),"")</f>
        <v/>
      </c>
      <c r="J15" s="4" t="str">
        <f>IFERROR(IF('排序（YTM）'!J14=1,'日收益率(杠杆)'!J15,""),"")</f>
        <v/>
      </c>
      <c r="K15" s="4" t="str">
        <f>IFERROR(IF('排序（YTM）'!K14=1,'日收益率(杠杆)'!K15,""),"")</f>
        <v/>
      </c>
      <c r="M15" s="6">
        <f t="shared" si="0"/>
        <v>1.009409231251009</v>
      </c>
    </row>
    <row r="16" spans="1:13" x14ac:dyDescent="0.15">
      <c r="A16" s="1">
        <v>42303</v>
      </c>
      <c r="B16" s="4" t="str">
        <f>IFERROR(IF('排序（YTM）'!B15=1,'日收益率(杠杆)'!B16,""),"")</f>
        <v/>
      </c>
      <c r="C16" s="4" t="str">
        <f>IFERROR(IF('排序（YTM）'!C15=1,'日收益率(杠杆)'!C16,""),"")</f>
        <v/>
      </c>
      <c r="D16" s="4" t="str">
        <f>IFERROR(IF('排序（YTM）'!D15=1,'日收益率(杠杆)'!D16,""),"")</f>
        <v/>
      </c>
      <c r="E16" s="4" t="str">
        <f>IFERROR(IF('排序（YTM）'!E15=1,'日收益率(杠杆)'!E16,""),"")</f>
        <v/>
      </c>
      <c r="F16" s="4" t="str">
        <f>IFERROR(IF('排序（YTM）'!F15=1,'日收益率(杠杆)'!F16,""),"")</f>
        <v/>
      </c>
      <c r="G16" s="4" t="str">
        <f>IFERROR(IF('排序（YTM）'!G15=1,'日收益率(杠杆)'!G16,""),"")</f>
        <v/>
      </c>
      <c r="H16" s="4">
        <f>IFERROR(IF('排序（YTM）'!H15=1,'日收益率(杠杆)'!H16,""),"")</f>
        <v>1.6057008406096215E-4</v>
      </c>
      <c r="I16" s="4" t="str">
        <f>IFERROR(IF('排序（YTM）'!I15=1,'日收益率(杠杆)'!I16,""),"")</f>
        <v/>
      </c>
      <c r="J16" s="4" t="str">
        <f>IFERROR(IF('排序（YTM）'!J15=1,'日收益率(杠杆)'!J16,""),"")</f>
        <v/>
      </c>
      <c r="K16" s="4" t="str">
        <f>IFERROR(IF('排序（YTM）'!K15=1,'日收益率(杠杆)'!K16,""),"")</f>
        <v/>
      </c>
      <c r="M16" s="6">
        <f t="shared" si="0"/>
        <v>1.0095713121761229</v>
      </c>
    </row>
    <row r="17" spans="1:13" x14ac:dyDescent="0.15">
      <c r="A17" s="1">
        <v>42304</v>
      </c>
      <c r="B17" s="4" t="str">
        <f>IFERROR(IF('排序（YTM）'!B16=1,'日收益率(杠杆)'!B17,""),"")</f>
        <v/>
      </c>
      <c r="C17" s="4" t="str">
        <f>IFERROR(IF('排序（YTM）'!C16=1,'日收益率(杠杆)'!C17,""),"")</f>
        <v/>
      </c>
      <c r="D17" s="4" t="str">
        <f>IFERROR(IF('排序（YTM）'!D16=1,'日收益率(杠杆)'!D17,""),"")</f>
        <v/>
      </c>
      <c r="E17" s="4" t="str">
        <f>IFERROR(IF('排序（YTM）'!E16=1,'日收益率(杠杆)'!E17,""),"")</f>
        <v/>
      </c>
      <c r="F17" s="4" t="str">
        <f>IFERROR(IF('排序（YTM）'!F16=1,'日收益率(杠杆)'!F17,""),"")</f>
        <v/>
      </c>
      <c r="G17" s="4" t="str">
        <f>IFERROR(IF('排序（YTM）'!G16=1,'日收益率(杠杆)'!G17,""),"")</f>
        <v/>
      </c>
      <c r="H17" s="4">
        <f>IFERROR(IF('排序（YTM）'!H16=1,'日收益率(杠杆)'!H17,""),"")</f>
        <v>-8.0292893720445549E-4</v>
      </c>
      <c r="I17" s="4" t="str">
        <f>IFERROR(IF('排序（YTM）'!I16=1,'日收益率(杠杆)'!I17,""),"")</f>
        <v/>
      </c>
      <c r="J17" s="4" t="str">
        <f>IFERROR(IF('排序（YTM）'!J16=1,'日收益率(杠杆)'!J17,""),"")</f>
        <v/>
      </c>
      <c r="K17" s="4" t="str">
        <f>IFERROR(IF('排序（YTM）'!K16=1,'日收益率(杠杆)'!K17,""),"")</f>
        <v/>
      </c>
      <c r="M17" s="6">
        <f t="shared" si="0"/>
        <v>1.0087606981554054</v>
      </c>
    </row>
    <row r="18" spans="1:13" x14ac:dyDescent="0.15">
      <c r="A18" s="1">
        <v>42305</v>
      </c>
      <c r="B18" s="4" t="str">
        <f>IFERROR(IF('排序（YTM）'!B17=1,'日收益率(杠杆)'!B18,""),"")</f>
        <v/>
      </c>
      <c r="C18" s="4" t="str">
        <f>IFERROR(IF('排序（YTM）'!C17=1,'日收益率(杠杆)'!C18,""),"")</f>
        <v/>
      </c>
      <c r="D18" s="4" t="str">
        <f>IFERROR(IF('排序（YTM）'!D17=1,'日收益率(杠杆)'!D18,""),"")</f>
        <v/>
      </c>
      <c r="E18" s="4" t="str">
        <f>IFERROR(IF('排序（YTM）'!E17=1,'日收益率(杠杆)'!E18,""),"")</f>
        <v/>
      </c>
      <c r="F18" s="4" t="str">
        <f>IFERROR(IF('排序（YTM）'!F17=1,'日收益率(杠杆)'!F18,""),"")</f>
        <v/>
      </c>
      <c r="G18" s="4" t="str">
        <f>IFERROR(IF('排序（YTM）'!G17=1,'日收益率(杠杆)'!G18,""),"")</f>
        <v/>
      </c>
      <c r="H18" s="4">
        <f>IFERROR(IF('排序（YTM）'!H17=1,'日收益率(杠杆)'!H18,""),"")</f>
        <v>4.8193188111209497E-4</v>
      </c>
      <c r="I18" s="4" t="str">
        <f>IFERROR(IF('排序（YTM）'!I17=1,'日收益率(杠杆)'!I18,""),"")</f>
        <v/>
      </c>
      <c r="J18" s="4" t="str">
        <f>IFERROR(IF('排序（YTM）'!J17=1,'日收益率(杠杆)'!J18,""),"")</f>
        <v/>
      </c>
      <c r="K18" s="4" t="str">
        <f>IFERROR(IF('排序（YTM）'!K17=1,'日收益率(杠杆)'!K18,""),"")</f>
        <v/>
      </c>
      <c r="M18" s="6">
        <f t="shared" si="0"/>
        <v>1.0092468520962592</v>
      </c>
    </row>
    <row r="19" spans="1:13" x14ac:dyDescent="0.15">
      <c r="A19" s="1">
        <v>42306</v>
      </c>
      <c r="B19" s="4" t="str">
        <f>IFERROR(IF('排序（YTM）'!B18=1,'日收益率(杠杆)'!B19,""),"")</f>
        <v/>
      </c>
      <c r="C19" s="4" t="str">
        <f>IFERROR(IF('排序（YTM）'!C18=1,'日收益率(杠杆)'!C19,""),"")</f>
        <v/>
      </c>
      <c r="D19" s="4" t="str">
        <f>IFERROR(IF('排序（YTM）'!D18=1,'日收益率(杠杆)'!D19,""),"")</f>
        <v/>
      </c>
      <c r="E19" s="4" t="str">
        <f>IFERROR(IF('排序（YTM）'!E18=1,'日收益率(杠杆)'!E19,""),"")</f>
        <v/>
      </c>
      <c r="F19" s="4" t="str">
        <f>IFERROR(IF('排序（YTM）'!F18=1,'日收益率(杠杆)'!F19,""),"")</f>
        <v/>
      </c>
      <c r="G19" s="4" t="str">
        <f>IFERROR(IF('排序（YTM）'!G18=1,'日收益率(杠杆)'!G19,""),"")</f>
        <v/>
      </c>
      <c r="H19" s="4">
        <f>IFERROR(IF('排序（YTM）'!H18=1,'日收益率(杠杆)'!H19,""),"")</f>
        <v>-1.1244896596295979E-3</v>
      </c>
      <c r="I19" s="4" t="str">
        <f>IFERROR(IF('排序（YTM）'!I18=1,'日收益率(杠杆)'!I19,""),"")</f>
        <v/>
      </c>
      <c r="J19" s="4" t="str">
        <f>IFERROR(IF('排序（YTM）'!J18=1,'日收益率(杠杆)'!J19,""),"")</f>
        <v/>
      </c>
      <c r="K19" s="4" t="str">
        <f>IFERROR(IF('排序（YTM）'!K18=1,'日收益率(杠杆)'!K19,""),"")</f>
        <v/>
      </c>
      <c r="M19" s="6">
        <f t="shared" si="0"/>
        <v>1.0081119644470633</v>
      </c>
    </row>
    <row r="20" spans="1:13" x14ac:dyDescent="0.15">
      <c r="A20" s="1">
        <v>42307</v>
      </c>
      <c r="B20" s="4" t="str">
        <f>IFERROR(IF('排序（YTM）'!B19=1,'日收益率(杠杆)'!B20,""),"")</f>
        <v/>
      </c>
      <c r="C20" s="4" t="str">
        <f>IFERROR(IF('排序（YTM）'!C19=1,'日收益率(杠杆)'!C20,""),"")</f>
        <v/>
      </c>
      <c r="D20" s="4" t="str">
        <f>IFERROR(IF('排序（YTM）'!D19=1,'日收益率(杠杆)'!D20,""),"")</f>
        <v/>
      </c>
      <c r="E20" s="4" t="str">
        <f>IFERROR(IF('排序（YTM）'!E19=1,'日收益率(杠杆)'!E20,""),"")</f>
        <v/>
      </c>
      <c r="F20" s="4" t="str">
        <f>IFERROR(IF('排序（YTM）'!F19=1,'日收益率(杠杆)'!F20,""),"")</f>
        <v/>
      </c>
      <c r="G20" s="4" t="str">
        <f>IFERROR(IF('排序（YTM）'!G19=1,'日收益率(杠杆)'!G20,""),"")</f>
        <v/>
      </c>
      <c r="H20" s="4">
        <f>IFERROR(IF('排序（YTM）'!H19=1,'日收益率(杠杆)'!H20,""),"")</f>
        <v>-3.2152291846654823E-4</v>
      </c>
      <c r="I20" s="4" t="str">
        <f>IFERROR(IF('排序（YTM）'!I19=1,'日收益率(杠杆)'!I20,""),"")</f>
        <v/>
      </c>
      <c r="J20" s="4" t="str">
        <f>IFERROR(IF('排序（YTM）'!J19=1,'日收益率(杠杆)'!J20,""),"")</f>
        <v/>
      </c>
      <c r="K20" s="4" t="str">
        <f>IFERROR(IF('排序（YTM）'!K19=1,'日收益率(杠杆)'!K20,""),"")</f>
        <v/>
      </c>
      <c r="M20" s="6">
        <f t="shared" si="0"/>
        <v>1.0077878333461132</v>
      </c>
    </row>
    <row r="21" spans="1:13" x14ac:dyDescent="0.15">
      <c r="A21" s="1">
        <v>42310</v>
      </c>
      <c r="B21" s="4" t="str">
        <f>IFERROR(IF('排序（YTM）'!B20=1,'日收益率(杠杆)'!B21,""),"")</f>
        <v/>
      </c>
      <c r="C21" s="4" t="str">
        <f>IFERROR(IF('排序（YTM）'!C20=1,'日收益率(杠杆)'!C21,""),"")</f>
        <v/>
      </c>
      <c r="D21" s="4" t="str">
        <f>IFERROR(IF('排序（YTM）'!D20=1,'日收益率(杠杆)'!D21,""),"")</f>
        <v/>
      </c>
      <c r="E21" s="4" t="str">
        <f>IFERROR(IF('排序（YTM）'!E20=1,'日收益率(杠杆)'!E21,""),"")</f>
        <v/>
      </c>
      <c r="F21" s="4" t="str">
        <f>IFERROR(IF('排序（YTM）'!F20=1,'日收益率(杠杆)'!F21,""),"")</f>
        <v/>
      </c>
      <c r="G21" s="4" t="str">
        <f>IFERROR(IF('排序（YTM）'!G20=1,'日收益率(杠杆)'!G21,""),"")</f>
        <v/>
      </c>
      <c r="H21" s="4">
        <f>IFERROR(IF('排序（YTM）'!H20=1,'日收益率(杠杆)'!H21,""),"")</f>
        <v>9.6452933904011379E-4</v>
      </c>
      <c r="I21" s="4" t="str">
        <f>IFERROR(IF('排序（YTM）'!I20=1,'日收益率(杠杆)'!I21,""),"")</f>
        <v/>
      </c>
      <c r="J21" s="4" t="str">
        <f>IFERROR(IF('排序（YTM）'!J20=1,'日收益率(杠杆)'!J21,""),"")</f>
        <v/>
      </c>
      <c r="K21" s="4" t="str">
        <f>IFERROR(IF('排序（YTM）'!K20=1,'日收益率(杠杆)'!K21,""),"")</f>
        <v/>
      </c>
      <c r="M21" s="6">
        <f t="shared" si="0"/>
        <v>1.0087598742789032</v>
      </c>
    </row>
    <row r="22" spans="1:13" x14ac:dyDescent="0.15">
      <c r="A22" s="1">
        <v>42311</v>
      </c>
      <c r="B22" s="4" t="str">
        <f>IFERROR(IF('排序（YTM）'!B21=1,'日收益率(杠杆)'!B22,""),"")</f>
        <v/>
      </c>
      <c r="C22" s="4" t="str">
        <f>IFERROR(IF('排序（YTM）'!C21=1,'日收益率(杠杆)'!C22,""),"")</f>
        <v/>
      </c>
      <c r="D22" s="4" t="str">
        <f>IFERROR(IF('排序（YTM）'!D21=1,'日收益率(杠杆)'!D22,""),"")</f>
        <v/>
      </c>
      <c r="E22" s="4" t="str">
        <f>IFERROR(IF('排序（YTM）'!E21=1,'日收益率(杠杆)'!E22,""),"")</f>
        <v/>
      </c>
      <c r="F22" s="4" t="str">
        <f>IFERROR(IF('排序（YTM）'!F21=1,'日收益率(杠杆)'!F22,""),"")</f>
        <v/>
      </c>
      <c r="G22" s="4" t="str">
        <f>IFERROR(IF('排序（YTM）'!G21=1,'日收益率(杠杆)'!G22,""),"")</f>
        <v/>
      </c>
      <c r="H22" s="4">
        <f>IFERROR(IF('排序（YTM）'!H21=1,'日收益率(杠杆)'!H22,""),"")</f>
        <v>3.2130035014454601E-4</v>
      </c>
      <c r="I22" s="4" t="str">
        <f>IFERROR(IF('排序（YTM）'!I21=1,'日收益率(杠杆)'!I22,""),"")</f>
        <v/>
      </c>
      <c r="J22" s="4" t="str">
        <f>IFERROR(IF('排序（YTM）'!J21=1,'日收益率(杠杆)'!J22,""),"")</f>
        <v/>
      </c>
      <c r="K22" s="4" t="str">
        <f>IFERROR(IF('排序（YTM）'!K21=1,'日收益率(杠杆)'!K22,""),"")</f>
        <v/>
      </c>
      <c r="M22" s="6">
        <f t="shared" si="0"/>
        <v>1.0090839891797208</v>
      </c>
    </row>
    <row r="23" spans="1:13" x14ac:dyDescent="0.15">
      <c r="A23" s="1">
        <v>42312</v>
      </c>
      <c r="B23" s="4" t="str">
        <f>IFERROR(IF('排序（YTM）'!B22=1,'日收益率(杠杆)'!B23,""),"")</f>
        <v/>
      </c>
      <c r="C23" s="4" t="str">
        <f>IFERROR(IF('排序（YTM）'!C22=1,'日收益率(杠杆)'!C23,""),"")</f>
        <v/>
      </c>
      <c r="D23" s="4" t="str">
        <f>IFERROR(IF('排序（YTM）'!D22=1,'日收益率(杠杆)'!D23,""),"")</f>
        <v/>
      </c>
      <c r="E23" s="4" t="str">
        <f>IFERROR(IF('排序（YTM）'!E22=1,'日收益率(杠杆)'!E23,""),"")</f>
        <v/>
      </c>
      <c r="F23" s="4" t="str">
        <f>IFERROR(IF('排序（YTM）'!F22=1,'日收益率(杠杆)'!F23,""),"")</f>
        <v/>
      </c>
      <c r="G23" s="4" t="str">
        <f>IFERROR(IF('排序（YTM）'!G22=1,'日收益率(杠杆)'!G23,""),"")</f>
        <v/>
      </c>
      <c r="H23" s="4">
        <f>IFERROR(IF('排序（YTM）'!H22=1,'日收益率(杠杆)'!H23,""),"")</f>
        <v>3.2121402910965702E-4</v>
      </c>
      <c r="I23" s="4" t="str">
        <f>IFERROR(IF('排序（YTM）'!I22=1,'日收益率(杠杆)'!I23,""),"")</f>
        <v/>
      </c>
      <c r="J23" s="4" t="str">
        <f>IFERROR(IF('排序（YTM）'!J22=1,'日收益率(杠杆)'!J23,""),"")</f>
        <v/>
      </c>
      <c r="K23" s="4" t="str">
        <f>IFERROR(IF('排序（YTM）'!K22=1,'日收益率(杠杆)'!K23,""),"")</f>
        <v/>
      </c>
      <c r="M23" s="6">
        <f t="shared" si="0"/>
        <v>1.009408121113595</v>
      </c>
    </row>
    <row r="24" spans="1:13" x14ac:dyDescent="0.15">
      <c r="A24" s="1">
        <v>42313</v>
      </c>
      <c r="B24" s="4" t="str">
        <f>IFERROR(IF('排序（YTM）'!B23=1,'日收益率(杠杆)'!B24,""),"")</f>
        <v/>
      </c>
      <c r="C24" s="4" t="str">
        <f>IFERROR(IF('排序（YTM）'!C23=1,'日收益率(杠杆)'!C24,""),"")</f>
        <v/>
      </c>
      <c r="D24" s="4" t="str">
        <f>IFERROR(IF('排序（YTM）'!D23=1,'日收益率(杠杆)'!D24,""),"")</f>
        <v/>
      </c>
      <c r="E24" s="4" t="str">
        <f>IFERROR(IF('排序（YTM）'!E23=1,'日收益率(杠杆)'!E24,""),"")</f>
        <v/>
      </c>
      <c r="F24" s="4" t="str">
        <f>IFERROR(IF('排序（YTM）'!F23=1,'日收益率(杠杆)'!F24,""),"")</f>
        <v/>
      </c>
      <c r="G24" s="4" t="str">
        <f>IFERROR(IF('排序（YTM）'!G23=1,'日收益率(杠杆)'!G24,""),"")</f>
        <v/>
      </c>
      <c r="H24" s="4">
        <f>IFERROR(IF('排序（YTM）'!H23=1,'日收益率(杠杆)'!H24,""),"")</f>
        <v>-2.2492870143786176E-3</v>
      </c>
      <c r="I24" s="4" t="str">
        <f>IFERROR(IF('排序（YTM）'!I23=1,'日收益率(杠杆)'!I24,""),"")</f>
        <v/>
      </c>
      <c r="J24" s="4" t="str">
        <f>IFERROR(IF('排序（YTM）'!J23=1,'日收益率(杠杆)'!J24,""),"")</f>
        <v/>
      </c>
      <c r="K24" s="4" t="str">
        <f>IFERROR(IF('排序（YTM）'!K23=1,'日收益率(杠杆)'!K24,""),"")</f>
        <v/>
      </c>
      <c r="M24" s="6">
        <f t="shared" si="0"/>
        <v>1.0071376725345658</v>
      </c>
    </row>
    <row r="25" spans="1:13" x14ac:dyDescent="0.15">
      <c r="A25" s="1">
        <v>42314</v>
      </c>
      <c r="B25" s="4" t="str">
        <f>IFERROR(IF('排序（YTM）'!B24=1,'日收益率(杠杆)'!B25,""),"")</f>
        <v/>
      </c>
      <c r="C25" s="4" t="str">
        <f>IFERROR(IF('排序（YTM）'!C24=1,'日收益率(杠杆)'!C25,""),"")</f>
        <v/>
      </c>
      <c r="D25" s="4" t="str">
        <f>IFERROR(IF('排序（YTM）'!D24=1,'日收益率(杠杆)'!D25,""),"")</f>
        <v/>
      </c>
      <c r="E25" s="4" t="str">
        <f>IFERROR(IF('排序（YTM）'!E24=1,'日收益率(杠杆)'!E25,""),"")</f>
        <v/>
      </c>
      <c r="F25" s="4" t="str">
        <f>IFERROR(IF('排序（YTM）'!F24=1,'日收益率(杠杆)'!F25,""),"")</f>
        <v/>
      </c>
      <c r="G25" s="4" t="str">
        <f>IFERROR(IF('排序（YTM）'!G24=1,'日收益率(杠杆)'!G25,""),"")</f>
        <v/>
      </c>
      <c r="H25" s="4">
        <f>IFERROR(IF('排序（YTM）'!H24=1,'日收益率(杠杆)'!H25,""),"")</f>
        <v>3.2173259425769175E-4</v>
      </c>
      <c r="I25" s="4" t="str">
        <f>IFERROR(IF('排序（YTM）'!I24=1,'日收益率(杠杆)'!I25,""),"")</f>
        <v/>
      </c>
      <c r="J25" s="4" t="str">
        <f>IFERROR(IF('排序（YTM）'!J24=1,'日收益率(杠杆)'!J25,""),"")</f>
        <v/>
      </c>
      <c r="K25" s="4" t="str">
        <f>IFERROR(IF('排序（YTM）'!K24=1,'日收益率(杠杆)'!K25,""),"")</f>
        <v/>
      </c>
      <c r="M25" s="6">
        <f t="shared" si="0"/>
        <v>1.007461701550725</v>
      </c>
    </row>
    <row r="26" spans="1:13" x14ac:dyDescent="0.15">
      <c r="A26" s="1">
        <v>42317</v>
      </c>
      <c r="B26" s="4" t="str">
        <f>IFERROR(IF('排序（YTM）'!B25=1,'日收益率(杠杆)'!B26,""),"")</f>
        <v/>
      </c>
      <c r="C26" s="4" t="str">
        <f>IFERROR(IF('排序（YTM）'!C25=1,'日收益率(杠杆)'!C26,""),"")</f>
        <v/>
      </c>
      <c r="D26" s="4" t="str">
        <f>IFERROR(IF('排序（YTM）'!D25=1,'日收益率(杠杆)'!D26,""),"")</f>
        <v/>
      </c>
      <c r="E26" s="4" t="str">
        <f>IFERROR(IF('排序（YTM）'!E25=1,'日收益率(杠杆)'!E26,""),"")</f>
        <v/>
      </c>
      <c r="F26" s="4" t="str">
        <f>IFERROR(IF('排序（YTM）'!F25=1,'日收益率(杠杆)'!F26,""),"")</f>
        <v/>
      </c>
      <c r="G26" s="4" t="str">
        <f>IFERROR(IF('排序（YTM）'!G25=1,'日收益率(杠杆)'!G26,""),"")</f>
        <v/>
      </c>
      <c r="H26" s="4">
        <f>IFERROR(IF('排序（YTM）'!H25=1,'日收益率(杠杆)'!H26,""),"")</f>
        <v>-4.8306896830065211E-3</v>
      </c>
      <c r="I26" s="4" t="str">
        <f>IFERROR(IF('排序（YTM）'!I25=1,'日收益率(杠杆)'!I26,""),"")</f>
        <v/>
      </c>
      <c r="J26" s="4" t="str">
        <f>IFERROR(IF('排序（YTM）'!J25=1,'日收益率(杠杆)'!J26,""),"")</f>
        <v/>
      </c>
      <c r="K26" s="4" t="str">
        <f>IFERROR(IF('排序（YTM）'!K25=1,'日收益率(杠杆)'!K26,""),"")</f>
        <v/>
      </c>
      <c r="M26" s="6">
        <f t="shared" si="0"/>
        <v>1.0025949667030198</v>
      </c>
    </row>
    <row r="27" spans="1:13" x14ac:dyDescent="0.15">
      <c r="A27" s="1">
        <v>42318</v>
      </c>
      <c r="B27" s="4" t="str">
        <f>IFERROR(IF('排序（YTM）'!B26=1,'日收益率(杠杆)'!B27,""),"")</f>
        <v/>
      </c>
      <c r="C27" s="4" t="str">
        <f>IFERROR(IF('排序（YTM）'!C26=1,'日收益率(杠杆)'!C27,""),"")</f>
        <v/>
      </c>
      <c r="D27" s="4" t="str">
        <f>IFERROR(IF('排序（YTM）'!D26=1,'日收益率(杠杆)'!D27,""),"")</f>
        <v/>
      </c>
      <c r="E27" s="4" t="str">
        <f>IFERROR(IF('排序（YTM）'!E26=1,'日收益率(杠杆)'!E27,""),"")</f>
        <v/>
      </c>
      <c r="F27" s="4" t="str">
        <f>IFERROR(IF('排序（YTM）'!F26=1,'日收益率(杠杆)'!F27,""),"")</f>
        <v/>
      </c>
      <c r="G27" s="4" t="str">
        <f>IFERROR(IF('排序（YTM）'!G26=1,'日收益率(杠杆)'!G27,""),"")</f>
        <v/>
      </c>
      <c r="H27" s="4">
        <f>IFERROR(IF('排序（YTM）'!H26=1,'日收益率(杠杆)'!H27,""),"")</f>
        <v>-6.9556057196056356E-3</v>
      </c>
      <c r="I27" s="4" t="str">
        <f>IFERROR(IF('排序（YTM）'!I26=1,'日收益率(杠杆)'!I27,""),"")</f>
        <v/>
      </c>
      <c r="J27" s="4" t="str">
        <f>IFERROR(IF('排序（YTM）'!J26=1,'日收益率(杠杆)'!J27,""),"")</f>
        <v/>
      </c>
      <c r="K27" s="4" t="str">
        <f>IFERROR(IF('排序（YTM）'!K26=1,'日收益率(杠杆)'!K27,""),"")</f>
        <v/>
      </c>
      <c r="M27" s="6">
        <f t="shared" si="0"/>
        <v>0.99562131141817245</v>
      </c>
    </row>
    <row r="28" spans="1:13" x14ac:dyDescent="0.15">
      <c r="A28" s="1">
        <v>42319</v>
      </c>
      <c r="B28" s="4" t="str">
        <f>IFERROR(IF('排序（YTM）'!B27=1,'日收益率(杠杆)'!B28,""),"")</f>
        <v/>
      </c>
      <c r="C28" s="4" t="str">
        <f>IFERROR(IF('排序（YTM）'!C27=1,'日收益率(杠杆)'!C28,""),"")</f>
        <v/>
      </c>
      <c r="D28" s="4" t="str">
        <f>IFERROR(IF('排序（YTM）'!D27=1,'日收益率(杠杆)'!D28,""),"")</f>
        <v/>
      </c>
      <c r="E28" s="4" t="str">
        <f>IFERROR(IF('排序（YTM）'!E27=1,'日收益率(杠杆)'!E28,""),"")</f>
        <v/>
      </c>
      <c r="F28" s="4" t="str">
        <f>IFERROR(IF('排序（YTM）'!F27=1,'日收益率(杠杆)'!F28,""),"")</f>
        <v/>
      </c>
      <c r="G28" s="4" t="str">
        <f>IFERROR(IF('排序（YTM）'!G27=1,'日收益率(杠杆)'!G28,""),"")</f>
        <v/>
      </c>
      <c r="H28" s="4">
        <f>IFERROR(IF('排序（YTM）'!H27=1,'日收益率(杠杆)'!H28,""),"")</f>
        <v>-6.0186153824453026E-3</v>
      </c>
      <c r="I28" s="4" t="str">
        <f>IFERROR(IF('排序（YTM）'!I27=1,'日收益率(杠杆)'!I28,""),"")</f>
        <v/>
      </c>
      <c r="J28" s="4" t="str">
        <f>IFERROR(IF('排序（YTM）'!J27=1,'日收益率(杠杆)'!J28,""),"")</f>
        <v/>
      </c>
      <c r="K28" s="4" t="str">
        <f>IFERROR(IF('排序（YTM）'!K27=1,'日收益率(杠杆)'!K28,""),"")</f>
        <v/>
      </c>
      <c r="M28" s="6">
        <f t="shared" si="0"/>
        <v>0.98962904967818066</v>
      </c>
    </row>
    <row r="29" spans="1:13" x14ac:dyDescent="0.15">
      <c r="A29" s="1">
        <v>42320</v>
      </c>
      <c r="B29" s="4" t="str">
        <f>IFERROR(IF('排序（YTM）'!B28=1,'日收益率(杠杆)'!B29,""),"")</f>
        <v/>
      </c>
      <c r="C29" s="4" t="str">
        <f>IFERROR(IF('排序（YTM）'!C28=1,'日收益率(杠杆)'!C29,""),"")</f>
        <v/>
      </c>
      <c r="D29" s="4" t="str">
        <f>IFERROR(IF('排序（YTM）'!D28=1,'日收益率(杠杆)'!D29,""),"")</f>
        <v/>
      </c>
      <c r="E29" s="4" t="str">
        <f>IFERROR(IF('排序（YTM）'!E28=1,'日收益率(杠杆)'!E29,""),"")</f>
        <v/>
      </c>
      <c r="F29" s="4" t="str">
        <f>IFERROR(IF('排序（YTM）'!F28=1,'日收益率(杠杆)'!F29,""),"")</f>
        <v/>
      </c>
      <c r="G29" s="4" t="str">
        <f>IFERROR(IF('排序（YTM）'!G28=1,'日收益率(杠杆)'!G29,""),"")</f>
        <v/>
      </c>
      <c r="H29" s="4">
        <f>IFERROR(IF('排序（YTM）'!H28=1,'日收益率(杠杆)'!H29,""),"")</f>
        <v>-1.0310294069753662E-2</v>
      </c>
      <c r="I29" s="4" t="str">
        <f>IFERROR(IF('排序（YTM）'!I28=1,'日收益率(杠杆)'!I29,""),"")</f>
        <v/>
      </c>
      <c r="J29" s="4" t="str">
        <f>IFERROR(IF('排序（YTM）'!J28=1,'日收益率(杠杆)'!J29,""),"")</f>
        <v/>
      </c>
      <c r="K29" s="4" t="str">
        <f>IFERROR(IF('排序（YTM）'!K28=1,'日收益率(杠杆)'!K29,""),"")</f>
        <v/>
      </c>
      <c r="M29" s="6">
        <f t="shared" si="0"/>
        <v>0.97942568315602774</v>
      </c>
    </row>
    <row r="30" spans="1:13" x14ac:dyDescent="0.15">
      <c r="A30" s="1">
        <v>42321</v>
      </c>
      <c r="B30" s="4" t="str">
        <f>IFERROR(IF('排序（YTM）'!B29=1,'日收益率(杠杆)'!B30,""),"")</f>
        <v/>
      </c>
      <c r="C30" s="4" t="str">
        <f>IFERROR(IF('排序（YTM）'!C29=1,'日收益率(杠杆)'!C30,""),"")</f>
        <v/>
      </c>
      <c r="D30" s="4" t="str">
        <f>IFERROR(IF('排序（YTM）'!D29=1,'日收益率(杠杆)'!D30,""),"")</f>
        <v/>
      </c>
      <c r="E30" s="4" t="str">
        <f>IFERROR(IF('排序（YTM）'!E29=1,'日收益率(杠杆)'!E30,""),"")</f>
        <v/>
      </c>
      <c r="F30" s="4" t="str">
        <f>IFERROR(IF('排序（YTM）'!F29=1,'日收益率(杠杆)'!F30,""),"")</f>
        <v/>
      </c>
      <c r="G30" s="4" t="str">
        <f>IFERROR(IF('排序（YTM）'!G29=1,'日收益率(杠杆)'!G30,""),"")</f>
        <v/>
      </c>
      <c r="H30" s="4">
        <f>IFERROR(IF('排序（YTM）'!H29=1,'日收益率(杠杆)'!H30,""),"")</f>
        <v>4.2767233537563572E-3</v>
      </c>
      <c r="I30" s="4" t="str">
        <f>IFERROR(IF('排序（YTM）'!I29=1,'日收益率(杠杆)'!I30,""),"")</f>
        <v/>
      </c>
      <c r="J30" s="4" t="str">
        <f>IFERROR(IF('排序（YTM）'!J29=1,'日收益率(杠杆)'!J30,""),"")</f>
        <v/>
      </c>
      <c r="K30" s="4" t="str">
        <f>IFERROR(IF('排序（YTM）'!K29=1,'日收益率(杠杆)'!K30,""),"")</f>
        <v/>
      </c>
      <c r="M30" s="6">
        <f t="shared" si="0"/>
        <v>0.98361441584844989</v>
      </c>
    </row>
    <row r="31" spans="1:13" x14ac:dyDescent="0.15">
      <c r="A31" s="1">
        <v>42324</v>
      </c>
      <c r="B31" s="4" t="str">
        <f>IFERROR(IF('排序（YTM）'!B30=1,'日收益率(杠杆)'!B31,""),"")</f>
        <v/>
      </c>
      <c r="C31" s="4" t="str">
        <f>IFERROR(IF('排序（YTM）'!C30=1,'日收益率(杠杆)'!C31,""),"")</f>
        <v/>
      </c>
      <c r="D31" s="4" t="str">
        <f>IFERROR(IF('排序（YTM）'!D30=1,'日收益率(杠杆)'!D31,""),"")</f>
        <v/>
      </c>
      <c r="E31" s="4" t="str">
        <f>IFERROR(IF('排序（YTM）'!E30=1,'日收益率(杠杆)'!E31,""),"")</f>
        <v/>
      </c>
      <c r="F31" s="4" t="str">
        <f>IFERROR(IF('排序（YTM）'!F30=1,'日收益率(杠杆)'!F31,""),"")</f>
        <v/>
      </c>
      <c r="G31" s="4" t="str">
        <f>IFERROR(IF('排序（YTM）'!G30=1,'日收益率(杠杆)'!G31,""),"")</f>
        <v/>
      </c>
      <c r="H31" s="4">
        <f>IFERROR(IF('排序（YTM）'!H30=1,'日收益率(杠杆)'!H31,""),"")</f>
        <v>-7.2319002724221459E-3</v>
      </c>
      <c r="I31" s="4" t="str">
        <f>IFERROR(IF('排序（YTM）'!I30=1,'日收益率(杠杆)'!I31,""),"")</f>
        <v/>
      </c>
      <c r="J31" s="4" t="str">
        <f>IFERROR(IF('排序（YTM）'!J30=1,'日收益率(杠杆)'!J31,""),"")</f>
        <v/>
      </c>
      <c r="K31" s="4" t="str">
        <f>IFERROR(IF('排序（YTM）'!K30=1,'日收益率(杠杆)'!K31,""),"")</f>
        <v/>
      </c>
      <c r="M31" s="6">
        <f t="shared" si="0"/>
        <v>0.97650101448651716</v>
      </c>
    </row>
    <row r="32" spans="1:13" x14ac:dyDescent="0.15">
      <c r="A32" s="1">
        <v>42325</v>
      </c>
      <c r="B32" s="4" t="str">
        <f>IFERROR(IF('排序（YTM）'!B31=1,'日收益率(杠杆)'!B32,""),"")</f>
        <v/>
      </c>
      <c r="C32" s="4" t="str">
        <f>IFERROR(IF('排序（YTM）'!C31=1,'日收益率(杠杆)'!C32,""),"")</f>
        <v/>
      </c>
      <c r="D32" s="4" t="str">
        <f>IFERROR(IF('排序（YTM）'!D31=1,'日收益率(杠杆)'!D32,""),"")</f>
        <v/>
      </c>
      <c r="E32" s="4" t="str">
        <f>IFERROR(IF('排序（YTM）'!E31=1,'日收益率(杠杆)'!E32,""),"")</f>
        <v/>
      </c>
      <c r="F32" s="4" t="str">
        <f>IFERROR(IF('排序（YTM）'!F31=1,'日收益率(杠杆)'!F32,""),"")</f>
        <v/>
      </c>
      <c r="G32" s="4" t="str">
        <f>IFERROR(IF('排序（YTM）'!G31=1,'日收益率(杠杆)'!G32,""),"")</f>
        <v/>
      </c>
      <c r="H32" s="4">
        <f>IFERROR(IF('排序（YTM）'!H31=1,'日收益率(杠杆)'!H32,""),"")</f>
        <v>-1.6507330205704464E-4</v>
      </c>
      <c r="I32" s="4" t="str">
        <f>IFERROR(IF('排序（YTM）'!I31=1,'日收益率(杠杆)'!I32,""),"")</f>
        <v/>
      </c>
      <c r="J32" s="4" t="str">
        <f>IFERROR(IF('排序（YTM）'!J31=1,'日收益率(杠杆)'!J32,""),"")</f>
        <v/>
      </c>
      <c r="K32" s="4" t="str">
        <f>IFERROR(IF('排序（YTM）'!K31=1,'日收益率(杠杆)'!K32,""),"")</f>
        <v/>
      </c>
      <c r="M32" s="6">
        <f t="shared" si="0"/>
        <v>0.97633982023959376</v>
      </c>
    </row>
    <row r="33" spans="1:13" x14ac:dyDescent="0.15">
      <c r="A33" s="1">
        <v>42326</v>
      </c>
      <c r="B33" s="4" t="str">
        <f>IFERROR(IF('排序（YTM）'!B32=1,'日收益率(杠杆)'!B33,""),"")</f>
        <v/>
      </c>
      <c r="C33" s="4" t="str">
        <f>IFERROR(IF('排序（YTM）'!C32=1,'日收益率(杠杆)'!C33,""),"")</f>
        <v/>
      </c>
      <c r="D33" s="4" t="str">
        <f>IFERROR(IF('排序（YTM）'!D32=1,'日收益率(杠杆)'!D33,""),"")</f>
        <v/>
      </c>
      <c r="E33" s="4" t="str">
        <f>IFERROR(IF('排序（YTM）'!E32=1,'日收益率(杠杆)'!E33,""),"")</f>
        <v/>
      </c>
      <c r="F33" s="4" t="str">
        <f>IFERROR(IF('排序（YTM）'!F32=1,'日收益率(杠杆)'!F33,""),"")</f>
        <v/>
      </c>
      <c r="G33" s="4" t="str">
        <f>IFERROR(IF('排序（YTM）'!G32=1,'日收益率(杠杆)'!G33,""),"")</f>
        <v/>
      </c>
      <c r="H33" s="4">
        <f>IFERROR(IF('排序（YTM）'!H32=1,'日收益率(杠杆)'!H33,""),"")</f>
        <v>-1.4863387871245927E-3</v>
      </c>
      <c r="I33" s="4" t="str">
        <f>IFERROR(IF('排序（YTM）'!I32=1,'日收益率(杠杆)'!I33,""),"")</f>
        <v/>
      </c>
      <c r="J33" s="4" t="str">
        <f>IFERROR(IF('排序（YTM）'!J32=1,'日收益率(杠杆)'!J33,""),"")</f>
        <v/>
      </c>
      <c r="K33" s="4" t="str">
        <f>IFERROR(IF('排序（YTM）'!K32=1,'日收益率(杠杆)'!K33,""),"")</f>
        <v/>
      </c>
      <c r="M33" s="6">
        <f t="shared" si="0"/>
        <v>0.97488864849535739</v>
      </c>
    </row>
    <row r="34" spans="1:13" x14ac:dyDescent="0.15">
      <c r="A34" s="1">
        <v>42327</v>
      </c>
      <c r="B34" s="4" t="str">
        <f>IFERROR(IF('排序（YTM）'!B33=1,'日收益率(杠杆)'!B34,""),"")</f>
        <v/>
      </c>
      <c r="C34" s="4" t="str">
        <f>IFERROR(IF('排序（YTM）'!C33=1,'日收益率(杠杆)'!C34,""),"")</f>
        <v/>
      </c>
      <c r="D34" s="4" t="str">
        <f>IFERROR(IF('排序（YTM）'!D33=1,'日收益率(杠杆)'!D34,""),"")</f>
        <v/>
      </c>
      <c r="E34" s="4" t="str">
        <f>IFERROR(IF('排序（YTM）'!E33=1,'日收益率(杠杆)'!E34,""),"")</f>
        <v/>
      </c>
      <c r="F34" s="4" t="str">
        <f>IFERROR(IF('排序（YTM）'!F33=1,'日收益率(杠杆)'!F34,""),"")</f>
        <v/>
      </c>
      <c r="G34" s="4" t="str">
        <f>IFERROR(IF('排序（YTM）'!G33=1,'日收益率(杠杆)'!G34,""),"")</f>
        <v/>
      </c>
      <c r="H34" s="4">
        <f>IFERROR(IF('排序（YTM）'!H33=1,'日收益率(杠杆)'!H34,""),"")</f>
        <v>3.3056130455528805E-4</v>
      </c>
      <c r="I34" s="4" t="str">
        <f>IFERROR(IF('排序（YTM）'!I33=1,'日收益率(杠杆)'!I34,""),"")</f>
        <v/>
      </c>
      <c r="J34" s="4" t="str">
        <f>IFERROR(IF('排序（YTM）'!J33=1,'日收益率(杠杆)'!J34,""),"")</f>
        <v/>
      </c>
      <c r="K34" s="4" t="str">
        <f>IFERROR(IF('排序（YTM）'!K33=1,'日收益率(杠杆)'!K34,""),"")</f>
        <v/>
      </c>
      <c r="M34" s="6">
        <f t="shared" si="0"/>
        <v>0.97521090895880014</v>
      </c>
    </row>
    <row r="35" spans="1:13" x14ac:dyDescent="0.15">
      <c r="A35" s="1">
        <v>42328</v>
      </c>
      <c r="B35" s="4" t="str">
        <f>IFERROR(IF('排序（YTM）'!B34=1,'日收益率(杠杆)'!B35,""),"")</f>
        <v/>
      </c>
      <c r="C35" s="4" t="str">
        <f>IFERROR(IF('排序（YTM）'!C34=1,'日收益率(杠杆)'!C35,""),"")</f>
        <v/>
      </c>
      <c r="D35" s="4" t="str">
        <f>IFERROR(IF('排序（YTM）'!D34=1,'日收益率(杠杆)'!D35,""),"")</f>
        <v/>
      </c>
      <c r="E35" s="4" t="str">
        <f>IFERROR(IF('排序（YTM）'!E34=1,'日收益率(杠杆)'!E35,""),"")</f>
        <v/>
      </c>
      <c r="F35" s="4" t="str">
        <f>IFERROR(IF('排序（YTM）'!F34=1,'日收益率(杠杆)'!F35,""),"")</f>
        <v/>
      </c>
      <c r="G35" s="4" t="str">
        <f>IFERROR(IF('排序（YTM）'!G34=1,'日收益率(杠杆)'!G35,""),"")</f>
        <v/>
      </c>
      <c r="H35" s="4">
        <f>IFERROR(IF('排序（YTM）'!H34=1,'日收益率(杠杆)'!H35,""),"")</f>
        <v>1.1564154184409055E-3</v>
      </c>
      <c r="I35" s="4" t="str">
        <f>IFERROR(IF('排序（YTM）'!I34=1,'日收益率(杠杆)'!I35,""),"")</f>
        <v/>
      </c>
      <c r="J35" s="4" t="str">
        <f>IFERROR(IF('排序（YTM）'!J34=1,'日收益率(杠杆)'!J35,""),"")</f>
        <v/>
      </c>
      <c r="K35" s="4" t="str">
        <f>IFERROR(IF('排序（YTM）'!K34=1,'日收益率(杠杆)'!K35,""),"")</f>
        <v/>
      </c>
      <c r="M35" s="6">
        <f t="shared" si="0"/>
        <v>0.97633865789015184</v>
      </c>
    </row>
    <row r="36" spans="1:13" x14ac:dyDescent="0.15">
      <c r="A36" s="1">
        <v>42331</v>
      </c>
      <c r="B36" s="4" t="str">
        <f>IFERROR(IF('排序（YTM）'!B35=1,'日收益率(杠杆)'!B36,""),"")</f>
        <v/>
      </c>
      <c r="C36" s="4" t="str">
        <f>IFERROR(IF('排序（YTM）'!C35=1,'日收益率(杠杆)'!C36,""),"")</f>
        <v/>
      </c>
      <c r="D36" s="4" t="str">
        <f>IFERROR(IF('排序（YTM）'!D35=1,'日收益率(杠杆)'!D36,""),"")</f>
        <v/>
      </c>
      <c r="E36" s="4" t="str">
        <f>IFERROR(IF('排序（YTM）'!E35=1,'日收益率(杠杆)'!E36,""),"")</f>
        <v/>
      </c>
      <c r="F36" s="4" t="str">
        <f>IFERROR(IF('排序（YTM）'!F35=1,'日收益率(杠杆)'!F36,""),"")</f>
        <v/>
      </c>
      <c r="G36" s="4" t="str">
        <f>IFERROR(IF('排序（YTM）'!G35=1,'日收益率(杠杆)'!G36,""),"")</f>
        <v/>
      </c>
      <c r="H36" s="4">
        <f>IFERROR(IF('排序（YTM）'!H35=1,'日收益率(杠杆)'!H36,""),"")</f>
        <v>-3.9659496895338101E-3</v>
      </c>
      <c r="I36" s="4" t="str">
        <f>IFERROR(IF('排序（YTM）'!I35=1,'日收益率(杠杆)'!I36,""),"")</f>
        <v/>
      </c>
      <c r="J36" s="4" t="str">
        <f>IFERROR(IF('排序（YTM）'!J35=1,'日收益率(杠杆)'!J36,""),"")</f>
        <v/>
      </c>
      <c r="K36" s="4" t="str">
        <f>IFERROR(IF('排序（YTM）'!K35=1,'日收益率(杠杆)'!K36,""),"")</f>
        <v/>
      </c>
      <c r="M36" s="6">
        <f t="shared" si="0"/>
        <v>0.97246654789301257</v>
      </c>
    </row>
    <row r="37" spans="1:13" x14ac:dyDescent="0.15">
      <c r="A37" s="1">
        <v>42332</v>
      </c>
      <c r="B37" s="4" t="str">
        <f>IFERROR(IF('排序（YTM）'!B36=1,'日收益率(杠杆)'!B37,""),"")</f>
        <v/>
      </c>
      <c r="C37" s="4" t="str">
        <f>IFERROR(IF('排序（YTM）'!C36=1,'日收益率(杠杆)'!C37,""),"")</f>
        <v/>
      </c>
      <c r="D37" s="4" t="str">
        <f>IFERROR(IF('排序（YTM）'!D36=1,'日收益率(杠杆)'!D37,""),"")</f>
        <v/>
      </c>
      <c r="E37" s="4" t="str">
        <f>IFERROR(IF('排序（YTM）'!E36=1,'日收益率(杠杆)'!E37,""),"")</f>
        <v/>
      </c>
      <c r="F37" s="4" t="str">
        <f>IFERROR(IF('排序（YTM）'!F36=1,'日收益率(杠杆)'!F37,""),"")</f>
        <v/>
      </c>
      <c r="G37" s="4" t="str">
        <f>IFERROR(IF('排序（YTM）'!G36=1,'日收益率(杠杆)'!G37,""),"")</f>
        <v/>
      </c>
      <c r="H37" s="4">
        <f>IFERROR(IF('排序（YTM）'!H36=1,'日收益率(杠杆)'!H37,""),"")</f>
        <v>1.1591247028586056E-3</v>
      </c>
      <c r="I37" s="4" t="str">
        <f>IFERROR(IF('排序（YTM）'!I36=1,'日收益率(杠杆)'!I37,""),"")</f>
        <v/>
      </c>
      <c r="J37" s="4" t="str">
        <f>IFERROR(IF('排序（YTM）'!J36=1,'日收益率(杠杆)'!J37,""),"")</f>
        <v/>
      </c>
      <c r="K37" s="4" t="str">
        <f>IFERROR(IF('排序（YTM）'!K36=1,'日收益率(杠杆)'!K37,""),"")</f>
        <v/>
      </c>
      <c r="M37" s="6">
        <f t="shared" si="0"/>
        <v>0.97359375789137903</v>
      </c>
    </row>
    <row r="38" spans="1:13" x14ac:dyDescent="0.15">
      <c r="A38" s="1">
        <v>42333</v>
      </c>
      <c r="B38" s="4" t="str">
        <f>IFERROR(IF('排序（YTM）'!B37=1,'日收益率(杠杆)'!B38,""),"")</f>
        <v/>
      </c>
      <c r="C38" s="4" t="str">
        <f>IFERROR(IF('排序（YTM）'!C37=1,'日收益率(杠杆)'!C38,""),"")</f>
        <v/>
      </c>
      <c r="D38" s="4" t="str">
        <f>IFERROR(IF('排序（YTM）'!D37=1,'日收益率(杠杆)'!D38,""),"")</f>
        <v/>
      </c>
      <c r="E38" s="4" t="str">
        <f>IFERROR(IF('排序（YTM）'!E37=1,'日收益率(杠杆)'!E38,""),"")</f>
        <v/>
      </c>
      <c r="F38" s="4" t="str">
        <f>IFERROR(IF('排序（YTM）'!F37=1,'日收益率(杠杆)'!F38,""),"")</f>
        <v/>
      </c>
      <c r="G38" s="4" t="str">
        <f>IFERROR(IF('排序（YTM）'!G37=1,'日收益率(杠杆)'!G38,""),"")</f>
        <v/>
      </c>
      <c r="H38" s="4">
        <f>IFERROR(IF('排序（YTM）'!H37=1,'日收益率(杠杆)'!H38,""),"")</f>
        <v>-3.8094585340270356E-3</v>
      </c>
      <c r="I38" s="4" t="str">
        <f>IFERROR(IF('排序（YTM）'!I37=1,'日收益率(杠杆)'!I38,""),"")</f>
        <v/>
      </c>
      <c r="J38" s="4" t="str">
        <f>IFERROR(IF('排序（YTM）'!J37=1,'日收益率(杠杆)'!J38,""),"")</f>
        <v/>
      </c>
      <c r="K38" s="4" t="str">
        <f>IFERROR(IF('排序（YTM）'!K37=1,'日收益率(杠杆)'!K38,""),"")</f>
        <v/>
      </c>
      <c r="M38" s="6">
        <f t="shared" si="0"/>
        <v>0.96988489284170432</v>
      </c>
    </row>
    <row r="39" spans="1:13" x14ac:dyDescent="0.15">
      <c r="A39" s="1">
        <v>42334</v>
      </c>
      <c r="B39" s="4" t="str">
        <f>IFERROR(IF('排序（YTM）'!B38=1,'日收益率(杠杆)'!B39,""),"")</f>
        <v/>
      </c>
      <c r="C39" s="4" t="str">
        <f>IFERROR(IF('排序（YTM）'!C38=1,'日收益率(杠杆)'!C39,""),"")</f>
        <v/>
      </c>
      <c r="D39" s="4" t="str">
        <f>IFERROR(IF('排序（YTM）'!D38=1,'日收益率(杠杆)'!D39,""),"")</f>
        <v/>
      </c>
      <c r="E39" s="4" t="str">
        <f>IFERROR(IF('排序（YTM）'!E38=1,'日收益率(杠杆)'!E39,""),"")</f>
        <v/>
      </c>
      <c r="F39" s="4" t="str">
        <f>IFERROR(IF('排序（YTM）'!F38=1,'日收益率(杠杆)'!F39,""),"")</f>
        <v/>
      </c>
      <c r="G39" s="4" t="str">
        <f>IFERROR(IF('排序（YTM）'!G38=1,'日收益率(杠杆)'!G39,""),"")</f>
        <v/>
      </c>
      <c r="H39" s="4">
        <f>IFERROR(IF('排序（YTM）'!H38=1,'日收益率(杠杆)'!H39,""),"")</f>
        <v>-4.9806502368788586E-4</v>
      </c>
      <c r="I39" s="4" t="str">
        <f>IFERROR(IF('排序（YTM）'!I38=1,'日收益率(杠杆)'!I39,""),"")</f>
        <v/>
      </c>
      <c r="J39" s="4" t="str">
        <f>IFERROR(IF('排序（YTM）'!J38=1,'日收益率(杠杆)'!J39,""),"")</f>
        <v/>
      </c>
      <c r="K39" s="4" t="str">
        <f>IFERROR(IF('排序（YTM）'!K38=1,'日收益率(杠杆)'!K39,""),"")</f>
        <v/>
      </c>
      <c r="M39" s="6">
        <f t="shared" si="0"/>
        <v>0.96940182709957656</v>
      </c>
    </row>
    <row r="40" spans="1:13" x14ac:dyDescent="0.15">
      <c r="A40" s="1">
        <v>42335</v>
      </c>
      <c r="B40" s="4" t="str">
        <f>IFERROR(IF('排序（YTM）'!B39=1,'日收益率(杠杆)'!B40,""),"")</f>
        <v/>
      </c>
      <c r="C40" s="4" t="str">
        <f>IFERROR(IF('排序（YTM）'!C39=1,'日收益率(杠杆)'!C40,""),"")</f>
        <v/>
      </c>
      <c r="D40" s="4" t="str">
        <f>IFERROR(IF('排序（YTM）'!D39=1,'日收益率(杠杆)'!D40,""),"")</f>
        <v/>
      </c>
      <c r="E40" s="4" t="str">
        <f>IFERROR(IF('排序（YTM）'!E39=1,'日收益率(杠杆)'!E40,""),"")</f>
        <v/>
      </c>
      <c r="F40" s="4" t="str">
        <f>IFERROR(IF('排序（YTM）'!F39=1,'日收益率(杠杆)'!F40,""),"")</f>
        <v/>
      </c>
      <c r="G40" s="4" t="str">
        <f>IFERROR(IF('排序（YTM）'!G39=1,'日收益率(杠杆)'!G40,""),"")</f>
        <v/>
      </c>
      <c r="H40" s="4">
        <f>IFERROR(IF('排序（YTM）'!H39=1,'日收益率(杠杆)'!H40,""),"")</f>
        <v>-4.9827145275473106E-4</v>
      </c>
      <c r="I40" s="4" t="str">
        <f>IFERROR(IF('排序（YTM）'!I39=1,'日收益率(杠杆)'!I40,""),"")</f>
        <v/>
      </c>
      <c r="J40" s="4" t="str">
        <f>IFERROR(IF('排序（YTM）'!J39=1,'日收益率(杠杆)'!J40,""),"")</f>
        <v/>
      </c>
      <c r="K40" s="4" t="str">
        <f>IFERROR(IF('排序（YTM）'!K39=1,'日收益率(杠杆)'!K40,""),"")</f>
        <v/>
      </c>
      <c r="M40" s="6">
        <f t="shared" si="0"/>
        <v>0.96891880184288459</v>
      </c>
    </row>
    <row r="41" spans="1:13" x14ac:dyDescent="0.15">
      <c r="A41" s="1">
        <v>42338</v>
      </c>
      <c r="B41" s="4" t="str">
        <f>IFERROR(IF('排序（YTM）'!B40=1,'日收益率(杠杆)'!B41,""),"")</f>
        <v/>
      </c>
      <c r="C41" s="4" t="str">
        <f>IFERROR(IF('排序（YTM）'!C40=1,'日收益率(杠杆)'!C41,""),"")</f>
        <v/>
      </c>
      <c r="D41" s="4" t="str">
        <f>IFERROR(IF('排序（YTM）'!D40=1,'日收益率(杠杆)'!D41,""),"")</f>
        <v/>
      </c>
      <c r="E41" s="4" t="str">
        <f>IFERROR(IF('排序（YTM）'!E40=1,'日收益率(杠杆)'!E41,""),"")</f>
        <v/>
      </c>
      <c r="F41" s="4" t="str">
        <f>IFERROR(IF('排序（YTM）'!F40=1,'日收益率(杠杆)'!F41,""),"")</f>
        <v/>
      </c>
      <c r="G41" s="4" t="str">
        <f>IFERROR(IF('排序（YTM）'!G40=1,'日收益率(杠杆)'!G41,""),"")</f>
        <v/>
      </c>
      <c r="H41" s="4">
        <f>IFERROR(IF('排序（YTM）'!H40=1,'日收益率(杠杆)'!H41,""),"")</f>
        <v>6.6445041333716443E-4</v>
      </c>
      <c r="I41" s="4" t="str">
        <f>IFERROR(IF('排序（YTM）'!I40=1,'日收益率(杠杆)'!I41,""),"")</f>
        <v/>
      </c>
      <c r="J41" s="4" t="str">
        <f>IFERROR(IF('排序（YTM）'!J40=1,'日收益率(杠杆)'!J41,""),"")</f>
        <v/>
      </c>
      <c r="K41" s="4" t="str">
        <f>IFERROR(IF('排序（YTM）'!K40=1,'日收益率(杠杆)'!K41,""),"")</f>
        <v/>
      </c>
      <c r="M41" s="6">
        <f t="shared" si="0"/>
        <v>0.96956260034125918</v>
      </c>
    </row>
    <row r="42" spans="1:13" x14ac:dyDescent="0.15">
      <c r="A42" s="1">
        <v>42339</v>
      </c>
      <c r="B42" s="4" t="str">
        <f>IFERROR(IF('排序（YTM）'!B41=1,'日收益率(杠杆)'!B42,""),"")</f>
        <v/>
      </c>
      <c r="C42" s="4" t="str">
        <f>IFERROR(IF('排序（YTM）'!C41=1,'日收益率(杠杆)'!C42,""),"")</f>
        <v/>
      </c>
      <c r="D42" s="4" t="str">
        <f>IFERROR(IF('排序（YTM）'!D41=1,'日收益率(杠杆)'!D42,""),"")</f>
        <v/>
      </c>
      <c r="E42" s="4" t="str">
        <f>IFERROR(IF('排序（YTM）'!E41=1,'日收益率(杠杆)'!E42,""),"")</f>
        <v/>
      </c>
      <c r="F42" s="4" t="str">
        <f>IFERROR(IF('排序（YTM）'!F41=1,'日收益率(杠杆)'!F42,""),"")</f>
        <v/>
      </c>
      <c r="G42" s="4" t="str">
        <f>IFERROR(IF('排序（YTM）'!G41=1,'日收益率(杠杆)'!G42,""),"")</f>
        <v/>
      </c>
      <c r="H42" s="4">
        <f>IFERROR(IF('排序（YTM）'!H41=1,'日收益率(杠杆)'!H42,""),"")</f>
        <v>3.7644226172469167E-16</v>
      </c>
      <c r="I42" s="4" t="str">
        <f>IFERROR(IF('排序（YTM）'!I41=1,'日收益率(杠杆)'!I42,""),"")</f>
        <v/>
      </c>
      <c r="J42" s="4" t="str">
        <f>IFERROR(IF('排序（YTM）'!J41=1,'日收益率(杠杆)'!J42,""),"")</f>
        <v/>
      </c>
      <c r="K42" s="4" t="str">
        <f>IFERROR(IF('排序（YTM）'!K41=1,'日收益率(杠杆)'!K42,""),"")</f>
        <v/>
      </c>
      <c r="M42" s="6">
        <f t="shared" si="0"/>
        <v>0.96956260034125963</v>
      </c>
    </row>
    <row r="43" spans="1:13" x14ac:dyDescent="0.15">
      <c r="A43" s="1">
        <v>42340</v>
      </c>
      <c r="B43" s="4" t="str">
        <f>IFERROR(IF('排序（YTM）'!B42=1,'日收益率(杠杆)'!B43,""),"")</f>
        <v/>
      </c>
      <c r="C43" s="4" t="str">
        <f>IFERROR(IF('排序（YTM）'!C42=1,'日收益率(杠杆)'!C43,""),"")</f>
        <v/>
      </c>
      <c r="D43" s="4" t="str">
        <f>IFERROR(IF('排序（YTM）'!D42=1,'日收益率(杠杆)'!D43,""),"")</f>
        <v/>
      </c>
      <c r="E43" s="4" t="str">
        <f>IFERROR(IF('排序（YTM）'!E42=1,'日收益率(杠杆)'!E43,""),"")</f>
        <v/>
      </c>
      <c r="F43" s="4" t="str">
        <f>IFERROR(IF('排序（YTM）'!F42=1,'日收益率(杠杆)'!F43,""),"")</f>
        <v/>
      </c>
      <c r="G43" s="4" t="str">
        <f>IFERROR(IF('排序（YTM）'!G42=1,'日收益率(杠杆)'!G43,""),"")</f>
        <v/>
      </c>
      <c r="H43" s="4">
        <f>IFERROR(IF('排序（YTM）'!H42=1,'日收益率(杠杆)'!H43,""),"")</f>
        <v>8.6165260509144092E-3</v>
      </c>
      <c r="I43" s="4" t="str">
        <f>IFERROR(IF('排序（YTM）'!I42=1,'日收益率(杠杆)'!I43,""),"")</f>
        <v/>
      </c>
      <c r="J43" s="4" t="str">
        <f>IFERROR(IF('排序（YTM）'!J42=1,'日收益率(杠杆)'!J43,""),"")</f>
        <v/>
      </c>
      <c r="K43" s="4" t="str">
        <f>IFERROR(IF('排序（YTM）'!K42=1,'日收益率(杠杆)'!K43,""),"")</f>
        <v/>
      </c>
      <c r="M43" s="6">
        <f t="shared" si="0"/>
        <v>0.97791686174509229</v>
      </c>
    </row>
    <row r="44" spans="1:13" x14ac:dyDescent="0.15">
      <c r="A44" s="1">
        <v>42341</v>
      </c>
      <c r="B44" s="4" t="str">
        <f>IFERROR(IF('排序（YTM）'!B43=1,'日收益率(杠杆)'!B44,""),"")</f>
        <v/>
      </c>
      <c r="C44" s="4" t="str">
        <f>IFERROR(IF('排序（YTM）'!C43=1,'日收益率(杠杆)'!C44,""),"")</f>
        <v/>
      </c>
      <c r="D44" s="4" t="str">
        <f>IFERROR(IF('排序（YTM）'!D43=1,'日收益率(杠杆)'!D44,""),"")</f>
        <v/>
      </c>
      <c r="E44" s="4" t="str">
        <f>IFERROR(IF('排序（YTM）'!E43=1,'日收益率(杠杆)'!E44,""),"")</f>
        <v/>
      </c>
      <c r="F44" s="4" t="str">
        <f>IFERROR(IF('排序（YTM）'!F43=1,'日收益率(杠杆)'!F44,""),"")</f>
        <v/>
      </c>
      <c r="G44" s="4" t="str">
        <f>IFERROR(IF('排序（YTM）'!G43=1,'日收益率(杠杆)'!G44,""),"")</f>
        <v/>
      </c>
      <c r="H44" s="4">
        <f>IFERROR(IF('排序（YTM）'!H43=1,'日收益率(杠杆)'!H44,""),"")</f>
        <v>4.7755109877036933E-3</v>
      </c>
      <c r="I44" s="4" t="str">
        <f>IFERROR(IF('排序（YTM）'!I43=1,'日收益率(杠杆)'!I44,""),"")</f>
        <v/>
      </c>
      <c r="J44" s="4" t="str">
        <f>IFERROR(IF('排序（YTM）'!J43=1,'日收益率(杠杆)'!J44,""),"")</f>
        <v/>
      </c>
      <c r="K44" s="4" t="str">
        <f>IFERROR(IF('排序（YTM）'!K43=1,'日收益率(杠杆)'!K44,""),"")</f>
        <v/>
      </c>
      <c r="M44" s="6">
        <f t="shared" si="0"/>
        <v>0.98258691446341673</v>
      </c>
    </row>
    <row r="45" spans="1:13" x14ac:dyDescent="0.15">
      <c r="A45" s="1">
        <v>42342</v>
      </c>
      <c r="B45" s="4" t="str">
        <f>IFERROR(IF('排序（YTM）'!B44=1,'日收益率(杠杆)'!B45,""),"")</f>
        <v/>
      </c>
      <c r="C45" s="4" t="str">
        <f>IFERROR(IF('排序（YTM）'!C44=1,'日收益率(杠杆)'!C45,""),"")</f>
        <v/>
      </c>
      <c r="D45" s="4" t="str">
        <f>IFERROR(IF('排序（YTM）'!D44=1,'日收益率(杠杆)'!D45,""),"")</f>
        <v/>
      </c>
      <c r="E45" s="4" t="str">
        <f>IFERROR(IF('排序（YTM）'!E44=1,'日收益率(杠杆)'!E45,""),"")</f>
        <v/>
      </c>
      <c r="F45" s="4" t="str">
        <f>IFERROR(IF('排序（YTM）'!F44=1,'日收益率(杠杆)'!F45,""),"")</f>
        <v/>
      </c>
      <c r="G45" s="4" t="str">
        <f>IFERROR(IF('排序（YTM）'!G44=1,'日收益率(杠杆)'!G45,""),"")</f>
        <v/>
      </c>
      <c r="H45" s="4">
        <f>IFERROR(IF('排序（YTM）'!H44=1,'日收益率(杠杆)'!H45,""),"")</f>
        <v>4.9204167243590618E-3</v>
      </c>
      <c r="I45" s="4" t="str">
        <f>IFERROR(IF('排序（YTM）'!I44=1,'日收益率(杠杆)'!I45,""),"")</f>
        <v/>
      </c>
      <c r="J45" s="4" t="str">
        <f>IFERROR(IF('排序（YTM）'!J44=1,'日收益率(杠杆)'!J45,""),"")</f>
        <v/>
      </c>
      <c r="K45" s="4" t="str">
        <f>IFERROR(IF('排序（YTM）'!K44=1,'日收益率(杠杆)'!K45,""),"")</f>
        <v/>
      </c>
      <c r="M45" s="6">
        <f t="shared" si="0"/>
        <v>0.9874216515504789</v>
      </c>
    </row>
    <row r="46" spans="1:13" x14ac:dyDescent="0.15">
      <c r="A46" s="1">
        <v>42345</v>
      </c>
      <c r="B46" s="4" t="str">
        <f>IFERROR(IF('排序（YTM）'!B45=1,'日收益率(杠杆)'!B46,""),"")</f>
        <v/>
      </c>
      <c r="C46" s="4" t="str">
        <f>IFERROR(IF('排序（YTM）'!C45=1,'日收益率(杠杆)'!C46,""),"")</f>
        <v/>
      </c>
      <c r="D46" s="4" t="str">
        <f>IFERROR(IF('排序（YTM）'!D45=1,'日收益率(杠杆)'!D46,""),"")</f>
        <v/>
      </c>
      <c r="E46" s="4" t="str">
        <f>IFERROR(IF('排序（YTM）'!E45=1,'日收益率(杠杆)'!E46,""),"")</f>
        <v/>
      </c>
      <c r="F46" s="4" t="str">
        <f>IFERROR(IF('排序（YTM）'!F45=1,'日收益率(杠杆)'!F46,""),"")</f>
        <v/>
      </c>
      <c r="G46" s="4" t="str">
        <f>IFERROR(IF('排序（YTM）'!G45=1,'日收益率(杠杆)'!G46,""),"")</f>
        <v/>
      </c>
      <c r="H46" s="4">
        <f>IFERROR(IF('排序（YTM）'!H45=1,'日收益率(杠杆)'!H46,""),"")</f>
        <v>-6.7159215125913493E-3</v>
      </c>
      <c r="I46" s="4" t="str">
        <f>IFERROR(IF('排序（YTM）'!I45=1,'日收益率(杠杆)'!I46,""),"")</f>
        <v/>
      </c>
      <c r="J46" s="4" t="str">
        <f>IFERROR(IF('排序（YTM）'!J45=1,'日收益率(杠杆)'!J46,""),"")</f>
        <v/>
      </c>
      <c r="K46" s="4" t="str">
        <f>IFERROR(IF('排序（YTM）'!K45=1,'日收益率(杠杆)'!K46,""),"")</f>
        <v/>
      </c>
      <c r="M46" s="6">
        <f t="shared" si="0"/>
        <v>0.98079020523883254</v>
      </c>
    </row>
    <row r="47" spans="1:13" x14ac:dyDescent="0.15">
      <c r="A47" s="1">
        <v>42346</v>
      </c>
      <c r="B47" s="4" t="str">
        <f>IFERROR(IF('排序（YTM）'!B46=1,'日收益率(杠杆)'!B47,""),"")</f>
        <v/>
      </c>
      <c r="C47" s="4" t="str">
        <f>IFERROR(IF('排序（YTM）'!C46=1,'日收益率(杠杆)'!C47,""),"")</f>
        <v/>
      </c>
      <c r="D47" s="4" t="str">
        <f>IFERROR(IF('排序（YTM）'!D46=1,'日收益率(杠杆)'!D47,""),"")</f>
        <v/>
      </c>
      <c r="E47" s="4" t="str">
        <f>IFERROR(IF('排序（YTM）'!E46=1,'日收益率(杠杆)'!E47,""),"")</f>
        <v/>
      </c>
      <c r="F47" s="4" t="str">
        <f>IFERROR(IF('排序（YTM）'!F46=1,'日收益率(杠杆)'!F47,""),"")</f>
        <v/>
      </c>
      <c r="G47" s="4" t="str">
        <f>IFERROR(IF('排序（YTM）'!G46=1,'日收益率(杠杆)'!G47,""),"")</f>
        <v/>
      </c>
      <c r="H47" s="4">
        <f>IFERROR(IF('排序（YTM）'!H46=1,'日收益率(杠杆)'!H47,""),"")</f>
        <v>2.7938709766137191E-3</v>
      </c>
      <c r="I47" s="4" t="str">
        <f>IFERROR(IF('排序（YTM）'!I46=1,'日收益率(杠杆)'!I47,""),"")</f>
        <v/>
      </c>
      <c r="J47" s="4" t="str">
        <f>IFERROR(IF('排序（YTM）'!J46=1,'日收益率(杠杆)'!J47,""),"")</f>
        <v/>
      </c>
      <c r="K47" s="4" t="str">
        <f>IFERROR(IF('排序（YTM）'!K46=1,'日收益率(杠杆)'!K47,""),"")</f>
        <v/>
      </c>
      <c r="M47" s="6">
        <f t="shared" si="0"/>
        <v>0.98353040652739632</v>
      </c>
    </row>
    <row r="48" spans="1:13" x14ac:dyDescent="0.15">
      <c r="A48" s="1">
        <v>42347</v>
      </c>
      <c r="B48" s="4" t="str">
        <f>IFERROR(IF('排序（YTM）'!B47=1,'日收益率(杠杆)'!B48,""),"")</f>
        <v/>
      </c>
      <c r="C48" s="4" t="str">
        <f>IFERROR(IF('排序（YTM）'!C47=1,'日收益率(杠杆)'!C48,""),"")</f>
        <v/>
      </c>
      <c r="D48" s="4" t="str">
        <f>IFERROR(IF('排序（YTM）'!D47=1,'日收益率(杠杆)'!D48,""),"")</f>
        <v/>
      </c>
      <c r="E48" s="4" t="str">
        <f>IFERROR(IF('排序（YTM）'!E47=1,'日收益率(杠杆)'!E48,""),"")</f>
        <v/>
      </c>
      <c r="F48" s="4" t="str">
        <f>IFERROR(IF('排序（YTM）'!F47=1,'日收益率(杠杆)'!F48,""),"")</f>
        <v/>
      </c>
      <c r="G48" s="4" t="str">
        <f>IFERROR(IF('排序（YTM）'!G47=1,'日收益率(杠杆)'!G48,""),"")</f>
        <v/>
      </c>
      <c r="H48" s="4">
        <f>IFERROR(IF('排序（YTM）'!H47=1,'日收益率(杠杆)'!H48,""),"")</f>
        <v>-1.1488370098232223E-3</v>
      </c>
      <c r="I48" s="4" t="str">
        <f>IFERROR(IF('排序（YTM）'!I47=1,'日收益率(杠杆)'!I48,""),"")</f>
        <v/>
      </c>
      <c r="J48" s="4" t="str">
        <f>IFERROR(IF('排序（YTM）'!J47=1,'日收益率(杠杆)'!J48,""),"")</f>
        <v/>
      </c>
      <c r="K48" s="4" t="str">
        <f>IFERROR(IF('排序（YTM）'!K47=1,'日收益率(杠杆)'!K48,""),"")</f>
        <v/>
      </c>
      <c r="M48" s="6">
        <f t="shared" si="0"/>
        <v>0.98240049039609112</v>
      </c>
    </row>
    <row r="49" spans="1:13" x14ac:dyDescent="0.15">
      <c r="A49" s="1">
        <v>42348</v>
      </c>
      <c r="B49" s="4" t="str">
        <f>IFERROR(IF('排序（YTM）'!B48=1,'日收益率(杠杆)'!B49,""),"")</f>
        <v/>
      </c>
      <c r="C49" s="4" t="str">
        <f>IFERROR(IF('排序（YTM）'!C48=1,'日收益率(杠杆)'!C49,""),"")</f>
        <v/>
      </c>
      <c r="D49" s="4" t="str">
        <f>IFERROR(IF('排序（YTM）'!D48=1,'日收益率(杠杆)'!D49,""),"")</f>
        <v/>
      </c>
      <c r="E49" s="4" t="str">
        <f>IFERROR(IF('排序（YTM）'!E48=1,'日收益率(杠杆)'!E49,""),"")</f>
        <v/>
      </c>
      <c r="F49" s="4" t="str">
        <f>IFERROR(IF('排序（YTM）'!F48=1,'日收益率(杠杆)'!F49,""),"")</f>
        <v/>
      </c>
      <c r="G49" s="4" t="str">
        <f>IFERROR(IF('排序（YTM）'!G48=1,'日收益率(杠杆)'!G49,""),"")</f>
        <v/>
      </c>
      <c r="H49" s="4">
        <f>IFERROR(IF('排序（YTM）'!H48=1,'日收益率(杠杆)'!H49,""),"")</f>
        <v>-9.8562202512926934E-4</v>
      </c>
      <c r="I49" s="4" t="str">
        <f>IFERROR(IF('排序（YTM）'!I48=1,'日收益率(杠杆)'!I49,""),"")</f>
        <v/>
      </c>
      <c r="J49" s="4" t="str">
        <f>IFERROR(IF('排序（YTM）'!J48=1,'日收益率(杠杆)'!J49,""),"")</f>
        <v/>
      </c>
      <c r="K49" s="4" t="str">
        <f>IFERROR(IF('排序（YTM）'!K48=1,'日收益率(杠杆)'!K49,""),"")</f>
        <v/>
      </c>
      <c r="M49" s="6">
        <f t="shared" si="0"/>
        <v>0.98143221483525889</v>
      </c>
    </row>
    <row r="50" spans="1:13" x14ac:dyDescent="0.15">
      <c r="A50" s="1">
        <v>42349</v>
      </c>
      <c r="B50" s="4" t="str">
        <f>IFERROR(IF('排序（YTM）'!B49=1,'日收益率(杠杆)'!B50,""),"")</f>
        <v/>
      </c>
      <c r="C50" s="4" t="str">
        <f>IFERROR(IF('排序（YTM）'!C49=1,'日收益率(杠杆)'!C50,""),"")</f>
        <v/>
      </c>
      <c r="D50" s="4" t="str">
        <f>IFERROR(IF('排序（YTM）'!D49=1,'日收益率(杠杆)'!D50,""),"")</f>
        <v/>
      </c>
      <c r="E50" s="4" t="str">
        <f>IFERROR(IF('排序（YTM）'!E49=1,'日收益率(杠杆)'!E50,""),"")</f>
        <v/>
      </c>
      <c r="F50" s="4" t="str">
        <f>IFERROR(IF('排序（YTM）'!F49=1,'日收益率(杠杆)'!F50,""),"")</f>
        <v/>
      </c>
      <c r="G50" s="4" t="str">
        <f>IFERROR(IF('排序（YTM）'!G49=1,'日收益率(杠杆)'!G50,""),"")</f>
        <v/>
      </c>
      <c r="H50" s="4">
        <f>IFERROR(IF('排序（YTM）'!H49=1,'日收益率(杠杆)'!H50,""),"")</f>
        <v>-1.6443151536009195E-3</v>
      </c>
      <c r="I50" s="4" t="str">
        <f>IFERROR(IF('排序（YTM）'!I49=1,'日收益率(杠杆)'!I50,""),"")</f>
        <v/>
      </c>
      <c r="J50" s="4" t="str">
        <f>IFERROR(IF('排序（YTM）'!J49=1,'日收益率(杠杆)'!J50,""),"")</f>
        <v/>
      </c>
      <c r="K50" s="4" t="str">
        <f>IFERROR(IF('排序（YTM）'!K49=1,'日收益率(杠杆)'!K50,""),"")</f>
        <v/>
      </c>
      <c r="M50" s="6">
        <f t="shared" si="0"/>
        <v>0.97981843097217314</v>
      </c>
    </row>
    <row r="51" spans="1:13" x14ac:dyDescent="0.15">
      <c r="A51" s="1">
        <v>42352</v>
      </c>
      <c r="B51" s="4" t="str">
        <f>IFERROR(IF('排序（YTM）'!B50=1,'日收益率(杠杆)'!B51,""),"")</f>
        <v/>
      </c>
      <c r="C51" s="4" t="str">
        <f>IFERROR(IF('排序（YTM）'!C50=1,'日收益率(杠杆)'!C51,""),"")</f>
        <v/>
      </c>
      <c r="D51" s="4" t="str">
        <f>IFERROR(IF('排序（YTM）'!D50=1,'日收益率(杠杆)'!D51,""),"")</f>
        <v/>
      </c>
      <c r="E51" s="4" t="str">
        <f>IFERROR(IF('排序（YTM）'!E50=1,'日收益率(杠杆)'!E51,""),"")</f>
        <v/>
      </c>
      <c r="F51" s="4" t="str">
        <f>IFERROR(IF('排序（YTM）'!F50=1,'日收益率(杠杆)'!F51,""),"")</f>
        <v/>
      </c>
      <c r="G51" s="4" t="str">
        <f>IFERROR(IF('排序（YTM）'!G50=1,'日收益率(杠杆)'!G51,""),"")</f>
        <v/>
      </c>
      <c r="H51" s="4">
        <f>IFERROR(IF('排序（YTM）'!H50=1,'日收益率(杠杆)'!H51,""),"")</f>
        <v>1.97415714662489E-3</v>
      </c>
      <c r="I51" s="4" t="str">
        <f>IFERROR(IF('排序（YTM）'!I50=1,'日收益率(杠杆)'!I51,""),"")</f>
        <v/>
      </c>
      <c r="J51" s="4" t="str">
        <f>IFERROR(IF('排序（YTM）'!J50=1,'日收益率(杠杆)'!J51,""),"")</f>
        <v/>
      </c>
      <c r="K51" s="4" t="str">
        <f>IFERROR(IF('排序（YTM）'!K50=1,'日收益率(杠杆)'!K51,""),"")</f>
        <v/>
      </c>
      <c r="M51" s="6">
        <f t="shared" si="0"/>
        <v>0.98175274653007172</v>
      </c>
    </row>
    <row r="52" spans="1:13" x14ac:dyDescent="0.15">
      <c r="A52" s="1">
        <v>42353</v>
      </c>
      <c r="B52" s="4" t="str">
        <f>IFERROR(IF('排序（YTM）'!B51=1,'日收益率(杠杆)'!B52,""),"")</f>
        <v/>
      </c>
      <c r="C52" s="4" t="str">
        <f>IFERROR(IF('排序（YTM）'!C51=1,'日收益率(杠杆)'!C52,""),"")</f>
        <v/>
      </c>
      <c r="D52" s="4" t="str">
        <f>IFERROR(IF('排序（YTM）'!D51=1,'日收益率(杠杆)'!D52,""),"")</f>
        <v/>
      </c>
      <c r="E52" s="4" t="str">
        <f>IFERROR(IF('排序（YTM）'!E51=1,'日收益率(杠杆)'!E52,""),"")</f>
        <v/>
      </c>
      <c r="F52" s="4" t="str">
        <f>IFERROR(IF('排序（YTM）'!F51=1,'日收益率(杠杆)'!F52,""),"")</f>
        <v/>
      </c>
      <c r="G52" s="4" t="str">
        <f>IFERROR(IF('排序（YTM）'!G51=1,'日收益率(杠杆)'!G52,""),"")</f>
        <v/>
      </c>
      <c r="H52" s="4">
        <f>IFERROR(IF('排序（YTM）'!H51=1,'日收益率(杠杆)'!H52,""),"")</f>
        <v>1.643146459826914E-4</v>
      </c>
      <c r="I52" s="4" t="str">
        <f>IFERROR(IF('排序（YTM）'!I51=1,'日收益率(杠杆)'!I52,""),"")</f>
        <v/>
      </c>
      <c r="J52" s="4" t="str">
        <f>IFERROR(IF('排序（YTM）'!J51=1,'日收益率(杠杆)'!J52,""),"")</f>
        <v/>
      </c>
      <c r="K52" s="4" t="str">
        <f>IFERROR(IF('排序（YTM）'!K51=1,'日收益率(杠杆)'!K52,""),"")</f>
        <v/>
      </c>
      <c r="M52" s="6">
        <f t="shared" si="0"/>
        <v>0.98191406288506033</v>
      </c>
    </row>
    <row r="53" spans="1:13" x14ac:dyDescent="0.15">
      <c r="A53" s="1">
        <v>42354</v>
      </c>
      <c r="B53" s="4" t="str">
        <f>IFERROR(IF('排序（YTM）'!B52=1,'日收益率(杠杆)'!B53,""),"")</f>
        <v/>
      </c>
      <c r="C53" s="4" t="str">
        <f>IFERROR(IF('排序（YTM）'!C52=1,'日收益率(杠杆)'!C53,""),"")</f>
        <v/>
      </c>
      <c r="D53" s="4" t="str">
        <f>IFERROR(IF('排序（YTM）'!D52=1,'日收益率(杠杆)'!D53,""),"")</f>
        <v/>
      </c>
      <c r="E53" s="4" t="str">
        <f>IFERROR(IF('排序（YTM）'!E52=1,'日收益率(杠杆)'!E53,""),"")</f>
        <v/>
      </c>
      <c r="F53" s="4" t="str">
        <f>IFERROR(IF('排序（YTM）'!F52=1,'日收益率(杠杆)'!F53,""),"")</f>
        <v/>
      </c>
      <c r="G53" s="4" t="str">
        <f>IFERROR(IF('排序（YTM）'!G52=1,'日收益率(杠杆)'!G53,""),"")</f>
        <v/>
      </c>
      <c r="H53" s="4">
        <f>IFERROR(IF('排序（YTM）'!H52=1,'日收益率(杠杆)'!H53,""),"")</f>
        <v>0</v>
      </c>
      <c r="I53" s="4" t="str">
        <f>IFERROR(IF('排序（YTM）'!I52=1,'日收益率(杠杆)'!I53,""),"")</f>
        <v/>
      </c>
      <c r="J53" s="4" t="str">
        <f>IFERROR(IF('排序（YTM）'!J52=1,'日收益率(杠杆)'!J53,""),"")</f>
        <v/>
      </c>
      <c r="K53" s="4" t="str">
        <f>IFERROR(IF('排序（YTM）'!K52=1,'日收益率(杠杆)'!K53,""),"")</f>
        <v/>
      </c>
      <c r="M53" s="6">
        <f t="shared" si="0"/>
        <v>0.98191406288506033</v>
      </c>
    </row>
    <row r="54" spans="1:13" x14ac:dyDescent="0.15">
      <c r="A54" s="1">
        <v>42355</v>
      </c>
      <c r="B54" s="4" t="str">
        <f>IFERROR(IF('排序（YTM）'!B53=1,'日收益率(杠杆)'!B54,""),"")</f>
        <v/>
      </c>
      <c r="C54" s="4" t="str">
        <f>IFERROR(IF('排序（YTM）'!C53=1,'日收益率(杠杆)'!C54,""),"")</f>
        <v/>
      </c>
      <c r="D54" s="4" t="str">
        <f>IFERROR(IF('排序（YTM）'!D53=1,'日收益率(杠杆)'!D54,""),"")</f>
        <v/>
      </c>
      <c r="E54" s="4" t="str">
        <f>IFERROR(IF('排序（YTM）'!E53=1,'日收益率(杠杆)'!E54,""),"")</f>
        <v/>
      </c>
      <c r="F54" s="4" t="str">
        <f>IFERROR(IF('排序（YTM）'!F53=1,'日收益率(杠杆)'!F54,""),"")</f>
        <v/>
      </c>
      <c r="G54" s="4" t="str">
        <f>IFERROR(IF('排序（YTM）'!G53=1,'日收益率(杠杆)'!G54,""),"")</f>
        <v/>
      </c>
      <c r="H54" s="4">
        <f>IFERROR(IF('排序（YTM）'!H53=1,'日收益率(杠杆)'!H54,""),"")</f>
        <v>4.9283734075508646E-4</v>
      </c>
      <c r="I54" s="4" t="str">
        <f>IFERROR(IF('排序（YTM）'!I53=1,'日收益率(杠杆)'!I54,""),"")</f>
        <v/>
      </c>
      <c r="J54" s="4" t="str">
        <f>IFERROR(IF('排序（YTM）'!J53=1,'日收益率(杠杆)'!J54,""),"")</f>
        <v/>
      </c>
      <c r="K54" s="4" t="str">
        <f>IFERROR(IF('排序（YTM）'!K53=1,'日收益率(杠杆)'!K54,""),"")</f>
        <v/>
      </c>
      <c r="M54" s="6">
        <f t="shared" si="0"/>
        <v>0.9823979868006627</v>
      </c>
    </row>
    <row r="55" spans="1:13" x14ac:dyDescent="0.15">
      <c r="A55" s="1">
        <v>42356</v>
      </c>
      <c r="B55" s="4" t="str">
        <f>IFERROR(IF('排序（YTM）'!B54=1,'日收益率(杠杆)'!B55,""),"")</f>
        <v/>
      </c>
      <c r="C55" s="4" t="str">
        <f>IFERROR(IF('排序（YTM）'!C54=1,'日收益率(杠杆)'!C55,""),"")</f>
        <v/>
      </c>
      <c r="D55" s="4" t="str">
        <f>IFERROR(IF('排序（YTM）'!D54=1,'日收益率(杠杆)'!D55,""),"")</f>
        <v/>
      </c>
      <c r="E55" s="4" t="str">
        <f>IFERROR(IF('排序（YTM）'!E54=1,'日收益率(杠杆)'!E55,""),"")</f>
        <v/>
      </c>
      <c r="F55" s="4" t="str">
        <f>IFERROR(IF('排序（YTM）'!F54=1,'日收益率(杠杆)'!F55,""),"")</f>
        <v/>
      </c>
      <c r="G55" s="4" t="str">
        <f>IFERROR(IF('排序（YTM）'!G54=1,'日收益率(杠杆)'!G55,""),"")</f>
        <v/>
      </c>
      <c r="H55" s="4">
        <f>IFERROR(IF('排序（YTM）'!H54=1,'日收益率(杠杆)'!H55,""),"")</f>
        <v>1.6416612220858347E-3</v>
      </c>
      <c r="I55" s="4" t="str">
        <f>IFERROR(IF('排序（YTM）'!I54=1,'日收益率(杠杆)'!I55,""),"")</f>
        <v/>
      </c>
      <c r="J55" s="4" t="str">
        <f>IFERROR(IF('排序（YTM）'!J54=1,'日收益率(杠杆)'!J55,""),"")</f>
        <v/>
      </c>
      <c r="K55" s="4" t="str">
        <f>IFERROR(IF('排序（YTM）'!K54=1,'日收益率(杠杆)'!K55,""),"")</f>
        <v/>
      </c>
      <c r="M55" s="6">
        <f t="shared" si="0"/>
        <v>0.98401075148024841</v>
      </c>
    </row>
    <row r="56" spans="1:13" x14ac:dyDescent="0.15">
      <c r="A56" s="1">
        <v>42359</v>
      </c>
      <c r="B56" s="4" t="str">
        <f>IFERROR(IF('排序（YTM）'!B55=1,'日收益率(杠杆)'!B56,""),"")</f>
        <v/>
      </c>
      <c r="C56" s="4" t="str">
        <f>IFERROR(IF('排序（YTM）'!C55=1,'日收益率(杠杆)'!C56,""),"")</f>
        <v/>
      </c>
      <c r="D56" s="4" t="str">
        <f>IFERROR(IF('排序（YTM）'!D55=1,'日收益率(杠杆)'!D56,""),"")</f>
        <v/>
      </c>
      <c r="E56" s="4" t="str">
        <f>IFERROR(IF('排序（YTM）'!E55=1,'日收益率(杠杆)'!E56,""),"")</f>
        <v/>
      </c>
      <c r="F56" s="4" t="str">
        <f>IFERROR(IF('排序（YTM）'!F55=1,'日收益率(杠杆)'!F56,""),"")</f>
        <v/>
      </c>
      <c r="G56" s="4" t="str">
        <f>IFERROR(IF('排序（YTM）'!G55=1,'日收益率(杠杆)'!G56,""),"")</f>
        <v/>
      </c>
      <c r="H56" s="4">
        <f>IFERROR(IF('排序（YTM）'!H55=1,'日收益率(杠杆)'!H56,""),"")</f>
        <v>-9.8427445497639319E-4</v>
      </c>
      <c r="I56" s="4" t="str">
        <f>IFERROR(IF('排序（YTM）'!I55=1,'日收益率(杠杆)'!I56,""),"")</f>
        <v/>
      </c>
      <c r="J56" s="4" t="str">
        <f>IFERROR(IF('排序（YTM）'!J55=1,'日收益率(杠杆)'!J56,""),"")</f>
        <v/>
      </c>
      <c r="K56" s="4" t="str">
        <f>IFERROR(IF('排序（YTM）'!K55=1,'日收益率(杠杆)'!K56,""),"")</f>
        <v/>
      </c>
      <c r="M56" s="6">
        <f t="shared" si="0"/>
        <v>0.98304221483414422</v>
      </c>
    </row>
    <row r="57" spans="1:13" x14ac:dyDescent="0.15">
      <c r="A57" s="1">
        <v>42360</v>
      </c>
      <c r="B57" s="4" t="str">
        <f>IFERROR(IF('排序（YTM）'!B56=1,'日收益率(杠杆)'!B57,""),"")</f>
        <v/>
      </c>
      <c r="C57" s="4" t="str">
        <f>IFERROR(IF('排序（YTM）'!C56=1,'日收益率(杠杆)'!C57,""),"")</f>
        <v/>
      </c>
      <c r="D57" s="4" t="str">
        <f>IFERROR(IF('排序（YTM）'!D56=1,'日收益率(杠杆)'!D57,""),"")</f>
        <v/>
      </c>
      <c r="E57" s="4" t="str">
        <f>IFERROR(IF('排序（YTM）'!E56=1,'日收益率(杠杆)'!E57,""),"")</f>
        <v/>
      </c>
      <c r="F57" s="4" t="str">
        <f>IFERROR(IF('排序（YTM）'!F56=1,'日收益率(杠杆)'!F57,""),"")</f>
        <v/>
      </c>
      <c r="G57" s="4" t="str">
        <f>IFERROR(IF('排序（YTM）'!G56=1,'日收益率(杠杆)'!G57,""),"")</f>
        <v/>
      </c>
      <c r="H57" s="4">
        <f>IFERROR(IF('排序（YTM）'!H56=1,'日收益率(杠杆)'!H57,""),"")</f>
        <v>1.8047682721840904E-3</v>
      </c>
      <c r="I57" s="4" t="str">
        <f>IFERROR(IF('排序（YTM）'!I56=1,'日收益率(杠杆)'!I57,""),"")</f>
        <v/>
      </c>
      <c r="J57" s="4" t="str">
        <f>IFERROR(IF('排序（YTM）'!J56=1,'日收益率(杠杆)'!J57,""),"")</f>
        <v/>
      </c>
      <c r="K57" s="4" t="str">
        <f>IFERROR(IF('排序（YTM）'!K56=1,'日收益率(杠杆)'!K57,""),"")</f>
        <v/>
      </c>
      <c r="M57" s="6">
        <f t="shared" si="0"/>
        <v>0.98481637823369439</v>
      </c>
    </row>
    <row r="58" spans="1:13" x14ac:dyDescent="0.15">
      <c r="A58" s="1">
        <v>42361</v>
      </c>
      <c r="B58" s="4" t="str">
        <f>IFERROR(IF('排序（YTM）'!B57=1,'日收益率(杠杆)'!B58,""),"")</f>
        <v/>
      </c>
      <c r="C58" s="4" t="str">
        <f>IFERROR(IF('排序（YTM）'!C57=1,'日收益率(杠杆)'!C58,""),"")</f>
        <v/>
      </c>
      <c r="D58" s="4" t="str">
        <f>IFERROR(IF('排序（YTM）'!D57=1,'日收益率(杠杆)'!D58,""),"")</f>
        <v/>
      </c>
      <c r="E58" s="4" t="str">
        <f>IFERROR(IF('排序（YTM）'!E57=1,'日收益率(杠杆)'!E58,""),"")</f>
        <v/>
      </c>
      <c r="F58" s="4" t="str">
        <f>IFERROR(IF('排序（YTM）'!F57=1,'日收益率(杠杆)'!F58,""),"")</f>
        <v/>
      </c>
      <c r="G58" s="4" t="str">
        <f>IFERROR(IF('排序（YTM）'!G57=1,'日收益率(杠杆)'!G58,""),"")</f>
        <v/>
      </c>
      <c r="H58" s="4">
        <f>IFERROR(IF('排序（YTM）'!H57=1,'日收益率(杠杆)'!H58,""),"")</f>
        <v>3.2776347018948561E-4</v>
      </c>
      <c r="I58" s="4" t="str">
        <f>IFERROR(IF('排序（YTM）'!I57=1,'日收益率(杠杆)'!I58,""),"")</f>
        <v/>
      </c>
      <c r="J58" s="4" t="str">
        <f>IFERROR(IF('排序（YTM）'!J57=1,'日收益率(杠杆)'!J58,""),"")</f>
        <v/>
      </c>
      <c r="K58" s="4" t="str">
        <f>IFERROR(IF('排序（YTM）'!K57=1,'日收益率(杠杆)'!K58,""),"")</f>
        <v/>
      </c>
      <c r="M58" s="6">
        <f t="shared" si="0"/>
        <v>0.98513916506732369</v>
      </c>
    </row>
    <row r="59" spans="1:13" x14ac:dyDescent="0.15">
      <c r="A59" s="1">
        <v>42362</v>
      </c>
      <c r="B59" s="4" t="str">
        <f>IFERROR(IF('排序（YTM）'!B58=1,'日收益率(杠杆)'!B59,""),"")</f>
        <v/>
      </c>
      <c r="C59" s="4" t="str">
        <f>IFERROR(IF('排序（YTM）'!C58=1,'日收益率(杠杆)'!C59,""),"")</f>
        <v/>
      </c>
      <c r="D59" s="4" t="str">
        <f>IFERROR(IF('排序（YTM）'!D58=1,'日收益率(杠杆)'!D59,""),"")</f>
        <v/>
      </c>
      <c r="E59" s="4" t="str">
        <f>IFERROR(IF('排序（YTM）'!E58=1,'日收益率(杠杆)'!E59,""),"")</f>
        <v/>
      </c>
      <c r="F59" s="4" t="str">
        <f>IFERROR(IF('排序（YTM）'!F58=1,'日收益率(杠杆)'!F59,""),"")</f>
        <v/>
      </c>
      <c r="G59" s="4" t="str">
        <f>IFERROR(IF('排序（YTM）'!G58=1,'日收益率(杠杆)'!G59,""),"")</f>
        <v/>
      </c>
      <c r="H59" s="4">
        <f>IFERROR(IF('排序（YTM）'!H58=1,'日收益率(杠杆)'!H59,""),"")</f>
        <v>-1.8749460652405311E-16</v>
      </c>
      <c r="I59" s="4" t="str">
        <f>IFERROR(IF('排序（YTM）'!I58=1,'日收益率(杠杆)'!I59,""),"")</f>
        <v/>
      </c>
      <c r="J59" s="4" t="str">
        <f>IFERROR(IF('排序（YTM）'!J58=1,'日收益率(杠杆)'!J59,""),"")</f>
        <v/>
      </c>
      <c r="K59" s="4" t="str">
        <f>IFERROR(IF('排序（YTM）'!K58=1,'日收益率(杠杆)'!K59,""),"")</f>
        <v/>
      </c>
      <c r="M59" s="6">
        <f t="shared" si="0"/>
        <v>0.98513916506732346</v>
      </c>
    </row>
    <row r="60" spans="1:13" x14ac:dyDescent="0.15">
      <c r="A60" s="1">
        <v>42363</v>
      </c>
      <c r="B60" s="4" t="str">
        <f>IFERROR(IF('排序（YTM）'!B59=1,'日收益率(杠杆)'!B60,""),"")</f>
        <v/>
      </c>
      <c r="C60" s="4" t="str">
        <f>IFERROR(IF('排序（YTM）'!C59=1,'日收益率(杠杆)'!C60,""),"")</f>
        <v/>
      </c>
      <c r="D60" s="4" t="str">
        <f>IFERROR(IF('排序（YTM）'!D59=1,'日收益率(杠杆)'!D60,""),"")</f>
        <v/>
      </c>
      <c r="E60" s="4" t="str">
        <f>IFERROR(IF('排序（YTM）'!E59=1,'日收益率(杠杆)'!E60,""),"")</f>
        <v/>
      </c>
      <c r="F60" s="4" t="str">
        <f>IFERROR(IF('排序（YTM）'!F59=1,'日收益率(杠杆)'!F60,""),"")</f>
        <v/>
      </c>
      <c r="G60" s="4" t="str">
        <f>IFERROR(IF('排序（YTM）'!G59=1,'日收益率(杠杆)'!G60,""),"")</f>
        <v/>
      </c>
      <c r="H60" s="4">
        <f>IFERROR(IF('排序（YTM）'!H59=1,'日收益率(杠杆)'!H60,""),"")</f>
        <v>6.5529603953769667E-4</v>
      </c>
      <c r="I60" s="4" t="str">
        <f>IFERROR(IF('排序（YTM）'!I59=1,'日收益率(杠杆)'!I60,""),"")</f>
        <v/>
      </c>
      <c r="J60" s="4" t="str">
        <f>IFERROR(IF('排序（YTM）'!J59=1,'日收益率(杠杆)'!J60,""),"")</f>
        <v/>
      </c>
      <c r="K60" s="4" t="str">
        <f>IFERROR(IF('排序（YTM）'!K59=1,'日收益率(杠杆)'!K60,""),"")</f>
        <v/>
      </c>
      <c r="M60" s="6">
        <f t="shared" si="0"/>
        <v>0.98578472286058549</v>
      </c>
    </row>
    <row r="61" spans="1:13" x14ac:dyDescent="0.15">
      <c r="A61" s="1">
        <v>42366</v>
      </c>
      <c r="B61" s="4" t="str">
        <f>IFERROR(IF('排序（YTM）'!B60=1,'日收益率(杠杆)'!B61,""),"")</f>
        <v/>
      </c>
      <c r="C61" s="4" t="str">
        <f>IFERROR(IF('排序（YTM）'!C60=1,'日收益率(杠杆)'!C61,""),"")</f>
        <v/>
      </c>
      <c r="D61" s="4" t="str">
        <f>IFERROR(IF('排序（YTM）'!D60=1,'日收益率(杠杆)'!D61,""),"")</f>
        <v/>
      </c>
      <c r="E61" s="4" t="str">
        <f>IFERROR(IF('排序（YTM）'!E60=1,'日收益率(杠杆)'!E61,""),"")</f>
        <v/>
      </c>
      <c r="F61" s="4" t="str">
        <f>IFERROR(IF('排序（YTM）'!F60=1,'日收益率(杠杆)'!F61,""),"")</f>
        <v/>
      </c>
      <c r="G61" s="4" t="str">
        <f>IFERROR(IF('排序（YTM）'!G60=1,'日收益率(杠杆)'!G61,""),"")</f>
        <v/>
      </c>
      <c r="H61" s="4">
        <f>IFERROR(IF('排序（YTM）'!H60=1,'日收益率(杠杆)'!H61,""),"")</f>
        <v>2.7820592086764606E-3</v>
      </c>
      <c r="I61" s="4" t="str">
        <f>IFERROR(IF('排序（YTM）'!I60=1,'日收益率(杠杆)'!I61,""),"")</f>
        <v/>
      </c>
      <c r="J61" s="4" t="str">
        <f>IFERROR(IF('排序（YTM）'!J60=1,'日收益率(杠杆)'!J61,""),"")</f>
        <v/>
      </c>
      <c r="K61" s="4" t="str">
        <f>IFERROR(IF('排序（YTM）'!K60=1,'日收益率(杠杆)'!K61,""),"")</f>
        <v/>
      </c>
      <c r="M61" s="6">
        <f t="shared" si="0"/>
        <v>0.9885272343265924</v>
      </c>
    </row>
    <row r="62" spans="1:13" x14ac:dyDescent="0.15">
      <c r="A62" s="1">
        <v>42367</v>
      </c>
      <c r="B62" s="4" t="str">
        <f>IFERROR(IF('排序（YTM）'!B61=1,'日收益率(杠杆)'!B62,""),"")</f>
        <v/>
      </c>
      <c r="C62" s="4" t="str">
        <f>IFERROR(IF('排序（YTM）'!C61=1,'日收益率(杠杆)'!C62,""),"")</f>
        <v/>
      </c>
      <c r="D62" s="4" t="str">
        <f>IFERROR(IF('排序（YTM）'!D61=1,'日收益率(杠杆)'!D62,""),"")</f>
        <v/>
      </c>
      <c r="E62" s="4" t="str">
        <f>IFERROR(IF('排序（YTM）'!E61=1,'日收益率(杠杆)'!E62,""),"")</f>
        <v/>
      </c>
      <c r="F62" s="4" t="str">
        <f>IFERROR(IF('排序（YTM）'!F61=1,'日收益率(杠杆)'!F62,""),"")</f>
        <v/>
      </c>
      <c r="G62" s="4" t="str">
        <f>IFERROR(IF('排序（YTM）'!G61=1,'日收益率(杠杆)'!G62,""),"")</f>
        <v/>
      </c>
      <c r="H62" s="4">
        <f>IFERROR(IF('排序（YTM）'!H61=1,'日收益率(杠杆)'!H62,""),"")</f>
        <v>1.3066372512938057E-3</v>
      </c>
      <c r="I62" s="4" t="str">
        <f>IFERROR(IF('排序（YTM）'!I61=1,'日收益率(杠杆)'!I62,""),"")</f>
        <v/>
      </c>
      <c r="J62" s="4" t="str">
        <f>IFERROR(IF('排序（YTM）'!J61=1,'日收益率(杠杆)'!J62,""),"")</f>
        <v/>
      </c>
      <c r="K62" s="4" t="str">
        <f>IFERROR(IF('排序（YTM）'!K61=1,'日收益率(杠杆)'!K62,""),"")</f>
        <v/>
      </c>
      <c r="M62" s="6">
        <f t="shared" si="0"/>
        <v>0.9898188808348819</v>
      </c>
    </row>
    <row r="63" spans="1:13" x14ac:dyDescent="0.15">
      <c r="A63" s="1">
        <v>42368</v>
      </c>
      <c r="B63" s="4" t="str">
        <f>IFERROR(IF('排序（YTM）'!B62=1,'日收益率(杠杆)'!B63,""),"")</f>
        <v/>
      </c>
      <c r="C63" s="4" t="str">
        <f>IFERROR(IF('排序（YTM）'!C62=1,'日收益率(杠杆)'!C63,""),"")</f>
        <v/>
      </c>
      <c r="D63" s="4" t="str">
        <f>IFERROR(IF('排序（YTM）'!D62=1,'日收益率(杠杆)'!D63,""),"")</f>
        <v/>
      </c>
      <c r="E63" s="4" t="str">
        <f>IFERROR(IF('排序（YTM）'!E62=1,'日收益率(杠杆)'!E63,""),"")</f>
        <v/>
      </c>
      <c r="F63" s="4" t="str">
        <f>IFERROR(IF('排序（YTM）'!F62=1,'日收益率(杠杆)'!F63,""),"")</f>
        <v/>
      </c>
      <c r="G63" s="4" t="str">
        <f>IFERROR(IF('排序（YTM）'!G62=1,'日收益率(杠杆)'!G63,""),"")</f>
        <v/>
      </c>
      <c r="H63" s="4" t="str">
        <f>IFERROR(IF('排序（YTM）'!H62=1,'日收益率(杠杆)'!H63,""),"")</f>
        <v/>
      </c>
      <c r="I63" s="4" t="str">
        <f>IFERROR(IF('排序（YTM）'!I62=1,'日收益率(杠杆)'!I63,""),"")</f>
        <v/>
      </c>
      <c r="J63" s="4" t="str">
        <f>IFERROR(IF('排序（YTM）'!J62=1,'日收益率(杠杆)'!J63,""),"")</f>
        <v/>
      </c>
      <c r="K63" s="4">
        <f>IFERROR(IF('排序（YTM）'!K62=1,'日收益率(杠杆)'!K63,""),"")</f>
        <v>1.6409617178041149E-2</v>
      </c>
      <c r="M63" s="6">
        <f t="shared" si="0"/>
        <v>1.0060614297449795</v>
      </c>
    </row>
    <row r="64" spans="1:13" x14ac:dyDescent="0.15">
      <c r="A64" s="1">
        <v>42369</v>
      </c>
      <c r="B64" s="4" t="str">
        <f>IFERROR(IF('排序（YTM）'!B63=1,'日收益率(杠杆)'!B64,""),"")</f>
        <v/>
      </c>
      <c r="C64" s="4" t="str">
        <f>IFERROR(IF('排序（YTM）'!C63=1,'日收益率(杠杆)'!C64,""),"")</f>
        <v/>
      </c>
      <c r="D64" s="4" t="str">
        <f>IFERROR(IF('排序（YTM）'!D63=1,'日收益率(杠杆)'!D64,""),"")</f>
        <v/>
      </c>
      <c r="E64" s="4" t="str">
        <f>IFERROR(IF('排序（YTM）'!E63=1,'日收益率(杠杆)'!E64,""),"")</f>
        <v/>
      </c>
      <c r="F64" s="4" t="str">
        <f>IFERROR(IF('排序（YTM）'!F63=1,'日收益率(杠杆)'!F64,""),"")</f>
        <v/>
      </c>
      <c r="G64" s="4" t="str">
        <f>IFERROR(IF('排序（YTM）'!G63=1,'日收益率(杠杆)'!G64,""),"")</f>
        <v/>
      </c>
      <c r="H64" s="4">
        <f>IFERROR(IF('排序（YTM）'!H63=1,'日收益率(杠杆)'!H64,""),"")</f>
        <v>3.2642520441887238E-4</v>
      </c>
      <c r="I64" s="4" t="str">
        <f>IFERROR(IF('排序（YTM）'!I63=1,'日收益率(杠杆)'!I64,""),"")</f>
        <v/>
      </c>
      <c r="J64" s="4" t="str">
        <f>IFERROR(IF('排序（YTM）'!J63=1,'日收益率(杠杆)'!J64,""),"")</f>
        <v/>
      </c>
      <c r="K64" s="4" t="str">
        <f>IFERROR(IF('排序（YTM）'!K63=1,'日收益率(杠杆)'!K64,""),"")</f>
        <v/>
      </c>
      <c r="M64" s="6">
        <f t="shared" si="0"/>
        <v>1.0063898335528418</v>
      </c>
    </row>
    <row r="65" spans="1:13" x14ac:dyDescent="0.15">
      <c r="A65" s="1">
        <v>42373</v>
      </c>
      <c r="B65" s="4" t="str">
        <f>IFERROR(IF('排序（YTM）'!B64=1,'日收益率(杠杆)'!B65,""),"")</f>
        <v/>
      </c>
      <c r="C65" s="4" t="str">
        <f>IFERROR(IF('排序（YTM）'!C64=1,'日收益率(杠杆)'!C65,""),"")</f>
        <v/>
      </c>
      <c r="D65" s="4" t="str">
        <f>IFERROR(IF('排序（YTM）'!D64=1,'日收益率(杠杆)'!D65,""),"")</f>
        <v/>
      </c>
      <c r="E65" s="4" t="str">
        <f>IFERROR(IF('排序（YTM）'!E64=1,'日收益率(杠杆)'!E65,""),"")</f>
        <v/>
      </c>
      <c r="F65" s="4" t="str">
        <f>IFERROR(IF('排序（YTM）'!F64=1,'日收益率(杠杆)'!F65,""),"")</f>
        <v/>
      </c>
      <c r="G65" s="4" t="str">
        <f>IFERROR(IF('排序（YTM）'!G64=1,'日收益率(杠杆)'!G65,""),"")</f>
        <v/>
      </c>
      <c r="H65" s="4">
        <f>IFERROR(IF('排序（YTM）'!H64=1,'日收益率(杠杆)'!H65,""),"")</f>
        <v>4.8948524084164449E-4</v>
      </c>
      <c r="I65" s="4" t="str">
        <f>IFERROR(IF('排序（YTM）'!I64=1,'日收益率(杠杆)'!I65,""),"")</f>
        <v/>
      </c>
      <c r="J65" s="4" t="str">
        <f>IFERROR(IF('排序（YTM）'!J64=1,'日收益率(杠杆)'!J65,""),"")</f>
        <v/>
      </c>
      <c r="K65" s="4" t="str">
        <f>IFERROR(IF('排序（YTM）'!K64=1,'日收益率(杠杆)'!K65,""),"")</f>
        <v/>
      </c>
      <c r="M65" s="6">
        <f t="shared" si="0"/>
        <v>1.0068824465228992</v>
      </c>
    </row>
    <row r="66" spans="1:13" x14ac:dyDescent="0.15">
      <c r="A66" s="1">
        <v>42374</v>
      </c>
      <c r="B66" s="4" t="str">
        <f>IFERROR(IF('排序（YTM）'!B65=1,'日收益率(杠杆)'!B66,""),"")</f>
        <v/>
      </c>
      <c r="C66" s="4" t="str">
        <f>IFERROR(IF('排序（YTM）'!C65=1,'日收益率(杠杆)'!C66,""),"")</f>
        <v/>
      </c>
      <c r="D66" s="4" t="str">
        <f>IFERROR(IF('排序（YTM）'!D65=1,'日收益率(杠杆)'!D66,""),"")</f>
        <v/>
      </c>
      <c r="E66" s="4" t="str">
        <f>IFERROR(IF('排序（YTM）'!E65=1,'日收益率(杠杆)'!E66,""),"")</f>
        <v/>
      </c>
      <c r="F66" s="4" t="str">
        <f>IFERROR(IF('排序（YTM）'!F65=1,'日收益率(杠杆)'!F66,""),"")</f>
        <v/>
      </c>
      <c r="G66" s="4" t="str">
        <f>IFERROR(IF('排序（YTM）'!G65=1,'日收益率(杠杆)'!G66,""),"")</f>
        <v/>
      </c>
      <c r="H66" s="4">
        <f>IFERROR(IF('排序（YTM）'!H65=1,'日收益率(杠杆)'!H66,""),"")</f>
        <v>4.8928544336974695E-4</v>
      </c>
      <c r="I66" s="4" t="str">
        <f>IFERROR(IF('排序（YTM）'!I65=1,'日收益率(杠杆)'!I66,""),"")</f>
        <v/>
      </c>
      <c r="J66" s="4" t="str">
        <f>IFERROR(IF('排序（YTM）'!J65=1,'日收益率(杠杆)'!J66,""),"")</f>
        <v/>
      </c>
      <c r="K66" s="4" t="str">
        <f>IFERROR(IF('排序（YTM）'!K65=1,'日收益率(杠杆)'!K66,""),"")</f>
        <v/>
      </c>
      <c r="M66" s="6">
        <f t="shared" si="0"/>
        <v>1.0073750994471673</v>
      </c>
    </row>
    <row r="67" spans="1:13" x14ac:dyDescent="0.15">
      <c r="A67" s="1">
        <v>42375</v>
      </c>
      <c r="B67" s="4" t="str">
        <f>IFERROR(IF('排序（YTM）'!B66=1,'日收益率(杠杆)'!B67,""),"")</f>
        <v/>
      </c>
      <c r="C67" s="4" t="str">
        <f>IFERROR(IF('排序（YTM）'!C66=1,'日收益率(杠杆)'!C67,""),"")</f>
        <v/>
      </c>
      <c r="D67" s="4" t="str">
        <f>IFERROR(IF('排序（YTM）'!D66=1,'日收益率(杠杆)'!D67,""),"")</f>
        <v/>
      </c>
      <c r="E67" s="4" t="str">
        <f>IFERROR(IF('排序（YTM）'!E66=1,'日收益率(杠杆)'!E67,""),"")</f>
        <v/>
      </c>
      <c r="F67" s="4" t="str">
        <f>IFERROR(IF('排序（YTM）'!F66=1,'日收益率(杠杆)'!F67,""),"")</f>
        <v/>
      </c>
      <c r="G67" s="4" t="str">
        <f>IFERROR(IF('排序（YTM）'!G66=1,'日收益率(杠杆)'!G67,""),"")</f>
        <v/>
      </c>
      <c r="H67" s="4">
        <f>IFERROR(IF('排序（YTM）'!H66=1,'日收益率(杠杆)'!H67,""),"")</f>
        <v>1.7927507092000267E-3</v>
      </c>
      <c r="I67" s="4" t="str">
        <f>IFERROR(IF('排序（YTM）'!I66=1,'日收益率(杠杆)'!I67,""),"")</f>
        <v/>
      </c>
      <c r="J67" s="4" t="str">
        <f>IFERROR(IF('排序（YTM）'!J66=1,'日收益率(杠杆)'!J67,""),"")</f>
        <v/>
      </c>
      <c r="K67" s="4" t="str">
        <f>IFERROR(IF('排序（YTM）'!K66=1,'日收益率(杠杆)'!K67,""),"")</f>
        <v/>
      </c>
      <c r="M67" s="6">
        <f t="shared" si="0"/>
        <v>1.0091810718711316</v>
      </c>
    </row>
    <row r="68" spans="1:13" x14ac:dyDescent="0.15">
      <c r="A68" s="1">
        <v>42376</v>
      </c>
      <c r="B68" s="4" t="str">
        <f>IFERROR(IF('排序（YTM）'!B67=1,'日收益率(杠杆)'!B68,""),"")</f>
        <v/>
      </c>
      <c r="C68" s="4" t="str">
        <f>IFERROR(IF('排序（YTM）'!C67=1,'日收益率(杠杆)'!C68,""),"")</f>
        <v/>
      </c>
      <c r="D68" s="4" t="str">
        <f>IFERROR(IF('排序（YTM）'!D67=1,'日收益率(杠杆)'!D68,""),"")</f>
        <v/>
      </c>
      <c r="E68" s="4" t="str">
        <f>IFERROR(IF('排序（YTM）'!E67=1,'日收益率(杠杆)'!E68,""),"")</f>
        <v/>
      </c>
      <c r="F68" s="4" t="str">
        <f>IFERROR(IF('排序（YTM）'!F67=1,'日收益率(杠杆)'!F68,""),"")</f>
        <v/>
      </c>
      <c r="G68" s="4" t="str">
        <f>IFERROR(IF('排序（YTM）'!G67=1,'日收益率(杠杆)'!G68,""),"")</f>
        <v/>
      </c>
      <c r="H68" s="4">
        <f>IFERROR(IF('排序（YTM）'!H67=1,'日收益率(杠杆)'!H68,""),"")</f>
        <v>1.3020245102576954E-3</v>
      </c>
      <c r="I68" s="4" t="str">
        <f>IFERROR(IF('排序（YTM）'!I67=1,'日收益率(杠杆)'!I68,""),"")</f>
        <v/>
      </c>
      <c r="J68" s="4" t="str">
        <f>IFERROR(IF('排序（YTM）'!J67=1,'日收益率(杠杆)'!J68,""),"")</f>
        <v/>
      </c>
      <c r="K68" s="4" t="str">
        <f>IFERROR(IF('排序（YTM）'!K67=1,'日收益率(杠杆)'!K68,""),"")</f>
        <v/>
      </c>
      <c r="M68" s="6">
        <f t="shared" si="0"/>
        <v>1.0104950503619961</v>
      </c>
    </row>
    <row r="69" spans="1:13" x14ac:dyDescent="0.15">
      <c r="A69" s="1">
        <v>42377</v>
      </c>
      <c r="B69" s="4" t="str">
        <f>IFERROR(IF('排序（YTM）'!B68=1,'日收益率(杠杆)'!B69,""),"")</f>
        <v/>
      </c>
      <c r="C69" s="4" t="str">
        <f>IFERROR(IF('排序（YTM）'!C68=1,'日收益率(杠杆)'!C69,""),"")</f>
        <v/>
      </c>
      <c r="D69" s="4" t="str">
        <f>IFERROR(IF('排序（YTM）'!D68=1,'日收益率(杠杆)'!D69,""),"")</f>
        <v/>
      </c>
      <c r="E69" s="4" t="str">
        <f>IFERROR(IF('排序（YTM）'!E68=1,'日收益率(杠杆)'!E69,""),"")</f>
        <v/>
      </c>
      <c r="F69" s="4" t="str">
        <f>IFERROR(IF('排序（YTM）'!F68=1,'日收益率(杠杆)'!F69,""),"")</f>
        <v/>
      </c>
      <c r="G69" s="4" t="str">
        <f>IFERROR(IF('排序（YTM）'!G68=1,'日收益率(杠杆)'!G69,""),"")</f>
        <v/>
      </c>
      <c r="H69" s="4">
        <f>IFERROR(IF('排序（YTM）'!H68=1,'日收益率(杠杆)'!H69,""),"")</f>
        <v>3.8993908205279533E-3</v>
      </c>
      <c r="I69" s="4" t="str">
        <f>IFERROR(IF('排序（YTM）'!I68=1,'日收益率(杠杆)'!I69,""),"")</f>
        <v/>
      </c>
      <c r="J69" s="4" t="str">
        <f>IFERROR(IF('排序（YTM）'!J68=1,'日收益率(杠杆)'!J69,""),"")</f>
        <v/>
      </c>
      <c r="K69" s="4" t="str">
        <f>IFERROR(IF('排序（YTM）'!K68=1,'日收益率(杠杆)'!K69,""),"")</f>
        <v/>
      </c>
      <c r="M69" s="6">
        <f t="shared" ref="M69:M132" si="1">IFERROR(M68*(1+AVERAGE(B69:K69)),M68)</f>
        <v>1.0144353654855667</v>
      </c>
    </row>
    <row r="70" spans="1:13" x14ac:dyDescent="0.15">
      <c r="A70" s="1">
        <v>42380</v>
      </c>
      <c r="B70" s="4" t="str">
        <f>IFERROR(IF('排序（YTM）'!B69=1,'日收益率(杠杆)'!B70,""),"")</f>
        <v/>
      </c>
      <c r="C70" s="4" t="str">
        <f>IFERROR(IF('排序（YTM）'!C69=1,'日收益率(杠杆)'!C70,""),"")</f>
        <v/>
      </c>
      <c r="D70" s="4" t="str">
        <f>IFERROR(IF('排序（YTM）'!D69=1,'日收益率(杠杆)'!D70,""),"")</f>
        <v/>
      </c>
      <c r="E70" s="4" t="str">
        <f>IFERROR(IF('排序（YTM）'!E69=1,'日收益率(杠杆)'!E70,""),"")</f>
        <v/>
      </c>
      <c r="F70" s="4" t="str">
        <f>IFERROR(IF('排序（YTM）'!F69=1,'日收益率(杠杆)'!F70,""),"")</f>
        <v/>
      </c>
      <c r="G70" s="4" t="str">
        <f>IFERROR(IF('排序（YTM）'!G69=1,'日收益率(杠杆)'!G70,""),"")</f>
        <v/>
      </c>
      <c r="H70" s="4">
        <f>IFERROR(IF('排序（YTM）'!H69=1,'日收益率(杠杆)'!H70,""),"")</f>
        <v>2.430063799596688E-3</v>
      </c>
      <c r="I70" s="4" t="str">
        <f>IFERROR(IF('排序（YTM）'!I69=1,'日收益率(杠杆)'!I70,""),"")</f>
        <v/>
      </c>
      <c r="J70" s="4" t="str">
        <f>IFERROR(IF('排序（YTM）'!J69=1,'日收益率(杠杆)'!J70,""),"")</f>
        <v/>
      </c>
      <c r="K70" s="4" t="str">
        <f>IFERROR(IF('排序（YTM）'!K69=1,'日收益率(杠杆)'!K70,""),"")</f>
        <v/>
      </c>
      <c r="M70" s="6">
        <f t="shared" si="1"/>
        <v>1.0169005081442637</v>
      </c>
    </row>
    <row r="71" spans="1:13" x14ac:dyDescent="0.15">
      <c r="A71" s="1">
        <v>42381</v>
      </c>
      <c r="B71" s="4" t="str">
        <f>IFERROR(IF('排序（YTM）'!B70=1,'日收益率(杠杆)'!B71,""),"")</f>
        <v/>
      </c>
      <c r="C71" s="4" t="str">
        <f>IFERROR(IF('排序（YTM）'!C70=1,'日收益率(杠杆)'!C71,""),"")</f>
        <v/>
      </c>
      <c r="D71" s="4" t="str">
        <f>IFERROR(IF('排序（YTM）'!D70=1,'日收益率(杠杆)'!D71,""),"")</f>
        <v/>
      </c>
      <c r="E71" s="4" t="str">
        <f>IFERROR(IF('排序（YTM）'!E70=1,'日收益率(杠杆)'!E71,""),"")</f>
        <v/>
      </c>
      <c r="F71" s="4" t="str">
        <f>IFERROR(IF('排序（YTM）'!F70=1,'日收益率(杠杆)'!F71,""),"")</f>
        <v/>
      </c>
      <c r="G71" s="4" t="str">
        <f>IFERROR(IF('排序（YTM）'!G70=1,'日收益率(杠杆)'!G71,""),"")</f>
        <v/>
      </c>
      <c r="H71" s="4">
        <f>IFERROR(IF('排序（YTM）'!H70=1,'日收益率(杠杆)'!H71,""),"")</f>
        <v>0</v>
      </c>
      <c r="I71" s="4" t="str">
        <f>IFERROR(IF('排序（YTM）'!I70=1,'日收益率(杠杆)'!I71,""),"")</f>
        <v/>
      </c>
      <c r="J71" s="4" t="str">
        <f>IFERROR(IF('排序（YTM）'!J70=1,'日收益率(杠杆)'!J71,""),"")</f>
        <v/>
      </c>
      <c r="K71" s="4" t="str">
        <f>IFERROR(IF('排序（YTM）'!K70=1,'日收益率(杠杆)'!K71,""),"")</f>
        <v/>
      </c>
      <c r="M71" s="6">
        <f t="shared" si="1"/>
        <v>1.0169005081442637</v>
      </c>
    </row>
    <row r="72" spans="1:13" x14ac:dyDescent="0.15">
      <c r="A72" s="1">
        <v>42382</v>
      </c>
      <c r="B72" s="4" t="str">
        <f>IFERROR(IF('排序（YTM）'!B71=1,'日收益率(杠杆)'!B72,""),"")</f>
        <v/>
      </c>
      <c r="C72" s="4" t="str">
        <f>IFERROR(IF('排序（YTM）'!C71=1,'日收益率(杠杆)'!C72,""),"")</f>
        <v/>
      </c>
      <c r="D72" s="4" t="str">
        <f>IFERROR(IF('排序（YTM）'!D71=1,'日收益率(杠杆)'!D72,""),"")</f>
        <v/>
      </c>
      <c r="E72" s="4" t="str">
        <f>IFERROR(IF('排序（YTM）'!E71=1,'日收益率(杠杆)'!E72,""),"")</f>
        <v/>
      </c>
      <c r="F72" s="4" t="str">
        <f>IFERROR(IF('排序（YTM）'!F71=1,'日收益率(杠杆)'!F72,""),"")</f>
        <v/>
      </c>
      <c r="G72" s="4" t="str">
        <f>IFERROR(IF('排序（YTM）'!G71=1,'日收益率(杠杆)'!G72,""),"")</f>
        <v/>
      </c>
      <c r="H72" s="4">
        <f>IFERROR(IF('排序（YTM）'!H71=1,'日收益率(杠杆)'!H72,""),"")</f>
        <v>3.2351599808603902E-4</v>
      </c>
      <c r="I72" s="4" t="str">
        <f>IFERROR(IF('排序（YTM）'!I71=1,'日收益率(杠杆)'!I72,""),"")</f>
        <v/>
      </c>
      <c r="J72" s="4" t="str">
        <f>IFERROR(IF('排序（YTM）'!J71=1,'日收益率(杠杆)'!J72,""),"")</f>
        <v/>
      </c>
      <c r="K72" s="4" t="str">
        <f>IFERROR(IF('排序（YTM）'!K71=1,'日收益率(杠杆)'!K72,""),"")</f>
        <v/>
      </c>
      <c r="M72" s="6">
        <f t="shared" si="1"/>
        <v>1.0172294917271103</v>
      </c>
    </row>
    <row r="73" spans="1:13" x14ac:dyDescent="0.15">
      <c r="A73" s="1">
        <v>42383</v>
      </c>
      <c r="B73" s="4" t="str">
        <f>IFERROR(IF('排序（YTM）'!B72=1,'日收益率(杠杆)'!B73,""),"")</f>
        <v/>
      </c>
      <c r="C73" s="4" t="str">
        <f>IFERROR(IF('排序（YTM）'!C72=1,'日收益率(杠杆)'!C73,""),"")</f>
        <v/>
      </c>
      <c r="D73" s="4" t="str">
        <f>IFERROR(IF('排序（YTM）'!D72=1,'日收益率(杠杆)'!D73,""),"")</f>
        <v/>
      </c>
      <c r="E73" s="4" t="str">
        <f>IFERROR(IF('排序（YTM）'!E72=1,'日收益率(杠杆)'!E73,""),"")</f>
        <v/>
      </c>
      <c r="F73" s="4" t="str">
        <f>IFERROR(IF('排序（YTM）'!F72=1,'日收益率(杠杆)'!F73,""),"")</f>
        <v/>
      </c>
      <c r="G73" s="4" t="str">
        <f>IFERROR(IF('排序（YTM）'!G72=1,'日收益率(杠杆)'!G73,""),"")</f>
        <v/>
      </c>
      <c r="H73" s="4">
        <f>IFERROR(IF('排序（YTM）'!H72=1,'日收益率(杠杆)'!H73,""),"")</f>
        <v>1.7782336939426307E-3</v>
      </c>
      <c r="I73" s="4" t="str">
        <f>IFERROR(IF('排序（YTM）'!I72=1,'日收益率(杠杆)'!I73,""),"")</f>
        <v/>
      </c>
      <c r="J73" s="4" t="str">
        <f>IFERROR(IF('排序（YTM）'!J72=1,'日收益率(杠杆)'!J73,""),"")</f>
        <v/>
      </c>
      <c r="K73" s="4" t="str">
        <f>IFERROR(IF('排序（YTM）'!K72=1,'日收益率(杠杆)'!K73,""),"")</f>
        <v/>
      </c>
      <c r="M73" s="6">
        <f t="shared" si="1"/>
        <v>1.0190383634837716</v>
      </c>
    </row>
    <row r="74" spans="1:13" x14ac:dyDescent="0.15">
      <c r="A74" s="1">
        <v>42384</v>
      </c>
      <c r="B74" s="4" t="str">
        <f>IFERROR(IF('排序（YTM）'!B73=1,'日收益率(杠杆)'!B74,""),"")</f>
        <v/>
      </c>
      <c r="C74" s="4" t="str">
        <f>IFERROR(IF('排序（YTM）'!C73=1,'日收益率(杠杆)'!C74,""),"")</f>
        <v/>
      </c>
      <c r="D74" s="4" t="str">
        <f>IFERROR(IF('排序（YTM）'!D73=1,'日收益率(杠杆)'!D74,""),"")</f>
        <v/>
      </c>
      <c r="E74" s="4" t="str">
        <f>IFERROR(IF('排序（YTM）'!E73=1,'日收益率(杠杆)'!E74,""),"")</f>
        <v/>
      </c>
      <c r="F74" s="4" t="str">
        <f>IFERROR(IF('排序（YTM）'!F73=1,'日收益率(杠杆)'!F74,""),"")</f>
        <v/>
      </c>
      <c r="G74" s="4" t="str">
        <f>IFERROR(IF('排序（YTM）'!G73=1,'日收益率(杠杆)'!G74,""),"")</f>
        <v/>
      </c>
      <c r="H74" s="4">
        <f>IFERROR(IF('排序（YTM）'!H73=1,'日收益率(杠杆)'!H74,""),"")</f>
        <v>8.0727719769421692E-4</v>
      </c>
      <c r="I74" s="4" t="str">
        <f>IFERROR(IF('排序（YTM）'!I73=1,'日收益率(杠杆)'!I74,""),"")</f>
        <v/>
      </c>
      <c r="J74" s="4" t="str">
        <f>IFERROR(IF('排序（YTM）'!J73=1,'日收益率(杠杆)'!J74,""),"")</f>
        <v/>
      </c>
      <c r="K74" s="4" t="str">
        <f>IFERROR(IF('排序（YTM）'!K73=1,'日收益率(杠杆)'!K74,""),"")</f>
        <v/>
      </c>
      <c r="M74" s="6">
        <f t="shared" si="1"/>
        <v>1.0198610099181877</v>
      </c>
    </row>
    <row r="75" spans="1:13" x14ac:dyDescent="0.15">
      <c r="A75" s="1">
        <v>42387</v>
      </c>
      <c r="B75" s="4" t="str">
        <f>IFERROR(IF('排序（YTM）'!B74=1,'日收益率(杠杆)'!B75,""),"")</f>
        <v/>
      </c>
      <c r="C75" s="4" t="str">
        <f>IFERROR(IF('排序（YTM）'!C74=1,'日收益率(杠杆)'!C75,""),"")</f>
        <v/>
      </c>
      <c r="D75" s="4" t="str">
        <f>IFERROR(IF('排序（YTM）'!D74=1,'日收益率(杠杆)'!D75,""),"")</f>
        <v/>
      </c>
      <c r="E75" s="4" t="str">
        <f>IFERROR(IF('排序（YTM）'!E74=1,'日收益率(杠杆)'!E75,""),"")</f>
        <v/>
      </c>
      <c r="F75" s="4" t="str">
        <f>IFERROR(IF('排序（YTM）'!F74=1,'日收益率(杠杆)'!F75,""),"")</f>
        <v/>
      </c>
      <c r="G75" s="4" t="str">
        <f>IFERROR(IF('排序（YTM）'!G74=1,'日收益率(杠杆)'!G75,""),"")</f>
        <v/>
      </c>
      <c r="H75" s="4">
        <f>IFERROR(IF('排序（YTM）'!H74=1,'日收益率(杠杆)'!H75,""),"")</f>
        <v>-1.1299534849178779E-3</v>
      </c>
      <c r="I75" s="4" t="str">
        <f>IFERROR(IF('排序（YTM）'!I74=1,'日收益率(杠杆)'!I75,""),"")</f>
        <v/>
      </c>
      <c r="J75" s="4" t="str">
        <f>IFERROR(IF('排序（YTM）'!J74=1,'日收益率(杠杆)'!J75,""),"")</f>
        <v/>
      </c>
      <c r="K75" s="4" t="str">
        <f>IFERROR(IF('排序（YTM）'!K74=1,'日收益率(杠杆)'!K75,""),"")</f>
        <v/>
      </c>
      <c r="M75" s="6">
        <f t="shared" si="1"/>
        <v>1.0187086144158988</v>
      </c>
    </row>
    <row r="76" spans="1:13" x14ac:dyDescent="0.15">
      <c r="A76" s="1">
        <v>42388</v>
      </c>
      <c r="B76" s="4" t="str">
        <f>IFERROR(IF('排序（YTM）'!B75=1,'日收益率(杠杆)'!B76,""),"")</f>
        <v/>
      </c>
      <c r="C76" s="4" t="str">
        <f>IFERROR(IF('排序（YTM）'!C75=1,'日收益率(杠杆)'!C76,""),"")</f>
        <v/>
      </c>
      <c r="D76" s="4" t="str">
        <f>IFERROR(IF('排序（YTM）'!D75=1,'日收益率(杠杆)'!D76,""),"")</f>
        <v/>
      </c>
      <c r="E76" s="4" t="str">
        <f>IFERROR(IF('排序（YTM）'!E75=1,'日收益率(杠杆)'!E76,""),"")</f>
        <v/>
      </c>
      <c r="F76" s="4" t="str">
        <f>IFERROR(IF('排序（YTM）'!F75=1,'日收益率(杠杆)'!F76,""),"")</f>
        <v/>
      </c>
      <c r="G76" s="4" t="str">
        <f>IFERROR(IF('排序（YTM）'!G75=1,'日收益率(杠杆)'!G76,""),"")</f>
        <v/>
      </c>
      <c r="H76" s="4">
        <f>IFERROR(IF('排序（YTM）'!H75=1,'日收益率(杠杆)'!H76,""),"")</f>
        <v>-1.6153674078463637E-4</v>
      </c>
      <c r="I76" s="4" t="str">
        <f>IFERROR(IF('排序（YTM）'!I75=1,'日收益率(杠杆)'!I76,""),"")</f>
        <v/>
      </c>
      <c r="J76" s="4" t="str">
        <f>IFERROR(IF('排序（YTM）'!J75=1,'日收益率(杠杆)'!J76,""),"")</f>
        <v/>
      </c>
      <c r="K76" s="4" t="str">
        <f>IFERROR(IF('排序（YTM）'!K75=1,'日收益率(杠杆)'!K76,""),"")</f>
        <v/>
      </c>
      <c r="M76" s="6">
        <f t="shared" si="1"/>
        <v>1.0185440555465168</v>
      </c>
    </row>
    <row r="77" spans="1:13" x14ac:dyDescent="0.15">
      <c r="A77" s="1">
        <v>42389</v>
      </c>
      <c r="B77" s="4" t="str">
        <f>IFERROR(IF('排序（YTM）'!B76=1,'日收益率(杠杆)'!B77,""),"")</f>
        <v/>
      </c>
      <c r="C77" s="4" t="str">
        <f>IFERROR(IF('排序（YTM）'!C76=1,'日收益率(杠杆)'!C77,""),"")</f>
        <v/>
      </c>
      <c r="D77" s="4" t="str">
        <f>IFERROR(IF('排序（YTM）'!D76=1,'日收益率(杠杆)'!D77,""),"")</f>
        <v/>
      </c>
      <c r="E77" s="4" t="str">
        <f>IFERROR(IF('排序（YTM）'!E76=1,'日收益率(杠杆)'!E77,""),"")</f>
        <v/>
      </c>
      <c r="F77" s="4" t="str">
        <f>IFERROR(IF('排序（YTM）'!F76=1,'日收益率(杠杆)'!F77,""),"")</f>
        <v/>
      </c>
      <c r="G77" s="4" t="str">
        <f>IFERROR(IF('排序（YTM）'!G76=1,'日收益率(杠杆)'!G77,""),"")</f>
        <v/>
      </c>
      <c r="H77" s="4">
        <f>IFERROR(IF('排序（YTM）'!H76=1,'日收益率(杠杆)'!H77,""),"")</f>
        <v>-1.6161523147064398E-3</v>
      </c>
      <c r="I77" s="4" t="str">
        <f>IFERROR(IF('排序（YTM）'!I76=1,'日收益率(杠杆)'!I77,""),"")</f>
        <v/>
      </c>
      <c r="J77" s="4" t="str">
        <f>IFERROR(IF('排序（YTM）'!J76=1,'日收益率(杠杆)'!J77,""),"")</f>
        <v/>
      </c>
      <c r="K77" s="4" t="str">
        <f>IFERROR(IF('排序（YTM）'!K76=1,'日收益率(杠杆)'!K77,""),"")</f>
        <v/>
      </c>
      <c r="M77" s="6">
        <f t="shared" si="1"/>
        <v>1.0168979332135148</v>
      </c>
    </row>
    <row r="78" spans="1:13" x14ac:dyDescent="0.15">
      <c r="A78" s="1">
        <v>42390</v>
      </c>
      <c r="B78" s="4" t="str">
        <f>IFERROR(IF('排序（YTM）'!B77=1,'日收益率(杠杆)'!B78,""),"")</f>
        <v/>
      </c>
      <c r="C78" s="4" t="str">
        <f>IFERROR(IF('排序（YTM）'!C77=1,'日收益率(杠杆)'!C78,""),"")</f>
        <v/>
      </c>
      <c r="D78" s="4" t="str">
        <f>IFERROR(IF('排序（YTM）'!D77=1,'日收益率(杠杆)'!D78,""),"")</f>
        <v/>
      </c>
      <c r="E78" s="4" t="str">
        <f>IFERROR(IF('排序（YTM）'!E77=1,'日收益率(杠杆)'!E78,""),"")</f>
        <v/>
      </c>
      <c r="F78" s="4" t="str">
        <f>IFERROR(IF('排序（YTM）'!F77=1,'日收益率(杠杆)'!F78,""),"")</f>
        <v/>
      </c>
      <c r="G78" s="4" t="str">
        <f>IFERROR(IF('排序（YTM）'!G77=1,'日收益率(杠杆)'!G78,""),"")</f>
        <v/>
      </c>
      <c r="H78" s="4">
        <f>IFERROR(IF('排序（YTM）'!H77=1,'日收益率(杠杆)'!H78,""),"")</f>
        <v>1.6176430681014855E-4</v>
      </c>
      <c r="I78" s="4" t="str">
        <f>IFERROR(IF('排序（YTM）'!I77=1,'日收益率(杠杆)'!I78,""),"")</f>
        <v/>
      </c>
      <c r="J78" s="4" t="str">
        <f>IFERROR(IF('排序（YTM）'!J77=1,'日收益率(杠杆)'!J78,""),"")</f>
        <v/>
      </c>
      <c r="K78" s="4" t="str">
        <f>IFERROR(IF('排序（YTM）'!K77=1,'日收益率(杠杆)'!K78,""),"")</f>
        <v/>
      </c>
      <c r="M78" s="6">
        <f t="shared" si="1"/>
        <v>1.0170624310027778</v>
      </c>
    </row>
    <row r="79" spans="1:13" x14ac:dyDescent="0.15">
      <c r="A79" s="1">
        <v>42391</v>
      </c>
      <c r="B79" s="4" t="str">
        <f>IFERROR(IF('排序（YTM）'!B78=1,'日收益率(杠杆)'!B79,""),"")</f>
        <v/>
      </c>
      <c r="C79" s="4" t="str">
        <f>IFERROR(IF('排序（YTM）'!C78=1,'日收益率(杠杆)'!C79,""),"")</f>
        <v/>
      </c>
      <c r="D79" s="4" t="str">
        <f>IFERROR(IF('排序（YTM）'!D78=1,'日收益率(杠杆)'!D79,""),"")</f>
        <v/>
      </c>
      <c r="E79" s="4" t="str">
        <f>IFERROR(IF('排序（YTM）'!E78=1,'日收益率(杠杆)'!E79,""),"")</f>
        <v/>
      </c>
      <c r="F79" s="4" t="str">
        <f>IFERROR(IF('排序（YTM）'!F78=1,'日收益率(杠杆)'!F79,""),"")</f>
        <v/>
      </c>
      <c r="G79" s="4" t="str">
        <f>IFERROR(IF('排序（YTM）'!G78=1,'日收益率(杠杆)'!G79,""),"")</f>
        <v/>
      </c>
      <c r="H79" s="4">
        <f>IFERROR(IF('排序（YTM）'!H78=1,'日收益率(杠杆)'!H79,""),"")</f>
        <v>6.4689413667877471E-4</v>
      </c>
      <c r="I79" s="4" t="str">
        <f>IFERROR(IF('排序（YTM）'!I78=1,'日收益率(杠杆)'!I79,""),"")</f>
        <v/>
      </c>
      <c r="J79" s="4" t="str">
        <f>IFERROR(IF('排序（YTM）'!J78=1,'日收益率(杠杆)'!J79,""),"")</f>
        <v/>
      </c>
      <c r="K79" s="4" t="str">
        <f>IFERROR(IF('排序（YTM）'!K78=1,'日收益率(杠杆)'!K79,""),"")</f>
        <v/>
      </c>
      <c r="M79" s="6">
        <f t="shared" si="1"/>
        <v>1.0177203627260298</v>
      </c>
    </row>
    <row r="80" spans="1:13" x14ac:dyDescent="0.15">
      <c r="A80" s="1">
        <v>42394</v>
      </c>
      <c r="B80" s="4" t="str">
        <f>IFERROR(IF('排序（YTM）'!B79=1,'日收益率(杠杆)'!B80,""),"")</f>
        <v/>
      </c>
      <c r="C80" s="4" t="str">
        <f>IFERROR(IF('排序（YTM）'!C79=1,'日收益率(杠杆)'!C80,""),"")</f>
        <v/>
      </c>
      <c r="D80" s="4" t="str">
        <f>IFERROR(IF('排序（YTM）'!D79=1,'日收益率(杠杆)'!D80,""),"")</f>
        <v/>
      </c>
      <c r="E80" s="4" t="str">
        <f>IFERROR(IF('排序（YTM）'!E79=1,'日收益率(杠杆)'!E80,""),"")</f>
        <v/>
      </c>
      <c r="F80" s="4" t="str">
        <f>IFERROR(IF('排序（YTM）'!F79=1,'日收益率(杠杆)'!F80,""),"")</f>
        <v/>
      </c>
      <c r="G80" s="4" t="str">
        <f>IFERROR(IF('排序（YTM）'!G79=1,'日收益率(杠杆)'!G80,""),"")</f>
        <v/>
      </c>
      <c r="H80" s="4">
        <f>IFERROR(IF('排序（YTM）'!H79=1,'日收益率(杠杆)'!H80,""),"")</f>
        <v>-8.0846443150165055E-4</v>
      </c>
      <c r="I80" s="4" t="str">
        <f>IFERROR(IF('排序（YTM）'!I79=1,'日收益率(杠杆)'!I80,""),"")</f>
        <v/>
      </c>
      <c r="J80" s="4" t="str">
        <f>IFERROR(IF('排序（YTM）'!J79=1,'日收益率(杠杆)'!J80,""),"")</f>
        <v/>
      </c>
      <c r="K80" s="4" t="str">
        <f>IFERROR(IF('排序（YTM）'!K79=1,'日收益率(杠杆)'!K80,""),"")</f>
        <v/>
      </c>
      <c r="M80" s="6">
        <f t="shared" si="1"/>
        <v>1.016897572011551</v>
      </c>
    </row>
    <row r="81" spans="1:13" x14ac:dyDescent="0.15">
      <c r="A81" s="1">
        <v>42395</v>
      </c>
      <c r="B81" s="4" t="str">
        <f>IFERROR(IF('排序（YTM）'!B80=1,'日收益率(杠杆)'!B81,""),"")</f>
        <v/>
      </c>
      <c r="C81" s="4" t="str">
        <f>IFERROR(IF('排序（YTM）'!C80=1,'日收益率(杠杆)'!C81,""),"")</f>
        <v/>
      </c>
      <c r="D81" s="4" t="str">
        <f>IFERROR(IF('排序（YTM）'!D80=1,'日收益率(杠杆)'!D81,""),"")</f>
        <v/>
      </c>
      <c r="E81" s="4" t="str">
        <f>IFERROR(IF('排序（YTM）'!E80=1,'日收益率(杠杆)'!E81,""),"")</f>
        <v/>
      </c>
      <c r="F81" s="4" t="str">
        <f>IFERROR(IF('排序（YTM）'!F80=1,'日收益率(杠杆)'!F81,""),"")</f>
        <v/>
      </c>
      <c r="G81" s="4" t="str">
        <f>IFERROR(IF('排序（YTM）'!G80=1,'日收益率(杠杆)'!G81,""),"")</f>
        <v/>
      </c>
      <c r="H81" s="4">
        <f>IFERROR(IF('排序（YTM）'!H80=1,'日收益率(杠杆)'!H81,""),"")</f>
        <v>1.6176430681052214E-4</v>
      </c>
      <c r="I81" s="4" t="str">
        <f>IFERROR(IF('排序（YTM）'!I80=1,'日收益率(杠杆)'!I81,""),"")</f>
        <v/>
      </c>
      <c r="J81" s="4" t="str">
        <f>IFERROR(IF('排序（YTM）'!J80=1,'日收益率(杠杆)'!J81,""),"")</f>
        <v/>
      </c>
      <c r="K81" s="4" t="str">
        <f>IFERROR(IF('排序（YTM）'!K80=1,'日收益率(杠杆)'!K81,""),"")</f>
        <v/>
      </c>
      <c r="M81" s="6">
        <f t="shared" si="1"/>
        <v>1.0170620697423847</v>
      </c>
    </row>
    <row r="82" spans="1:13" x14ac:dyDescent="0.15">
      <c r="A82" s="1">
        <v>42396</v>
      </c>
      <c r="B82" s="4" t="str">
        <f>IFERROR(IF('排序（YTM）'!B81=1,'日收益率(杠杆)'!B82,""),"")</f>
        <v/>
      </c>
      <c r="C82" s="4" t="str">
        <f>IFERROR(IF('排序（YTM）'!C81=1,'日收益率(杠杆)'!C82,""),"")</f>
        <v/>
      </c>
      <c r="D82" s="4" t="str">
        <f>IFERROR(IF('排序（YTM）'!D81=1,'日收益率(杠杆)'!D82,""),"")</f>
        <v/>
      </c>
      <c r="E82" s="4" t="str">
        <f>IFERROR(IF('排序（YTM）'!E81=1,'日收益率(杠杆)'!E82,""),"")</f>
        <v/>
      </c>
      <c r="F82" s="4" t="str">
        <f>IFERROR(IF('排序（YTM）'!F81=1,'日收益率(杠杆)'!F82,""),"")</f>
        <v/>
      </c>
      <c r="G82" s="4" t="str">
        <f>IFERROR(IF('排序（YTM）'!G81=1,'日收益率(杠杆)'!G82,""),"")</f>
        <v/>
      </c>
      <c r="H82" s="4">
        <f>IFERROR(IF('排序（YTM）'!H81=1,'日收益率(杠杆)'!H82,""),"")</f>
        <v>-6.4709598526684108E-4</v>
      </c>
      <c r="I82" s="4" t="str">
        <f>IFERROR(IF('排序（YTM）'!I81=1,'日收益率(杠杆)'!I82,""),"")</f>
        <v/>
      </c>
      <c r="J82" s="4" t="str">
        <f>IFERROR(IF('排序（YTM）'!J81=1,'日收益率(杠杆)'!J82,""),"")</f>
        <v/>
      </c>
      <c r="K82" s="4" t="str">
        <f>IFERROR(IF('排序（YTM）'!K81=1,'日收益率(杠杆)'!K82,""),"")</f>
        <v/>
      </c>
      <c r="M82" s="6">
        <f t="shared" si="1"/>
        <v>1.0164039329602872</v>
      </c>
    </row>
    <row r="83" spans="1:13" x14ac:dyDescent="0.15">
      <c r="A83" s="1">
        <v>42397</v>
      </c>
      <c r="B83" s="4" t="str">
        <f>IFERROR(IF('排序（YTM）'!B82=1,'日收益率(杠杆)'!B83,""),"")</f>
        <v/>
      </c>
      <c r="C83" s="4" t="str">
        <f>IFERROR(IF('排序（YTM）'!C82=1,'日收益率(杠杆)'!C83,""),"")</f>
        <v/>
      </c>
      <c r="D83" s="4" t="str">
        <f>IFERROR(IF('排序（YTM）'!D82=1,'日收益率(杠杆)'!D83,""),"")</f>
        <v/>
      </c>
      <c r="E83" s="4" t="str">
        <f>IFERROR(IF('排序（YTM）'!E82=1,'日收益率(杠杆)'!E83,""),"")</f>
        <v/>
      </c>
      <c r="F83" s="4" t="str">
        <f>IFERROR(IF('排序（YTM）'!F82=1,'日收益率(杠杆)'!F83,""),"")</f>
        <v/>
      </c>
      <c r="G83" s="4" t="str">
        <f>IFERROR(IF('排序（YTM）'!G82=1,'日收益率(杠杆)'!G83,""),"")</f>
        <v/>
      </c>
      <c r="H83" s="4">
        <f>IFERROR(IF('排序（YTM）'!H82=1,'日收益率(杠杆)'!H83,""),"")</f>
        <v>1.1325443740996585E-3</v>
      </c>
      <c r="I83" s="4" t="str">
        <f>IFERROR(IF('排序（YTM）'!I82=1,'日收益率(杠杆)'!I83,""),"")</f>
        <v/>
      </c>
      <c r="J83" s="4" t="str">
        <f>IFERROR(IF('排序（YTM）'!J82=1,'日收益率(杠杆)'!J83,""),"")</f>
        <v/>
      </c>
      <c r="K83" s="4" t="str">
        <f>IFERROR(IF('排序（YTM）'!K82=1,'日收益率(杠杆)'!K83,""),"")</f>
        <v/>
      </c>
      <c r="M83" s="6">
        <f t="shared" si="1"/>
        <v>1.0175550555163742</v>
      </c>
    </row>
    <row r="84" spans="1:13" x14ac:dyDescent="0.15">
      <c r="A84" s="1">
        <v>42398</v>
      </c>
      <c r="B84" s="4" t="str">
        <f>IFERROR(IF('排序（YTM）'!B83=1,'日收益率(杠杆)'!B84,""),"")</f>
        <v/>
      </c>
      <c r="C84" s="4" t="str">
        <f>IFERROR(IF('排序（YTM）'!C83=1,'日收益率(杠杆)'!C84,""),"")</f>
        <v/>
      </c>
      <c r="D84" s="4" t="str">
        <f>IFERROR(IF('排序（YTM）'!D83=1,'日收益率(杠杆)'!D84,""),"")</f>
        <v/>
      </c>
      <c r="E84" s="4" t="str">
        <f>IFERROR(IF('排序（YTM）'!E83=1,'日收益率(杠杆)'!E84,""),"")</f>
        <v/>
      </c>
      <c r="F84" s="4" t="str">
        <f>IFERROR(IF('排序（YTM）'!F83=1,'日收益率(杠杆)'!F84,""),"")</f>
        <v/>
      </c>
      <c r="G84" s="4" t="str">
        <f>IFERROR(IF('排序（YTM）'!G83=1,'日收益率(杠杆)'!G84,""),"")</f>
        <v/>
      </c>
      <c r="H84" s="4">
        <f>IFERROR(IF('排序（YTM）'!H83=1,'日收益率(杠杆)'!H84,""),"")</f>
        <v>2.4238321299999161E-3</v>
      </c>
      <c r="I84" s="4" t="str">
        <f>IFERROR(IF('排序（YTM）'!I83=1,'日收益率(杠杆)'!I84,""),"")</f>
        <v/>
      </c>
      <c r="J84" s="4" t="str">
        <f>IFERROR(IF('排序（YTM）'!J83=1,'日收益率(杠杆)'!J84,""),"")</f>
        <v/>
      </c>
      <c r="K84" s="4" t="str">
        <f>IFERROR(IF('排序（YTM）'!K83=1,'日收益率(杠杆)'!K84,""),"")</f>
        <v/>
      </c>
      <c r="M84" s="6">
        <f t="shared" si="1"/>
        <v>1.0200214381539785</v>
      </c>
    </row>
    <row r="85" spans="1:13" x14ac:dyDescent="0.15">
      <c r="A85" s="1">
        <v>42401</v>
      </c>
      <c r="B85" s="4" t="str">
        <f>IFERROR(IF('排序（YTM）'!B84=1,'日收益率(杠杆)'!B85,""),"")</f>
        <v/>
      </c>
      <c r="C85" s="4" t="str">
        <f>IFERROR(IF('排序（YTM）'!C84=1,'日收益率(杠杆)'!C85,""),"")</f>
        <v/>
      </c>
      <c r="D85" s="4" t="str">
        <f>IFERROR(IF('排序（YTM）'!D84=1,'日收益率(杠杆)'!D85,""),"")</f>
        <v/>
      </c>
      <c r="E85" s="4" t="str">
        <f>IFERROR(IF('排序（YTM）'!E84=1,'日收益率(杠杆)'!E85,""),"")</f>
        <v/>
      </c>
      <c r="F85" s="4" t="str">
        <f>IFERROR(IF('排序（YTM）'!F84=1,'日收益率(杠杆)'!F85,""),"")</f>
        <v/>
      </c>
      <c r="G85" s="4" t="str">
        <f>IFERROR(IF('排序（YTM）'!G84=1,'日收益率(杠杆)'!G85,""),"")</f>
        <v/>
      </c>
      <c r="H85" s="4">
        <f>IFERROR(IF('排序（YTM）'!H84=1,'日收益率(杠杆)'!H85,""),"")</f>
        <v>-1.775678241125393E-3</v>
      </c>
      <c r="I85" s="4" t="str">
        <f>IFERROR(IF('排序（YTM）'!I84=1,'日收益率(杠杆)'!I85,""),"")</f>
        <v/>
      </c>
      <c r="J85" s="4" t="str">
        <f>IFERROR(IF('排序（YTM）'!J84=1,'日收益率(杠杆)'!J85,""),"")</f>
        <v/>
      </c>
      <c r="K85" s="4" t="str">
        <f>IFERROR(IF('排序（YTM）'!K84=1,'日收益率(杠杆)'!K85,""),"")</f>
        <v/>
      </c>
      <c r="M85" s="6">
        <f t="shared" si="1"/>
        <v>1.0182102082807671</v>
      </c>
    </row>
    <row r="86" spans="1:13" x14ac:dyDescent="0.15">
      <c r="A86" s="1">
        <v>42402</v>
      </c>
      <c r="B86" s="4" t="str">
        <f>IFERROR(IF('排序（YTM）'!B85=1,'日收益率(杠杆)'!B86,""),"")</f>
        <v/>
      </c>
      <c r="C86" s="4" t="str">
        <f>IFERROR(IF('排序（YTM）'!C85=1,'日收益率(杠杆)'!C86,""),"")</f>
        <v/>
      </c>
      <c r="D86" s="4" t="str">
        <f>IFERROR(IF('排序（YTM）'!D85=1,'日收益率(杠杆)'!D86,""),"")</f>
        <v/>
      </c>
      <c r="E86" s="4" t="str">
        <f>IFERROR(IF('排序（YTM）'!E85=1,'日收益率(杠杆)'!E86,""),"")</f>
        <v/>
      </c>
      <c r="F86" s="4" t="str">
        <f>IFERROR(IF('排序（YTM）'!F85=1,'日收益率(杠杆)'!F86,""),"")</f>
        <v/>
      </c>
      <c r="G86" s="4" t="str">
        <f>IFERROR(IF('排序（YTM）'!G85=1,'日收益率(杠杆)'!G86,""),"")</f>
        <v/>
      </c>
      <c r="H86" s="4">
        <f>IFERROR(IF('排序（YTM）'!H85=1,'日收益率(杠杆)'!H86,""),"")</f>
        <v>3.0680534484049862E-3</v>
      </c>
      <c r="I86" s="4" t="str">
        <f>IFERROR(IF('排序（YTM）'!I85=1,'日收益率(杠杆)'!I86,""),"")</f>
        <v/>
      </c>
      <c r="J86" s="4" t="str">
        <f>IFERROR(IF('排序（YTM）'!J85=1,'日收益率(杠杆)'!J86,""),"")</f>
        <v/>
      </c>
      <c r="K86" s="4" t="str">
        <f>IFERROR(IF('排序（YTM）'!K85=1,'日收益率(杠杆)'!K86,""),"")</f>
        <v/>
      </c>
      <c r="M86" s="6">
        <f t="shared" si="1"/>
        <v>1.0213341316214839</v>
      </c>
    </row>
    <row r="87" spans="1:13" x14ac:dyDescent="0.15">
      <c r="A87" s="1">
        <v>42403</v>
      </c>
      <c r="B87" s="4" t="str">
        <f>IFERROR(IF('排序（YTM）'!B86=1,'日收益率(杠杆)'!B87,""),"")</f>
        <v/>
      </c>
      <c r="C87" s="4" t="str">
        <f>IFERROR(IF('排序（YTM）'!C86=1,'日收益率(杠杆)'!C87,""),"")</f>
        <v/>
      </c>
      <c r="D87" s="4" t="str">
        <f>IFERROR(IF('排序（YTM）'!D86=1,'日收益率(杠杆)'!D87,""),"")</f>
        <v/>
      </c>
      <c r="E87" s="4" t="str">
        <f>IFERROR(IF('排序（YTM）'!E86=1,'日收益率(杠杆)'!E87,""),"")</f>
        <v/>
      </c>
      <c r="F87" s="4" t="str">
        <f>IFERROR(IF('排序（YTM）'!F86=1,'日收益率(杠杆)'!F87,""),"")</f>
        <v/>
      </c>
      <c r="G87" s="4" t="str">
        <f>IFERROR(IF('排序（YTM）'!G86=1,'日收益率(杠杆)'!G87,""),"")</f>
        <v/>
      </c>
      <c r="H87" s="4">
        <f>IFERROR(IF('排序（YTM）'!H86=1,'日收益率(杠杆)'!H87,""),"")</f>
        <v>3.2233953050149846E-4</v>
      </c>
      <c r="I87" s="4" t="str">
        <f>IFERROR(IF('排序（YTM）'!I86=1,'日收益率(杠杆)'!I87,""),"")</f>
        <v/>
      </c>
      <c r="J87" s="4" t="str">
        <f>IFERROR(IF('排序（YTM）'!J86=1,'日收益率(杠杆)'!J87,""),"")</f>
        <v/>
      </c>
      <c r="K87" s="4" t="str">
        <f>IFERROR(IF('排序（YTM）'!K86=1,'日收益率(杠杆)'!K87,""),"")</f>
        <v/>
      </c>
      <c r="M87" s="6">
        <f t="shared" si="1"/>
        <v>1.0216633479859558</v>
      </c>
    </row>
    <row r="88" spans="1:13" x14ac:dyDescent="0.15">
      <c r="A88" s="1">
        <v>42404</v>
      </c>
      <c r="B88" s="4" t="str">
        <f>IFERROR(IF('排序（YTM）'!B87=1,'日收益率(杠杆)'!B88,""),"")</f>
        <v/>
      </c>
      <c r="C88" s="4" t="str">
        <f>IFERROR(IF('排序（YTM）'!C87=1,'日收益率(杠杆)'!C88,""),"")</f>
        <v/>
      </c>
      <c r="D88" s="4" t="str">
        <f>IFERROR(IF('排序（YTM）'!D87=1,'日收益率(杠杆)'!D88,""),"")</f>
        <v/>
      </c>
      <c r="E88" s="4" t="str">
        <f>IFERROR(IF('排序（YTM）'!E87=1,'日收益率(杠杆)'!E88,""),"")</f>
        <v/>
      </c>
      <c r="F88" s="4" t="str">
        <f>IFERROR(IF('排序（YTM）'!F87=1,'日收益率(杠杆)'!F88,""),"")</f>
        <v/>
      </c>
      <c r="G88" s="4" t="str">
        <f>IFERROR(IF('排序（YTM）'!G87=1,'日收益率(杠杆)'!G88,""),"")</f>
        <v/>
      </c>
      <c r="H88" s="4">
        <f>IFERROR(IF('排序（YTM）'!H87=1,'日收益率(杠杆)'!H88,""),"")</f>
        <v>1.6113260371091603E-4</v>
      </c>
      <c r="I88" s="4" t="str">
        <f>IFERROR(IF('排序（YTM）'!I87=1,'日收益率(杠杆)'!I88,""),"")</f>
        <v/>
      </c>
      <c r="J88" s="4" t="str">
        <f>IFERROR(IF('排序（YTM）'!J87=1,'日收益率(杠杆)'!J88,""),"")</f>
        <v/>
      </c>
      <c r="K88" s="4" t="str">
        <f>IFERROR(IF('排序（YTM）'!K87=1,'日收益率(杠杆)'!K88,""),"")</f>
        <v/>
      </c>
      <c r="M88" s="6">
        <f t="shared" si="1"/>
        <v>1.021827971261333</v>
      </c>
    </row>
    <row r="89" spans="1:13" x14ac:dyDescent="0.15">
      <c r="A89" s="1">
        <v>42405</v>
      </c>
      <c r="B89" s="4" t="str">
        <f>IFERROR(IF('排序（YTM）'!B88=1,'日收益率(杠杆)'!B89,""),"")</f>
        <v/>
      </c>
      <c r="C89" s="4" t="str">
        <f>IFERROR(IF('排序（YTM）'!C88=1,'日收益率(杠杆)'!C89,""),"")</f>
        <v/>
      </c>
      <c r="D89" s="4" t="str">
        <f>IFERROR(IF('排序（YTM）'!D88=1,'日收益率(杠杆)'!D89,""),"")</f>
        <v/>
      </c>
      <c r="E89" s="4" t="str">
        <f>IFERROR(IF('排序（YTM）'!E88=1,'日收益率(杠杆)'!E89,""),"")</f>
        <v/>
      </c>
      <c r="F89" s="4" t="str">
        <f>IFERROR(IF('排序（YTM）'!F88=1,'日收益率(杠杆)'!F89,""),"")</f>
        <v/>
      </c>
      <c r="G89" s="4" t="str">
        <f>IFERROR(IF('排序（YTM）'!G88=1,'日收益率(杠杆)'!G89,""),"")</f>
        <v/>
      </c>
      <c r="H89" s="4">
        <f>IFERROR(IF('排序（YTM）'!H88=1,'日收益率(杠杆)'!H89,""),"")</f>
        <v>2.0934672006564094E-3</v>
      </c>
      <c r="I89" s="4" t="str">
        <f>IFERROR(IF('排序（YTM）'!I88=1,'日收益率(杠杆)'!I89,""),"")</f>
        <v/>
      </c>
      <c r="J89" s="4" t="str">
        <f>IFERROR(IF('排序（YTM）'!J88=1,'日收益率(杠杆)'!J89,""),"")</f>
        <v/>
      </c>
      <c r="K89" s="4" t="str">
        <f>IFERROR(IF('排序（YTM）'!K88=1,'日收益率(杠杆)'!K89,""),"")</f>
        <v/>
      </c>
      <c r="M89" s="6">
        <f t="shared" si="1"/>
        <v>1.0239671346038819</v>
      </c>
    </row>
    <row r="90" spans="1:13" x14ac:dyDescent="0.15">
      <c r="A90" s="1">
        <v>42415</v>
      </c>
      <c r="B90" s="4" t="str">
        <f>IFERROR(IF('排序（YTM）'!B89=1,'日收益率(杠杆)'!B90,""),"")</f>
        <v/>
      </c>
      <c r="C90" s="4" t="str">
        <f>IFERROR(IF('排序（YTM）'!C89=1,'日收益率(杠杆)'!C90,""),"")</f>
        <v/>
      </c>
      <c r="D90" s="4" t="str">
        <f>IFERROR(IF('排序（YTM）'!D89=1,'日收益率(杠杆)'!D90,""),"")</f>
        <v/>
      </c>
      <c r="E90" s="4" t="str">
        <f>IFERROR(IF('排序（YTM）'!E89=1,'日收益率(杠杆)'!E90,""),"")</f>
        <v/>
      </c>
      <c r="F90" s="4" t="str">
        <f>IFERROR(IF('排序（YTM）'!F89=1,'日收益率(杠杆)'!F90,""),"")</f>
        <v/>
      </c>
      <c r="G90" s="4" t="str">
        <f>IFERROR(IF('排序（YTM）'!G89=1,'日收益率(杠杆)'!G90,""),"")</f>
        <v/>
      </c>
      <c r="H90" s="4">
        <f>IFERROR(IF('排序（YTM）'!H89=1,'日收益率(杠杆)'!H90,""),"")</f>
        <v>1.4470150694296923E-3</v>
      </c>
      <c r="I90" s="4" t="str">
        <f>IFERROR(IF('排序（YTM）'!I89=1,'日收益率(杠杆)'!I90,""),"")</f>
        <v/>
      </c>
      <c r="J90" s="4" t="str">
        <f>IFERROR(IF('排序（YTM）'!J89=1,'日收益率(杠杆)'!J90,""),"")</f>
        <v/>
      </c>
      <c r="K90" s="4" t="str">
        <f>IFERROR(IF('排序（YTM）'!K89=1,'日收益率(杠杆)'!K90,""),"")</f>
        <v/>
      </c>
      <c r="M90" s="6">
        <f t="shared" si="1"/>
        <v>1.0254488304782545</v>
      </c>
    </row>
    <row r="91" spans="1:13" x14ac:dyDescent="0.15">
      <c r="A91" s="1">
        <v>42416</v>
      </c>
      <c r="B91" s="4" t="str">
        <f>IFERROR(IF('排序（YTM）'!B90=1,'日收益率(杠杆)'!B91,""),"")</f>
        <v/>
      </c>
      <c r="C91" s="4" t="str">
        <f>IFERROR(IF('排序（YTM）'!C90=1,'日收益率(杠杆)'!C91,""),"")</f>
        <v/>
      </c>
      <c r="D91" s="4" t="str">
        <f>IFERROR(IF('排序（YTM）'!D90=1,'日收益率(杠杆)'!D91,""),"")</f>
        <v/>
      </c>
      <c r="E91" s="4" t="str">
        <f>IFERROR(IF('排序（YTM）'!E90=1,'日收益率(杠杆)'!E91,""),"")</f>
        <v/>
      </c>
      <c r="F91" s="4" t="str">
        <f>IFERROR(IF('排序（YTM）'!F90=1,'日收益率(杠杆)'!F91,""),"")</f>
        <v/>
      </c>
      <c r="G91" s="4" t="str">
        <f>IFERROR(IF('排序（YTM）'!G90=1,'日收益率(杠杆)'!G91,""),"")</f>
        <v/>
      </c>
      <c r="H91" s="4">
        <f>IFERROR(IF('排序（YTM）'!H90=1,'日收益率(杠杆)'!H91,""),"")</f>
        <v>1.6063480626202567E-4</v>
      </c>
      <c r="I91" s="4" t="str">
        <f>IFERROR(IF('排序（YTM）'!I90=1,'日收益率(杠杆)'!I91,""),"")</f>
        <v/>
      </c>
      <c r="J91" s="4" t="str">
        <f>IFERROR(IF('排序（YTM）'!J90=1,'日收益率(杠杆)'!J91,""),"")</f>
        <v/>
      </c>
      <c r="K91" s="4" t="str">
        <f>IFERROR(IF('排序（YTM）'!K90=1,'日收益率(杠杆)'!K91,""),"")</f>
        <v/>
      </c>
      <c r="M91" s="6">
        <f t="shared" si="1"/>
        <v>1.0256135532524699</v>
      </c>
    </row>
    <row r="92" spans="1:13" x14ac:dyDescent="0.15">
      <c r="A92" s="1">
        <v>42417</v>
      </c>
      <c r="B92" s="4" t="str">
        <f>IFERROR(IF('排序（YTM）'!B91=1,'日收益率(杠杆)'!B92,""),"")</f>
        <v/>
      </c>
      <c r="C92" s="4" t="str">
        <f>IFERROR(IF('排序（YTM）'!C91=1,'日收益率(杠杆)'!C92,""),"")</f>
        <v/>
      </c>
      <c r="D92" s="4" t="str">
        <f>IFERROR(IF('排序（YTM）'!D91=1,'日收益率(杠杆)'!D92,""),"")</f>
        <v/>
      </c>
      <c r="E92" s="4" t="str">
        <f>IFERROR(IF('排序（YTM）'!E91=1,'日收益率(杠杆)'!E92,""),"")</f>
        <v/>
      </c>
      <c r="F92" s="4" t="str">
        <f>IFERROR(IF('排序（YTM）'!F91=1,'日收益率(杠杆)'!F92,""),"")</f>
        <v/>
      </c>
      <c r="G92" s="4" t="str">
        <f>IFERROR(IF('排序（YTM）'!G91=1,'日收益率(杠杆)'!G92,""),"")</f>
        <v/>
      </c>
      <c r="H92" s="4">
        <f>IFERROR(IF('排序（YTM）'!H91=1,'日收益率(杠杆)'!H92,""),"")</f>
        <v>-6.4257722533873473E-4</v>
      </c>
      <c r="I92" s="4" t="str">
        <f>IFERROR(IF('排序（YTM）'!I91=1,'日收益率(杠杆)'!I92,""),"")</f>
        <v/>
      </c>
      <c r="J92" s="4" t="str">
        <f>IFERROR(IF('排序（YTM）'!J91=1,'日收益率(杠杆)'!J92,""),"")</f>
        <v/>
      </c>
      <c r="K92" s="4" t="str">
        <f>IFERROR(IF('排序（YTM）'!K91=1,'日收益率(杠杆)'!K92,""),"")</f>
        <v/>
      </c>
      <c r="M92" s="6">
        <f t="shared" si="1"/>
        <v>1.0249545173411512</v>
      </c>
    </row>
    <row r="93" spans="1:13" x14ac:dyDescent="0.15">
      <c r="A93" s="1">
        <v>42418</v>
      </c>
      <c r="B93" s="4" t="str">
        <f>IFERROR(IF('排序（YTM）'!B92=1,'日收益率(杠杆)'!B93,""),"")</f>
        <v/>
      </c>
      <c r="C93" s="4" t="str">
        <f>IFERROR(IF('排序（YTM）'!C92=1,'日收益率(杠杆)'!C93,""),"")</f>
        <v/>
      </c>
      <c r="D93" s="4" t="str">
        <f>IFERROR(IF('排序（YTM）'!D92=1,'日收益率(杠杆)'!D93,""),"")</f>
        <v/>
      </c>
      <c r="E93" s="4" t="str">
        <f>IFERROR(IF('排序（YTM）'!E92=1,'日收益率(杠杆)'!E93,""),"")</f>
        <v/>
      </c>
      <c r="F93" s="4" t="str">
        <f>IFERROR(IF('排序（YTM）'!F92=1,'日收益率(杠杆)'!F93,""),"")</f>
        <v/>
      </c>
      <c r="G93" s="4" t="str">
        <f>IFERROR(IF('排序（YTM）'!G92=1,'日收益率(杠杆)'!G93,""),"")</f>
        <v/>
      </c>
      <c r="H93" s="4">
        <f>IFERROR(IF('排序（YTM）'!H92=1,'日收益率(杠杆)'!H93,""),"")</f>
        <v>3.2138671373555639E-4</v>
      </c>
      <c r="I93" s="4" t="str">
        <f>IFERROR(IF('排序（YTM）'!I92=1,'日收益率(杠杆)'!I93,""),"")</f>
        <v/>
      </c>
      <c r="J93" s="4" t="str">
        <f>IFERROR(IF('排序（YTM）'!J92=1,'日收益率(杠杆)'!J93,""),"")</f>
        <v/>
      </c>
      <c r="K93" s="4" t="str">
        <f>IFERROR(IF('排序（YTM）'!K92=1,'日收益率(杠杆)'!K93,""),"")</f>
        <v/>
      </c>
      <c r="M93" s="6">
        <f t="shared" si="1"/>
        <v>1.0252839241052079</v>
      </c>
    </row>
    <row r="94" spans="1:13" x14ac:dyDescent="0.15">
      <c r="A94" s="1">
        <v>42419</v>
      </c>
      <c r="B94" s="4" t="str">
        <f>IFERROR(IF('排序（YTM）'!B93=1,'日收益率(杠杆)'!B94,""),"")</f>
        <v/>
      </c>
      <c r="C94" s="4" t="str">
        <f>IFERROR(IF('排序（YTM）'!C93=1,'日收益率(杠杆)'!C94,""),"")</f>
        <v/>
      </c>
      <c r="D94" s="4" t="str">
        <f>IFERROR(IF('排序（YTM）'!D93=1,'日收益率(杠杆)'!D94,""),"")</f>
        <v/>
      </c>
      <c r="E94" s="4" t="str">
        <f>IFERROR(IF('排序（YTM）'!E93=1,'日收益率(杠杆)'!E94,""),"")</f>
        <v/>
      </c>
      <c r="F94" s="4" t="str">
        <f>IFERROR(IF('排序（YTM）'!F93=1,'日收益率(杠杆)'!F94,""),"")</f>
        <v/>
      </c>
      <c r="G94" s="4" t="str">
        <f>IFERROR(IF('排序（YTM）'!G93=1,'日收益率(杠杆)'!G94,""),"")</f>
        <v/>
      </c>
      <c r="H94" s="4">
        <f>IFERROR(IF('排序（YTM）'!H93=1,'日收益率(杠杆)'!H94,""),"")</f>
        <v>3.2130035014454606E-4</v>
      </c>
      <c r="I94" s="4" t="str">
        <f>IFERROR(IF('排序（YTM）'!I93=1,'日收益率(杠杆)'!I94,""),"")</f>
        <v/>
      </c>
      <c r="J94" s="4" t="str">
        <f>IFERROR(IF('排序（YTM）'!J93=1,'日收益率(杠杆)'!J94,""),"")</f>
        <v/>
      </c>
      <c r="K94" s="4" t="str">
        <f>IFERROR(IF('排序（YTM）'!K93=1,'日收益率(杠杆)'!K94,""),"")</f>
        <v/>
      </c>
      <c r="M94" s="6">
        <f t="shared" si="1"/>
        <v>1.0256133481890204</v>
      </c>
    </row>
    <row r="95" spans="1:13" x14ac:dyDescent="0.15">
      <c r="A95" s="1">
        <v>42422</v>
      </c>
      <c r="B95" s="4" t="str">
        <f>IFERROR(IF('排序（YTM）'!B94=1,'日收益率(杠杆)'!B95,""),"")</f>
        <v/>
      </c>
      <c r="C95" s="4" t="str">
        <f>IFERROR(IF('排序（YTM）'!C94=1,'日收益率(杠杆)'!C95,""),"")</f>
        <v/>
      </c>
      <c r="D95" s="4" t="str">
        <f>IFERROR(IF('排序（YTM）'!D94=1,'日收益率(杠杆)'!D95,""),"")</f>
        <v/>
      </c>
      <c r="E95" s="4" t="str">
        <f>IFERROR(IF('排序（YTM）'!E94=1,'日收益率(杠杆)'!E95,""),"")</f>
        <v/>
      </c>
      <c r="F95" s="4" t="str">
        <f>IFERROR(IF('排序（YTM）'!F94=1,'日收益率(杠杆)'!F95,""),"")</f>
        <v/>
      </c>
      <c r="G95" s="4" t="str">
        <f>IFERROR(IF('排序（YTM）'!G94=1,'日收益率(杠杆)'!G95,""),"")</f>
        <v/>
      </c>
      <c r="H95" s="4">
        <f>IFERROR(IF('排序（YTM）'!H94=1,'日收益率(杠杆)'!H95,""),"")</f>
        <v>9.6349306281729818E-4</v>
      </c>
      <c r="I95" s="4" t="str">
        <f>IFERROR(IF('排序（YTM）'!I94=1,'日收益率(杠杆)'!I95,""),"")</f>
        <v/>
      </c>
      <c r="J95" s="4" t="str">
        <f>IFERROR(IF('排序（YTM）'!J94=1,'日收益率(杠杆)'!J95,""),"")</f>
        <v/>
      </c>
      <c r="K95" s="4" t="str">
        <f>IFERROR(IF('排序（YTM）'!K94=1,'日收益率(杠杆)'!K95,""),"")</f>
        <v/>
      </c>
      <c r="M95" s="6">
        <f t="shared" si="1"/>
        <v>1.0266015195351332</v>
      </c>
    </row>
    <row r="96" spans="1:13" x14ac:dyDescent="0.15">
      <c r="A96" s="1">
        <v>42423</v>
      </c>
      <c r="B96" s="4" t="str">
        <f>IFERROR(IF('排序（YTM）'!B95=1,'日收益率(杠杆)'!B96,""),"")</f>
        <v/>
      </c>
      <c r="C96" s="4" t="str">
        <f>IFERROR(IF('排序（YTM）'!C95=1,'日收益率(杠杆)'!C96,""),"")</f>
        <v/>
      </c>
      <c r="D96" s="4" t="str">
        <f>IFERROR(IF('排序（YTM）'!D95=1,'日收益率(杠杆)'!D96,""),"")</f>
        <v/>
      </c>
      <c r="E96" s="4" t="str">
        <f>IFERROR(IF('排序（YTM）'!E95=1,'日收益率(杠杆)'!E96,""),"")</f>
        <v/>
      </c>
      <c r="F96" s="4" t="str">
        <f>IFERROR(IF('排序（YTM）'!F95=1,'日收益率(杠杆)'!F96,""),"")</f>
        <v/>
      </c>
      <c r="G96" s="4" t="str">
        <f>IFERROR(IF('排序（YTM）'!G95=1,'日收益率(杠杆)'!G96,""),"")</f>
        <v/>
      </c>
      <c r="H96" s="4">
        <f>IFERROR(IF('排序（YTM）'!H95=1,'日收益率(杠杆)'!H96,""),"")</f>
        <v>6.418610431806075E-4</v>
      </c>
      <c r="I96" s="4" t="str">
        <f>IFERROR(IF('排序（YTM）'!I95=1,'日收益率(杠杆)'!I96,""),"")</f>
        <v/>
      </c>
      <c r="J96" s="4" t="str">
        <f>IFERROR(IF('排序（YTM）'!J95=1,'日收益率(杠杆)'!J96,""),"")</f>
        <v/>
      </c>
      <c r="K96" s="4" t="str">
        <f>IFERROR(IF('排序（YTM）'!K95=1,'日收益率(杠杆)'!K96,""),"")</f>
        <v/>
      </c>
      <c r="M96" s="6">
        <f t="shared" si="1"/>
        <v>1.0272604550573929</v>
      </c>
    </row>
    <row r="97" spans="1:13" x14ac:dyDescent="0.15">
      <c r="A97" s="1">
        <v>42424</v>
      </c>
      <c r="B97" s="4" t="str">
        <f>IFERROR(IF('排序（YTM）'!B96=1,'日收益率(杠杆)'!B97,""),"")</f>
        <v/>
      </c>
      <c r="C97" s="4" t="str">
        <f>IFERROR(IF('排序（YTM）'!C96=1,'日收益率(杠杆)'!C97,""),"")</f>
        <v/>
      </c>
      <c r="D97" s="4" t="str">
        <f>IFERROR(IF('排序（YTM）'!D96=1,'日收益率(杠杆)'!D97,""),"")</f>
        <v/>
      </c>
      <c r="E97" s="4" t="str">
        <f>IFERROR(IF('排序（YTM）'!E96=1,'日收益率(杠杆)'!E97,""),"")</f>
        <v/>
      </c>
      <c r="F97" s="4" t="str">
        <f>IFERROR(IF('排序（YTM）'!F96=1,'日收益率(杠杆)'!F97,""),"")</f>
        <v/>
      </c>
      <c r="G97" s="4" t="str">
        <f>IFERROR(IF('排序（YTM）'!G96=1,'日收益率(杠杆)'!G97,""),"")</f>
        <v/>
      </c>
      <c r="H97" s="4">
        <f>IFERROR(IF('排序（YTM）'!H96=1,'日收益率(杠杆)'!H97,""),"")</f>
        <v>1.6039772514715036E-4</v>
      </c>
      <c r="I97" s="4" t="str">
        <f>IFERROR(IF('排序（YTM）'!I96=1,'日收益率(杠杆)'!I97,""),"")</f>
        <v/>
      </c>
      <c r="J97" s="4" t="str">
        <f>IFERROR(IF('排序（YTM）'!J96=1,'日收益率(杠杆)'!J97,""),"")</f>
        <v/>
      </c>
      <c r="K97" s="4" t="str">
        <f>IFERROR(IF('排序（YTM）'!K96=1,'日收益率(杠杆)'!K97,""),"")</f>
        <v/>
      </c>
      <c r="M97" s="6">
        <f t="shared" si="1"/>
        <v>1.0274252252975178</v>
      </c>
    </row>
    <row r="98" spans="1:13" x14ac:dyDescent="0.15">
      <c r="A98" s="1">
        <v>42425</v>
      </c>
      <c r="B98" s="4" t="str">
        <f>IFERROR(IF('排序（YTM）'!B97=1,'日收益率(杠杆)'!B98,""),"")</f>
        <v/>
      </c>
      <c r="C98" s="4" t="str">
        <f>IFERROR(IF('排序（YTM）'!C97=1,'日收益率(杠杆)'!C98,""),"")</f>
        <v/>
      </c>
      <c r="D98" s="4" t="str">
        <f>IFERROR(IF('排序（YTM）'!D97=1,'日收益率(杠杆)'!D98,""),"")</f>
        <v/>
      </c>
      <c r="E98" s="4" t="str">
        <f>IFERROR(IF('排序（YTM）'!E97=1,'日收益率(杠杆)'!E98,""),"")</f>
        <v/>
      </c>
      <c r="F98" s="4" t="str">
        <f>IFERROR(IF('排序（YTM）'!F97=1,'日收益率(杠杆)'!F98,""),"")</f>
        <v/>
      </c>
      <c r="G98" s="4" t="str">
        <f>IFERROR(IF('排序（YTM）'!G97=1,'日收益率(杠杆)'!G98,""),"")</f>
        <v/>
      </c>
      <c r="H98" s="4">
        <f>IFERROR(IF('排序（YTM）'!H97=1,'日收益率(杠杆)'!H98,""),"")</f>
        <v>-1.2834559380336898E-3</v>
      </c>
      <c r="I98" s="4" t="str">
        <f>IFERROR(IF('排序（YTM）'!I97=1,'日收益率(杠杆)'!I98,""),"")</f>
        <v/>
      </c>
      <c r="J98" s="4" t="str">
        <f>IFERROR(IF('排序（YTM）'!J97=1,'日收益率(杠杆)'!J98,""),"")</f>
        <v/>
      </c>
      <c r="K98" s="4" t="str">
        <f>IFERROR(IF('排序（YTM）'!K97=1,'日收益率(杠杆)'!K98,""),"")</f>
        <v/>
      </c>
      <c r="M98" s="6">
        <f t="shared" si="1"/>
        <v>1.026106570291224</v>
      </c>
    </row>
    <row r="99" spans="1:13" x14ac:dyDescent="0.15">
      <c r="A99" s="1">
        <v>42426</v>
      </c>
      <c r="B99" s="4" t="str">
        <f>IFERROR(IF('排序（YTM）'!B98=1,'日收益率(杠杆)'!B99,""),"")</f>
        <v/>
      </c>
      <c r="C99" s="4" t="str">
        <f>IFERROR(IF('排序（YTM）'!C98=1,'日收益率(杠杆)'!C99,""),"")</f>
        <v/>
      </c>
      <c r="D99" s="4" t="str">
        <f>IFERROR(IF('排序（YTM）'!D98=1,'日收益率(杠杆)'!D99,""),"")</f>
        <v/>
      </c>
      <c r="E99" s="4" t="str">
        <f>IFERROR(IF('排序（YTM）'!E98=1,'日收益率(杠杆)'!E99,""),"")</f>
        <v/>
      </c>
      <c r="F99" s="4" t="str">
        <f>IFERROR(IF('排序（YTM）'!F98=1,'日收益率(杠杆)'!F99,""),"")</f>
        <v/>
      </c>
      <c r="G99" s="4" t="str">
        <f>IFERROR(IF('排序（YTM）'!G98=1,'日收益率(杠杆)'!G99,""),"")</f>
        <v/>
      </c>
      <c r="H99" s="4">
        <f>IFERROR(IF('排序（YTM）'!H98=1,'日收益率(杠杆)'!H99,""),"")</f>
        <v>1.4444900819721663E-3</v>
      </c>
      <c r="I99" s="4" t="str">
        <f>IFERROR(IF('排序（YTM）'!I98=1,'日收益率(杠杆)'!I99,""),"")</f>
        <v/>
      </c>
      <c r="J99" s="4" t="str">
        <f>IFERROR(IF('排序（YTM）'!J98=1,'日收益率(杠杆)'!J99,""),"")</f>
        <v/>
      </c>
      <c r="K99" s="4" t="str">
        <f>IFERROR(IF('排序（YTM）'!K98=1,'日收益率(杠杆)'!K99,""),"")</f>
        <v/>
      </c>
      <c r="M99" s="6">
        <f t="shared" si="1"/>
        <v>1.027588771055056</v>
      </c>
    </row>
    <row r="100" spans="1:13" x14ac:dyDescent="0.15">
      <c r="A100" s="1">
        <v>42429</v>
      </c>
      <c r="B100" s="4" t="str">
        <f>IFERROR(IF('排序（YTM）'!B99=1,'日收益率(杠杆)'!B100,""),"")</f>
        <v/>
      </c>
      <c r="C100" s="4" t="str">
        <f>IFERROR(IF('排序（YTM）'!C99=1,'日收益率(杠杆)'!C100,""),"")</f>
        <v/>
      </c>
      <c r="D100" s="4" t="str">
        <f>IFERROR(IF('排序（YTM）'!D99=1,'日收益率(杠杆)'!D100,""),"")</f>
        <v/>
      </c>
      <c r="E100" s="4" t="str">
        <f>IFERROR(IF('排序（YTM）'!E99=1,'日收益率(杠杆)'!E100,""),"")</f>
        <v/>
      </c>
      <c r="F100" s="4" t="str">
        <f>IFERROR(IF('排序（YTM）'!F99=1,'日收益率(杠杆)'!F100,""),"")</f>
        <v/>
      </c>
      <c r="G100" s="4" t="str">
        <f>IFERROR(IF('排序（YTM）'!G99=1,'日收益率(杠杆)'!G100,""),"")</f>
        <v/>
      </c>
      <c r="H100" s="4">
        <f>IFERROR(IF('排序（YTM）'!H99=1,'日收益率(杠杆)'!H100,""),"")</f>
        <v>-1.4437499704244995E-3</v>
      </c>
      <c r="I100" s="4" t="str">
        <f>IFERROR(IF('排序（YTM）'!I99=1,'日收益率(杠杆)'!I100,""),"")</f>
        <v/>
      </c>
      <c r="J100" s="4" t="str">
        <f>IFERROR(IF('排序（YTM）'!J99=1,'日收益率(杠杆)'!J100,""),"")</f>
        <v/>
      </c>
      <c r="K100" s="4" t="str">
        <f>IFERROR(IF('排序（YTM）'!K99=1,'日收益率(杠杆)'!K100,""),"")</f>
        <v/>
      </c>
      <c r="M100" s="6">
        <f t="shared" si="1"/>
        <v>1.0261051897972366</v>
      </c>
    </row>
    <row r="101" spans="1:13" x14ac:dyDescent="0.15">
      <c r="A101" s="1">
        <v>42430</v>
      </c>
      <c r="B101" s="4" t="str">
        <f>IFERROR(IF('排序（YTM）'!B100=1,'日收益率(杠杆)'!B101,""),"")</f>
        <v/>
      </c>
      <c r="C101" s="4">
        <f>IFERROR(IF('排序（YTM）'!C100=1,'日收益率(杠杆)'!C101,""),"")</f>
        <v>-3.890866039026922E-4</v>
      </c>
      <c r="D101" s="4" t="str">
        <f>IFERROR(IF('排序（YTM）'!D100=1,'日收益率(杠杆)'!D101,""),"")</f>
        <v/>
      </c>
      <c r="E101" s="4" t="str">
        <f>IFERROR(IF('排序（YTM）'!E100=1,'日收益率(杠杆)'!E101,""),"")</f>
        <v/>
      </c>
      <c r="F101" s="4" t="str">
        <f>IFERROR(IF('排序（YTM）'!F100=1,'日收益率(杠杆)'!F101,""),"")</f>
        <v/>
      </c>
      <c r="G101" s="4" t="str">
        <f>IFERROR(IF('排序（YTM）'!G100=1,'日收益率(杠杆)'!G101,""),"")</f>
        <v/>
      </c>
      <c r="H101" s="4" t="str">
        <f>IFERROR(IF('排序（YTM）'!H100=1,'日收益率(杠杆)'!H101,""),"")</f>
        <v/>
      </c>
      <c r="I101" s="4" t="str">
        <f>IFERROR(IF('排序（YTM）'!I100=1,'日收益率(杠杆)'!I101,""),"")</f>
        <v/>
      </c>
      <c r="J101" s="4" t="str">
        <f>IFERROR(IF('排序（YTM）'!J100=1,'日收益率(杠杆)'!J101,""),"")</f>
        <v/>
      </c>
      <c r="K101" s="4" t="str">
        <f>IFERROR(IF('排序（YTM）'!K100=1,'日收益率(杠杆)'!K101,""),"")</f>
        <v/>
      </c>
      <c r="M101" s="6">
        <f t="shared" si="1"/>
        <v>1.0257059460136915</v>
      </c>
    </row>
    <row r="102" spans="1:13" x14ac:dyDescent="0.15">
      <c r="A102" s="1">
        <v>42431</v>
      </c>
      <c r="B102" s="4" t="str">
        <f>IFERROR(IF('排序（YTM）'!B101=1,'日收益率(杠杆)'!B102,""),"")</f>
        <v/>
      </c>
      <c r="C102" s="4" t="str">
        <f>IFERROR(IF('排序（YTM）'!C101=1,'日收益率(杠杆)'!C102,""),"")</f>
        <v/>
      </c>
      <c r="D102" s="4" t="str">
        <f>IFERROR(IF('排序（YTM）'!D101=1,'日收益率(杠杆)'!D102,""),"")</f>
        <v/>
      </c>
      <c r="E102" s="4" t="str">
        <f>IFERROR(IF('排序（YTM）'!E101=1,'日收益率(杠杆)'!E102,""),"")</f>
        <v/>
      </c>
      <c r="F102" s="4" t="str">
        <f>IFERROR(IF('排序（YTM）'!F101=1,'日收益率(杠杆)'!F102,""),"")</f>
        <v/>
      </c>
      <c r="G102" s="4" t="str">
        <f>IFERROR(IF('排序（YTM）'!G101=1,'日收益率(杠杆)'!G102,""),"")</f>
        <v/>
      </c>
      <c r="H102" s="4">
        <f>IFERROR(IF('排序（YTM）'!H101=1,'日收益率(杠杆)'!H102,""),"")</f>
        <v>8.0100495490977594E-4</v>
      </c>
      <c r="I102" s="4" t="str">
        <f>IFERROR(IF('排序（YTM）'!I101=1,'日收益率(杠杆)'!I102,""),"")</f>
        <v/>
      </c>
      <c r="J102" s="4" t="str">
        <f>IFERROR(IF('排序（YTM）'!J101=1,'日收益率(杠杆)'!J102,""),"")</f>
        <v/>
      </c>
      <c r="K102" s="4" t="str">
        <f>IFERROR(IF('排序（YTM）'!K101=1,'日收益率(杠杆)'!K102,""),"")</f>
        <v/>
      </c>
      <c r="M102" s="6">
        <f t="shared" si="1"/>
        <v>1.0265275415587289</v>
      </c>
    </row>
    <row r="103" spans="1:13" x14ac:dyDescent="0.15">
      <c r="A103" s="1">
        <v>42432</v>
      </c>
      <c r="B103" s="4" t="str">
        <f>IFERROR(IF('排序（YTM）'!B102=1,'日收益率(杠杆)'!B103,""),"")</f>
        <v/>
      </c>
      <c r="C103" s="4" t="str">
        <f>IFERROR(IF('排序（YTM）'!C102=1,'日收益率(杠杆)'!C103,""),"")</f>
        <v/>
      </c>
      <c r="D103" s="4" t="str">
        <f>IFERROR(IF('排序（YTM）'!D102=1,'日收益率(杠杆)'!D103,""),"")</f>
        <v/>
      </c>
      <c r="E103" s="4" t="str">
        <f>IFERROR(IF('排序（YTM）'!E102=1,'日收益率(杠杆)'!E103,""),"")</f>
        <v/>
      </c>
      <c r="F103" s="4" t="str">
        <f>IFERROR(IF('排序（YTM）'!F102=1,'日收益率(杠杆)'!F103,""),"")</f>
        <v/>
      </c>
      <c r="G103" s="4" t="str">
        <f>IFERROR(IF('排序（YTM）'!G102=1,'日收益率(杠杆)'!G103,""),"")</f>
        <v/>
      </c>
      <c r="H103" s="4">
        <f>IFERROR(IF('排序（YTM）'!H102=1,'日收益率(杠杆)'!H103,""),"")</f>
        <v>8.0046842845447961E-4</v>
      </c>
      <c r="I103" s="4" t="str">
        <f>IFERROR(IF('排序（YTM）'!I102=1,'日收益率(杠杆)'!I103,""),"")</f>
        <v/>
      </c>
      <c r="J103" s="4" t="str">
        <f>IFERROR(IF('排序（YTM）'!J102=1,'日收益率(杠杆)'!J103,""),"")</f>
        <v/>
      </c>
      <c r="K103" s="4" t="str">
        <f>IFERROR(IF('排序（YTM）'!K102=1,'日收益率(杠杆)'!K103,""),"")</f>
        <v/>
      </c>
      <c r="M103" s="6">
        <f t="shared" si="1"/>
        <v>1.0273492444466856</v>
      </c>
    </row>
    <row r="104" spans="1:13" x14ac:dyDescent="0.15">
      <c r="A104" s="1">
        <v>42433</v>
      </c>
      <c r="B104" s="4" t="str">
        <f>IFERROR(IF('排序（YTM）'!B103=1,'日收益率(杠杆)'!B104,""),"")</f>
        <v/>
      </c>
      <c r="C104" s="4" t="str">
        <f>IFERROR(IF('排序（YTM）'!C103=1,'日收益率(杠杆)'!C104,""),"")</f>
        <v/>
      </c>
      <c r="D104" s="4" t="str">
        <f>IFERROR(IF('排序（YTM）'!D103=1,'日收益率(杠杆)'!D104,""),"")</f>
        <v/>
      </c>
      <c r="E104" s="4" t="str">
        <f>IFERROR(IF('排序（YTM）'!E103=1,'日收益率(杠杆)'!E104,""),"")</f>
        <v/>
      </c>
      <c r="F104" s="4" t="str">
        <f>IFERROR(IF('排序（YTM）'!F103=1,'日收益率(杠杆)'!F104,""),"")</f>
        <v/>
      </c>
      <c r="G104" s="4" t="str">
        <f>IFERROR(IF('排序（YTM）'!G103=1,'日收益率(杠杆)'!G104,""),"")</f>
        <v/>
      </c>
      <c r="H104" s="4">
        <f>IFERROR(IF('排序（YTM）'!H103=1,'日收益率(杠杆)'!H104,""),"")</f>
        <v>3.0381077370782981E-3</v>
      </c>
      <c r="I104" s="4" t="str">
        <f>IFERROR(IF('排序（YTM）'!I103=1,'日收益率(杠杆)'!I104,""),"")</f>
        <v/>
      </c>
      <c r="J104" s="4" t="str">
        <f>IFERROR(IF('排序（YTM）'!J103=1,'日收益率(杠杆)'!J104,""),"")</f>
        <v/>
      </c>
      <c r="K104" s="4" t="str">
        <f>IFERROR(IF('排序（YTM）'!K103=1,'日收益率(杠杆)'!K104,""),"")</f>
        <v/>
      </c>
      <c r="M104" s="6">
        <f t="shared" si="1"/>
        <v>1.0304704421349207</v>
      </c>
    </row>
    <row r="105" spans="1:13" x14ac:dyDescent="0.15">
      <c r="A105" s="1">
        <v>42436</v>
      </c>
      <c r="B105" s="4" t="str">
        <f>IFERROR(IF('排序（YTM）'!B104=1,'日收益率(杠杆)'!B105,""),"")</f>
        <v/>
      </c>
      <c r="C105" s="4" t="str">
        <f>IFERROR(IF('排序（YTM）'!C104=1,'日收益率(杠杆)'!C105,""),"")</f>
        <v/>
      </c>
      <c r="D105" s="4" t="str">
        <f>IFERROR(IF('排序（YTM）'!D104=1,'日收益率(杠杆)'!D105,""),"")</f>
        <v/>
      </c>
      <c r="E105" s="4" t="str">
        <f>IFERROR(IF('排序（YTM）'!E104=1,'日收益率(杠杆)'!E105,""),"")</f>
        <v/>
      </c>
      <c r="F105" s="4" t="str">
        <f>IFERROR(IF('排序（YTM）'!F104=1,'日收益率(杠杆)'!F105,""),"")</f>
        <v/>
      </c>
      <c r="G105" s="4" t="str">
        <f>IFERROR(IF('排序（YTM）'!G104=1,'日收益率(杠杆)'!G105,""),"")</f>
        <v/>
      </c>
      <c r="H105" s="4">
        <f>IFERROR(IF('排序（YTM）'!H104=1,'日收益率(杠杆)'!H105,""),"")</f>
        <v>-1.596172227999936E-4</v>
      </c>
      <c r="I105" s="4" t="str">
        <f>IFERROR(IF('排序（YTM）'!I104=1,'日收益率(杠杆)'!I105,""),"")</f>
        <v/>
      </c>
      <c r="J105" s="4" t="str">
        <f>IFERROR(IF('排序（YTM）'!J104=1,'日收益率(杠杆)'!J105,""),"")</f>
        <v/>
      </c>
      <c r="K105" s="4" t="str">
        <f>IFERROR(IF('排序（YTM）'!K104=1,'日收益率(杠杆)'!K105,""),"")</f>
        <v/>
      </c>
      <c r="M105" s="6">
        <f t="shared" si="1"/>
        <v>1.0303059613047696</v>
      </c>
    </row>
    <row r="106" spans="1:13" x14ac:dyDescent="0.15">
      <c r="A106" s="1">
        <v>42437</v>
      </c>
      <c r="B106" s="4" t="str">
        <f>IFERROR(IF('排序（YTM）'!B105=1,'日收益率(杠杆)'!B106,""),"")</f>
        <v/>
      </c>
      <c r="C106" s="4" t="str">
        <f>IFERROR(IF('排序（YTM）'!C105=1,'日收益率(杠杆)'!C106,""),"")</f>
        <v/>
      </c>
      <c r="D106" s="4" t="str">
        <f>IFERROR(IF('排序（YTM）'!D105=1,'日收益率(杠杆)'!D106,""),"")</f>
        <v/>
      </c>
      <c r="E106" s="4" t="str">
        <f>IFERROR(IF('排序（YTM）'!E105=1,'日收益率(杠杆)'!E106,""),"")</f>
        <v/>
      </c>
      <c r="F106" s="4" t="str">
        <f>IFERROR(IF('排序（YTM）'!F105=1,'日收益率(杠杆)'!F106,""),"")</f>
        <v/>
      </c>
      <c r="G106" s="4" t="str">
        <f>IFERROR(IF('排序（YTM）'!G105=1,'日收益率(杠杆)'!G106,""),"")</f>
        <v/>
      </c>
      <c r="H106" s="4">
        <f>IFERROR(IF('排序（YTM）'!H105=1,'日收益率(杠杆)'!H106,""),"")</f>
        <v>3.192403223786819E-4</v>
      </c>
      <c r="I106" s="4" t="str">
        <f>IFERROR(IF('排序（YTM）'!I105=1,'日收益率(杠杆)'!I106,""),"")</f>
        <v/>
      </c>
      <c r="J106" s="4" t="str">
        <f>IFERROR(IF('排序（YTM）'!J105=1,'日收益率(杠杆)'!J106,""),"")</f>
        <v/>
      </c>
      <c r="K106" s="4" t="str">
        <f>IFERROR(IF('排序（YTM）'!K105=1,'日收益率(杠杆)'!K106,""),"")</f>
        <v/>
      </c>
      <c r="M106" s="6">
        <f t="shared" si="1"/>
        <v>1.0306348765120052</v>
      </c>
    </row>
    <row r="107" spans="1:13" x14ac:dyDescent="0.15">
      <c r="A107" s="1">
        <v>42438</v>
      </c>
      <c r="B107" s="4" t="str">
        <f>IFERROR(IF('排序（YTM）'!B106=1,'日收益率(杠杆)'!B107,""),"")</f>
        <v/>
      </c>
      <c r="C107" s="4" t="str">
        <f>IFERROR(IF('排序（YTM）'!C106=1,'日收益率(杠杆)'!C107,""),"")</f>
        <v/>
      </c>
      <c r="D107" s="4" t="str">
        <f>IFERROR(IF('排序（YTM）'!D106=1,'日收益率(杠杆)'!D107,""),"")</f>
        <v/>
      </c>
      <c r="E107" s="4" t="str">
        <f>IFERROR(IF('排序（YTM）'!E106=1,'日收益率(杠杆)'!E107,""),"")</f>
        <v/>
      </c>
      <c r="F107" s="4" t="str">
        <f>IFERROR(IF('排序（YTM）'!F106=1,'日收益率(杠杆)'!F107,""),"")</f>
        <v/>
      </c>
      <c r="G107" s="4" t="str">
        <f>IFERROR(IF('排序（YTM）'!G106=1,'日收益率(杠杆)'!G107,""),"")</f>
        <v/>
      </c>
      <c r="H107" s="4">
        <f>IFERROR(IF('排序（YTM）'!H106=1,'日收益率(杠杆)'!H107,""),"")</f>
        <v>-3.192040481090196E-4</v>
      </c>
      <c r="I107" s="4" t="str">
        <f>IFERROR(IF('排序（YTM）'!I106=1,'日收益率(杠杆)'!I107,""),"")</f>
        <v/>
      </c>
      <c r="J107" s="4" t="str">
        <f>IFERROR(IF('排序（YTM）'!J106=1,'日收益率(杠杆)'!J107,""),"")</f>
        <v/>
      </c>
      <c r="K107" s="4" t="str">
        <f>IFERROR(IF('排序（YTM）'!K106=1,'日收益率(杠杆)'!K107,""),"")</f>
        <v/>
      </c>
      <c r="M107" s="6">
        <f t="shared" si="1"/>
        <v>1.0303058936873002</v>
      </c>
    </row>
    <row r="108" spans="1:13" x14ac:dyDescent="0.15">
      <c r="A108" s="1">
        <v>42439</v>
      </c>
      <c r="B108" s="4" t="str">
        <f>IFERROR(IF('排序（YTM）'!B107=1,'日收益率(杠杆)'!B108,""),"")</f>
        <v/>
      </c>
      <c r="C108" s="4" t="str">
        <f>IFERROR(IF('排序（YTM）'!C107=1,'日收益率(杠杆)'!C108,""),"")</f>
        <v/>
      </c>
      <c r="D108" s="4" t="str">
        <f>IFERROR(IF('排序（YTM）'!D107=1,'日收益率(杠杆)'!D108,""),"")</f>
        <v/>
      </c>
      <c r="E108" s="4" t="str">
        <f>IFERROR(IF('排序（YTM）'!E107=1,'日收益率(杠杆)'!E108,""),"")</f>
        <v/>
      </c>
      <c r="F108" s="4" t="str">
        <f>IFERROR(IF('排序（YTM）'!F107=1,'日收益率(杠杆)'!F108,""),"")</f>
        <v/>
      </c>
      <c r="G108" s="4" t="str">
        <f>IFERROR(IF('排序（YTM）'!G107=1,'日收益率(杠杆)'!G108,""),"")</f>
        <v/>
      </c>
      <c r="H108" s="4">
        <f>IFERROR(IF('排序（YTM）'!H107=1,'日收益率(杠杆)'!H108,""),"")</f>
        <v>-9.5801545343026349E-4</v>
      </c>
      <c r="I108" s="4" t="str">
        <f>IFERROR(IF('排序（YTM）'!I107=1,'日收益率(杠杆)'!I108,""),"")</f>
        <v/>
      </c>
      <c r="J108" s="4" t="str">
        <f>IFERROR(IF('排序（YTM）'!J107=1,'日收益率(杠杆)'!J108,""),"")</f>
        <v/>
      </c>
      <c r="K108" s="4" t="str">
        <f>IFERROR(IF('排序（YTM）'!K107=1,'日收益率(杠杆)'!K108,""),"")</f>
        <v/>
      </c>
      <c r="M108" s="6">
        <f t="shared" si="1"/>
        <v>1.0293188447193875</v>
      </c>
    </row>
    <row r="109" spans="1:13" x14ac:dyDescent="0.15">
      <c r="A109" s="1">
        <v>42440</v>
      </c>
      <c r="B109" s="4" t="str">
        <f>IFERROR(IF('排序（YTM）'!B108=1,'日收益率(杠杆)'!B109,""),"")</f>
        <v/>
      </c>
      <c r="C109" s="4" t="str">
        <f>IFERROR(IF('排序（YTM）'!C108=1,'日收益率(杠杆)'!C109,""),"")</f>
        <v/>
      </c>
      <c r="D109" s="4" t="str">
        <f>IFERROR(IF('排序（YTM）'!D108=1,'日收益率(杠杆)'!D109,""),"")</f>
        <v/>
      </c>
      <c r="E109" s="4" t="str">
        <f>IFERROR(IF('排序（YTM）'!E108=1,'日收益率(杠杆)'!E109,""),"")</f>
        <v/>
      </c>
      <c r="F109" s="4" t="str">
        <f>IFERROR(IF('排序（YTM）'!F108=1,'日收益率(杠杆)'!F109,""),"")</f>
        <v/>
      </c>
      <c r="G109" s="4" t="str">
        <f>IFERROR(IF('排序（YTM）'!G108=1,'日收益率(杠杆)'!G109,""),"")</f>
        <v/>
      </c>
      <c r="H109" s="4">
        <f>IFERROR(IF('排序（YTM）'!H108=1,'日收益率(杠杆)'!H109,""),"")</f>
        <v>9.5834217073834137E-4</v>
      </c>
      <c r="I109" s="4" t="str">
        <f>IFERROR(IF('排序（YTM）'!I108=1,'日收益率(杠杆)'!I109,""),"")</f>
        <v/>
      </c>
      <c r="J109" s="4" t="str">
        <f>IFERROR(IF('排序（YTM）'!J108=1,'日收益率(杠杆)'!J109,""),"")</f>
        <v/>
      </c>
      <c r="K109" s="4" t="str">
        <f>IFERROR(IF('排序（YTM）'!K108=1,'日收益率(杠杆)'!K109,""),"")</f>
        <v/>
      </c>
      <c r="M109" s="6">
        <f t="shared" si="1"/>
        <v>1.0303052843754179</v>
      </c>
    </row>
    <row r="110" spans="1:13" x14ac:dyDescent="0.15">
      <c r="A110" s="1">
        <v>42443</v>
      </c>
      <c r="B110" s="4" t="str">
        <f>IFERROR(IF('排序（YTM）'!B109=1,'日收益率(杠杆)'!B110,""),"")</f>
        <v/>
      </c>
      <c r="C110" s="4" t="str">
        <f>IFERROR(IF('排序（YTM）'!C109=1,'日收益率(杠杆)'!C110,""),"")</f>
        <v/>
      </c>
      <c r="D110" s="4" t="str">
        <f>IFERROR(IF('排序（YTM）'!D109=1,'日收益率(杠杆)'!D110,""),"")</f>
        <v/>
      </c>
      <c r="E110" s="4" t="str">
        <f>IFERROR(IF('排序（YTM）'!E109=1,'日收益率(杠杆)'!E110,""),"")</f>
        <v/>
      </c>
      <c r="F110" s="4" t="str">
        <f>IFERROR(IF('排序（YTM）'!F109=1,'日收益率(杠杆)'!F110,""),"")</f>
        <v/>
      </c>
      <c r="G110" s="4" t="str">
        <f>IFERROR(IF('排序（YTM）'!G109=1,'日收益率(杠杆)'!G110,""),"")</f>
        <v/>
      </c>
      <c r="H110" s="4">
        <f>IFERROR(IF('排序（YTM）'!H109=1,'日收益率(杠杆)'!H110,""),"")</f>
        <v>3.3495817497425267E-3</v>
      </c>
      <c r="I110" s="4" t="str">
        <f>IFERROR(IF('排序（YTM）'!I109=1,'日收益率(杠杆)'!I110,""),"")</f>
        <v/>
      </c>
      <c r="J110" s="4" t="str">
        <f>IFERROR(IF('排序（YTM）'!J109=1,'日收益率(杠杆)'!J110,""),"")</f>
        <v/>
      </c>
      <c r="K110" s="4" t="str">
        <f>IFERROR(IF('排序（YTM）'!K109=1,'日收益率(杠杆)'!K110,""),"")</f>
        <v/>
      </c>
      <c r="M110" s="6">
        <f t="shared" si="1"/>
        <v>1.0337563761526249</v>
      </c>
    </row>
    <row r="111" spans="1:13" x14ac:dyDescent="0.15">
      <c r="A111" s="1">
        <v>42444</v>
      </c>
      <c r="B111" s="4" t="str">
        <f>IFERROR(IF('排序（YTM）'!B110=1,'日收益率(杠杆)'!B111,""),"")</f>
        <v/>
      </c>
      <c r="C111" s="4" t="str">
        <f>IFERROR(IF('排序（YTM）'!C110=1,'日收益率(杠杆)'!C111,""),"")</f>
        <v/>
      </c>
      <c r="D111" s="4" t="str">
        <f>IFERROR(IF('排序（YTM）'!D110=1,'日收益率(杠杆)'!D111,""),"")</f>
        <v/>
      </c>
      <c r="E111" s="4" t="str">
        <f>IFERROR(IF('排序（YTM）'!E110=1,'日收益率(杠杆)'!E111,""),"")</f>
        <v/>
      </c>
      <c r="F111" s="4" t="str">
        <f>IFERROR(IF('排序（YTM）'!F110=1,'日收益率(杠杆)'!F111,""),"")</f>
        <v/>
      </c>
      <c r="G111" s="4" t="str">
        <f>IFERROR(IF('排序（YTM）'!G110=1,'日收益率(杠杆)'!G111,""),"")</f>
        <v/>
      </c>
      <c r="H111" s="4">
        <f>IFERROR(IF('排序（YTM）'!H110=1,'日收益率(杠杆)'!H111,""),"")</f>
        <v>1.273094317686241E-3</v>
      </c>
      <c r="I111" s="4" t="str">
        <f>IFERROR(IF('排序（YTM）'!I110=1,'日收益率(杠杆)'!I111,""),"")</f>
        <v/>
      </c>
      <c r="J111" s="4" t="str">
        <f>IFERROR(IF('排序（YTM）'!J110=1,'日收益率(杠杆)'!J111,""),"")</f>
        <v/>
      </c>
      <c r="K111" s="4" t="str">
        <f>IFERROR(IF('排序（YTM）'!K110=1,'日收益率(杠杆)'!K111,""),"")</f>
        <v/>
      </c>
      <c r="M111" s="6">
        <f t="shared" si="1"/>
        <v>1.0350724455209768</v>
      </c>
    </row>
    <row r="112" spans="1:13" x14ac:dyDescent="0.15">
      <c r="A112" s="1">
        <v>42445</v>
      </c>
      <c r="B112" s="4" t="str">
        <f>IFERROR(IF('排序（YTM）'!B111=1,'日收益率(杠杆)'!B112,""),"")</f>
        <v/>
      </c>
      <c r="C112" s="4" t="str">
        <f>IFERROR(IF('排序（YTM）'!C111=1,'日收益率(杠杆)'!C112,""),"")</f>
        <v/>
      </c>
      <c r="D112" s="4" t="str">
        <f>IFERROR(IF('排序（YTM）'!D111=1,'日收益率(杠杆)'!D112,""),"")</f>
        <v/>
      </c>
      <c r="E112" s="4" t="str">
        <f>IFERROR(IF('排序（YTM）'!E111=1,'日收益率(杠杆)'!E112,""),"")</f>
        <v/>
      </c>
      <c r="F112" s="4" t="str">
        <f>IFERROR(IF('排序（YTM）'!F111=1,'日收益率(杠杆)'!F112,""),"")</f>
        <v/>
      </c>
      <c r="G112" s="4" t="str">
        <f>IFERROR(IF('排序（YTM）'!G111=1,'日收益率(杠杆)'!G112,""),"")</f>
        <v/>
      </c>
      <c r="H112" s="4">
        <f>IFERROR(IF('排序（YTM）'!H111=1,'日收益率(杠杆)'!H112,""),"")</f>
        <v>7.9492739863942753E-4</v>
      </c>
      <c r="I112" s="4" t="str">
        <f>IFERROR(IF('排序（YTM）'!I111=1,'日收益率(杠杆)'!I112,""),"")</f>
        <v/>
      </c>
      <c r="J112" s="4" t="str">
        <f>IFERROR(IF('排序（YTM）'!J111=1,'日收益率(杠杆)'!J112,""),"")</f>
        <v/>
      </c>
      <c r="K112" s="4" t="str">
        <f>IFERROR(IF('排序（YTM）'!K111=1,'日收益率(杠杆)'!K112,""),"")</f>
        <v/>
      </c>
      <c r="M112" s="6">
        <f t="shared" si="1"/>
        <v>1.0358952529674981</v>
      </c>
    </row>
    <row r="113" spans="1:13" x14ac:dyDescent="0.15">
      <c r="A113" s="1">
        <v>42446</v>
      </c>
      <c r="B113" s="4" t="str">
        <f>IFERROR(IF('排序（YTM）'!B112=1,'日收益率(杠杆)'!B113,""),"")</f>
        <v/>
      </c>
      <c r="C113" s="4" t="str">
        <f>IFERROR(IF('排序（YTM）'!C112=1,'日收益率(杠杆)'!C113,""),"")</f>
        <v/>
      </c>
      <c r="D113" s="4" t="str">
        <f>IFERROR(IF('排序（YTM）'!D112=1,'日收益率(杠杆)'!D113,""),"")</f>
        <v/>
      </c>
      <c r="E113" s="4" t="str">
        <f>IFERROR(IF('排序（YTM）'!E112=1,'日收益率(杠杆)'!E113,""),"")</f>
        <v/>
      </c>
      <c r="F113" s="4" t="str">
        <f>IFERROR(IF('排序（YTM）'!F112=1,'日收益率(杠杆)'!F113,""),"")</f>
        <v/>
      </c>
      <c r="G113" s="4" t="str">
        <f>IFERROR(IF('排序（YTM）'!G112=1,'日收益率(杠杆)'!G113,""),"")</f>
        <v/>
      </c>
      <c r="H113" s="4">
        <f>IFERROR(IF('排序（YTM）'!H112=1,'日收益率(杠杆)'!H113,""),"")</f>
        <v>7.9439831556980974E-4</v>
      </c>
      <c r="I113" s="4" t="str">
        <f>IFERROR(IF('排序（YTM）'!I112=1,'日收益率(杠杆)'!I113,""),"")</f>
        <v/>
      </c>
      <c r="J113" s="4" t="str">
        <f>IFERROR(IF('排序（YTM）'!J112=1,'日收益率(杠杆)'!J113,""),"")</f>
        <v/>
      </c>
      <c r="K113" s="4" t="str">
        <f>IFERROR(IF('排序（YTM）'!K112=1,'日收益率(杠杆)'!K113,""),"")</f>
        <v/>
      </c>
      <c r="M113" s="6">
        <f t="shared" si="1"/>
        <v>1.0367181664115623</v>
      </c>
    </row>
    <row r="114" spans="1:13" x14ac:dyDescent="0.15">
      <c r="A114" s="1">
        <v>42447</v>
      </c>
      <c r="B114" s="4" t="str">
        <f>IFERROR(IF('排序（YTM）'!B113=1,'日收益率(杠杆)'!B114,""),"")</f>
        <v/>
      </c>
      <c r="C114" s="4" t="str">
        <f>IFERROR(IF('排序（YTM）'!C113=1,'日收益率(杠杆)'!C114,""),"")</f>
        <v/>
      </c>
      <c r="D114" s="4" t="str">
        <f>IFERROR(IF('排序（YTM）'!D113=1,'日收益率(杠杆)'!D114,""),"")</f>
        <v/>
      </c>
      <c r="E114" s="4" t="str">
        <f>IFERROR(IF('排序（YTM）'!E113=1,'日收益率(杠杆)'!E114,""),"")</f>
        <v/>
      </c>
      <c r="F114" s="4" t="str">
        <f>IFERROR(IF('排序（YTM）'!F113=1,'日收益率(杠杆)'!F114,""),"")</f>
        <v/>
      </c>
      <c r="G114" s="4" t="str">
        <f>IFERROR(IF('排序（YTM）'!G113=1,'日收益率(杠杆)'!G114,""),"")</f>
        <v/>
      </c>
      <c r="H114" s="4">
        <f>IFERROR(IF('排序（YTM）'!H113=1,'日收益率(杠杆)'!H114,""),"")</f>
        <v>-1.5881035163975606E-4</v>
      </c>
      <c r="I114" s="4" t="str">
        <f>IFERROR(IF('排序（YTM）'!I113=1,'日收益率(杠杆)'!I114,""),"")</f>
        <v/>
      </c>
      <c r="J114" s="4" t="str">
        <f>IFERROR(IF('排序（YTM）'!J113=1,'日收益率(杠杆)'!J114,""),"")</f>
        <v/>
      </c>
      <c r="K114" s="4" t="str">
        <f>IFERROR(IF('排序（YTM）'!K113=1,'日收益率(杠杆)'!K114,""),"")</f>
        <v/>
      </c>
      <c r="M114" s="6">
        <f t="shared" si="1"/>
        <v>1.0365535248350031</v>
      </c>
    </row>
    <row r="115" spans="1:13" x14ac:dyDescent="0.15">
      <c r="A115" s="1">
        <v>42450</v>
      </c>
      <c r="B115" s="4" t="str">
        <f>IFERROR(IF('排序（YTM）'!B114=1,'日收益率(杠杆)'!B115,""),"")</f>
        <v/>
      </c>
      <c r="C115" s="4" t="str">
        <f>IFERROR(IF('排序（YTM）'!C114=1,'日收益率(杠杆)'!C115,""),"")</f>
        <v/>
      </c>
      <c r="D115" s="4" t="str">
        <f>IFERROR(IF('排序（YTM）'!D114=1,'日收益率(杠杆)'!D115,""),"")</f>
        <v/>
      </c>
      <c r="E115" s="4" t="str">
        <f>IFERROR(IF('排序（YTM）'!E114=1,'日收益率(杠杆)'!E115,""),"")</f>
        <v/>
      </c>
      <c r="F115" s="4" t="str">
        <f>IFERROR(IF('排序（YTM）'!F114=1,'日收益率(杠杆)'!F115,""),"")</f>
        <v/>
      </c>
      <c r="G115" s="4" t="str">
        <f>IFERROR(IF('排序（YTM）'!G114=1,'日收益率(杠杆)'!G115,""),"")</f>
        <v/>
      </c>
      <c r="H115" s="4">
        <f>IFERROR(IF('排序（YTM）'!H114=1,'日收益率(杠杆)'!H115,""),"")</f>
        <v>1.1114808829015815E-3</v>
      </c>
      <c r="I115" s="4" t="str">
        <f>IFERROR(IF('排序（YTM）'!I114=1,'日收益率(杠杆)'!I115,""),"")</f>
        <v/>
      </c>
      <c r="J115" s="4" t="str">
        <f>IFERROR(IF('排序（YTM）'!J114=1,'日收益率(杠杆)'!J115,""),"")</f>
        <v/>
      </c>
      <c r="K115" s="4" t="str">
        <f>IFERROR(IF('排序（YTM）'!K114=1,'日收益率(杠杆)'!K115,""),"")</f>
        <v/>
      </c>
      <c r="M115" s="6">
        <f t="shared" si="1"/>
        <v>1.0377056342619615</v>
      </c>
    </row>
    <row r="116" spans="1:13" x14ac:dyDescent="0.15">
      <c r="A116" s="1">
        <v>42451</v>
      </c>
      <c r="B116" s="4" t="str">
        <f>IFERROR(IF('排序（YTM）'!B115=1,'日收益率(杠杆)'!B116,""),"")</f>
        <v/>
      </c>
      <c r="C116" s="4" t="str">
        <f>IFERROR(IF('排序（YTM）'!C115=1,'日收益率(杠杆)'!C116,""),"")</f>
        <v/>
      </c>
      <c r="D116" s="4" t="str">
        <f>IFERROR(IF('排序（YTM）'!D115=1,'日收益率(杠杆)'!D116,""),"")</f>
        <v/>
      </c>
      <c r="E116" s="4" t="str">
        <f>IFERROR(IF('排序（YTM）'!E115=1,'日收益率(杠杆)'!E116,""),"")</f>
        <v/>
      </c>
      <c r="F116" s="4" t="str">
        <f>IFERROR(IF('排序（YTM）'!F115=1,'日收益率(杠杆)'!F116,""),"")</f>
        <v/>
      </c>
      <c r="G116" s="4" t="str">
        <f>IFERROR(IF('排序（YTM）'!G115=1,'日收益率(杠杆)'!G116,""),"")</f>
        <v/>
      </c>
      <c r="H116" s="4">
        <f>IFERROR(IF('排序（YTM）'!H115=1,'日收益率(杠杆)'!H116,""),"")</f>
        <v>-6.3480722930330197E-4</v>
      </c>
      <c r="I116" s="4" t="str">
        <f>IFERROR(IF('排序（YTM）'!I115=1,'日收益率(杠杆)'!I116,""),"")</f>
        <v/>
      </c>
      <c r="J116" s="4" t="str">
        <f>IFERROR(IF('排序（YTM）'!J115=1,'日收益率(杠杆)'!J116,""),"")</f>
        <v/>
      </c>
      <c r="K116" s="4" t="str">
        <f>IFERROR(IF('排序（YTM）'!K115=1,'日收益率(杠杆)'!K116,""),"")</f>
        <v/>
      </c>
      <c r="M116" s="6">
        <f t="shared" si="1"/>
        <v>1.0370468912234432</v>
      </c>
    </row>
    <row r="117" spans="1:13" x14ac:dyDescent="0.15">
      <c r="A117" s="1">
        <v>42452</v>
      </c>
      <c r="B117" s="4" t="str">
        <f>IFERROR(IF('排序（YTM）'!B116=1,'日收益率(杠杆)'!B117,""),"")</f>
        <v/>
      </c>
      <c r="C117" s="4" t="str">
        <f>IFERROR(IF('排序（YTM）'!C116=1,'日收益率(杠杆)'!C117,""),"")</f>
        <v/>
      </c>
      <c r="D117" s="4" t="str">
        <f>IFERROR(IF('排序（YTM）'!D116=1,'日收益率(杠杆)'!D117,""),"")</f>
        <v/>
      </c>
      <c r="E117" s="4" t="str">
        <f>IFERROR(IF('排序（YTM）'!E116=1,'日收益率(杠杆)'!E117,""),"")</f>
        <v/>
      </c>
      <c r="F117" s="4" t="str">
        <f>IFERROR(IF('排序（YTM）'!F116=1,'日收益率(杠杆)'!F117,""),"")</f>
        <v/>
      </c>
      <c r="G117" s="4" t="str">
        <f>IFERROR(IF('排序（YTM）'!G116=1,'日收益率(杠杆)'!G117,""),"")</f>
        <v/>
      </c>
      <c r="H117" s="4">
        <f>IFERROR(IF('排序（YTM）'!H116=1,'日收益率(杠杆)'!H117,""),"")</f>
        <v>1.2697085976130765E-3</v>
      </c>
      <c r="I117" s="4" t="str">
        <f>IFERROR(IF('排序（YTM）'!I116=1,'日收益率(杠杆)'!I117,""),"")</f>
        <v/>
      </c>
      <c r="J117" s="4" t="str">
        <f>IFERROR(IF('排序（YTM）'!J116=1,'日收益率(杠杆)'!J117,""),"")</f>
        <v/>
      </c>
      <c r="K117" s="4" t="str">
        <f>IFERROR(IF('排序（YTM）'!K116=1,'日收益率(杠杆)'!K117,""),"")</f>
        <v/>
      </c>
      <c r="M117" s="6">
        <f t="shared" si="1"/>
        <v>1.0383636385773574</v>
      </c>
    </row>
    <row r="118" spans="1:13" x14ac:dyDescent="0.15">
      <c r="A118" s="1">
        <v>42453</v>
      </c>
      <c r="B118" s="4" t="str">
        <f>IFERROR(IF('排序（YTM）'!B117=1,'日收益率(杠杆)'!B118,""),"")</f>
        <v/>
      </c>
      <c r="C118" s="4" t="str">
        <f>IFERROR(IF('排序（YTM）'!C117=1,'日收益率(杠杆)'!C118,""),"")</f>
        <v/>
      </c>
      <c r="D118" s="4" t="str">
        <f>IFERROR(IF('排序（YTM）'!D117=1,'日收益率(杠杆)'!D118,""),"")</f>
        <v/>
      </c>
      <c r="E118" s="4" t="str">
        <f>IFERROR(IF('排序（YTM）'!E117=1,'日收益率(杠杆)'!E118,""),"")</f>
        <v/>
      </c>
      <c r="F118" s="4" t="str">
        <f>IFERROR(IF('排序（YTM）'!F117=1,'日收益率(杠杆)'!F118,""),"")</f>
        <v/>
      </c>
      <c r="G118" s="4" t="str">
        <f>IFERROR(IF('排序（YTM）'!G117=1,'日收益率(杠杆)'!G118,""),"")</f>
        <v/>
      </c>
      <c r="H118" s="4">
        <f>IFERROR(IF('排序（YTM）'!H117=1,'日收益率(杠杆)'!H118,""),"")</f>
        <v>3.1716223720248509E-4</v>
      </c>
      <c r="I118" s="4" t="str">
        <f>IFERROR(IF('排序（YTM）'!I117=1,'日收益率(杠杆)'!I118,""),"")</f>
        <v/>
      </c>
      <c r="J118" s="4" t="str">
        <f>IFERROR(IF('排序（YTM）'!J117=1,'日收益率(杠杆)'!J118,""),"")</f>
        <v/>
      </c>
      <c r="K118" s="4" t="str">
        <f>IFERROR(IF('排序（YTM）'!K117=1,'日收益率(杠杆)'!K118,""),"")</f>
        <v/>
      </c>
      <c r="M118" s="6">
        <f t="shared" si="1"/>
        <v>1.0386929683119983</v>
      </c>
    </row>
    <row r="119" spans="1:13" x14ac:dyDescent="0.15">
      <c r="A119" s="1">
        <v>42454</v>
      </c>
      <c r="B119" s="4" t="str">
        <f>IFERROR(IF('排序（YTM）'!B118=1,'日收益率(杠杆)'!B119,""),"")</f>
        <v/>
      </c>
      <c r="C119" s="4" t="str">
        <f>IFERROR(IF('排序（YTM）'!C118=1,'日收益率(杠杆)'!C119,""),"")</f>
        <v/>
      </c>
      <c r="D119" s="4" t="str">
        <f>IFERROR(IF('排序（YTM）'!D118=1,'日收益率(杠杆)'!D119,""),"")</f>
        <v/>
      </c>
      <c r="E119" s="4" t="str">
        <f>IFERROR(IF('排序（YTM）'!E118=1,'日收益率(杠杆)'!E119,""),"")</f>
        <v/>
      </c>
      <c r="F119" s="4" t="str">
        <f>IFERROR(IF('排序（YTM）'!F118=1,'日收益率(杠杆)'!F119,""),"")</f>
        <v/>
      </c>
      <c r="G119" s="4" t="str">
        <f>IFERROR(IF('排序（YTM）'!G118=1,'日收益率(杠杆)'!G119,""),"")</f>
        <v/>
      </c>
      <c r="H119" s="4">
        <f>IFERROR(IF('排序（YTM）'!H118=1,'日收益率(杠杆)'!H119,""),"")</f>
        <v>9.5108888127330997E-4</v>
      </c>
      <c r="I119" s="4" t="str">
        <f>IFERROR(IF('排序（YTM）'!I118=1,'日收益率(杠杆)'!I119,""),"")</f>
        <v/>
      </c>
      <c r="J119" s="4" t="str">
        <f>IFERROR(IF('排序（YTM）'!J118=1,'日收益率(杠杆)'!J119,""),"")</f>
        <v/>
      </c>
      <c r="K119" s="4" t="str">
        <f>IFERROR(IF('排序（YTM）'!K118=1,'日收益率(杠杆)'!K119,""),"")</f>
        <v/>
      </c>
      <c r="M119" s="6">
        <f t="shared" si="1"/>
        <v>1.0396808576452168</v>
      </c>
    </row>
    <row r="120" spans="1:13" x14ac:dyDescent="0.15">
      <c r="A120" s="1">
        <v>42457</v>
      </c>
      <c r="B120" s="4" t="str">
        <f>IFERROR(IF('排序（YTM）'!B119=1,'日收益率(杠杆)'!B120,""),"")</f>
        <v/>
      </c>
      <c r="C120" s="4" t="str">
        <f>IFERROR(IF('排序（YTM）'!C119=1,'日收益率(杠杆)'!C120,""),"")</f>
        <v/>
      </c>
      <c r="D120" s="4" t="str">
        <f>IFERROR(IF('排序（YTM）'!D119=1,'日收益率(杠杆)'!D120,""),"")</f>
        <v/>
      </c>
      <c r="E120" s="4" t="str">
        <f>IFERROR(IF('排序（YTM）'!E119=1,'日收益率(杠杆)'!E120,""),"")</f>
        <v/>
      </c>
      <c r="F120" s="4" t="str">
        <f>IFERROR(IF('排序（YTM）'!F119=1,'日收益率(杠杆)'!F120,""),"")</f>
        <v/>
      </c>
      <c r="G120" s="4" t="str">
        <f>IFERROR(IF('排序（YTM）'!G119=1,'日收益率(杠杆)'!G120,""),"")</f>
        <v/>
      </c>
      <c r="H120" s="4">
        <f>IFERROR(IF('排序（YTM）'!H119=1,'日收益率(杠杆)'!H120,""),"")</f>
        <v>4.7521987765885312E-4</v>
      </c>
      <c r="I120" s="4" t="str">
        <f>IFERROR(IF('排序（YTM）'!I119=1,'日收益率(杠杆)'!I120,""),"")</f>
        <v/>
      </c>
      <c r="J120" s="4" t="str">
        <f>IFERROR(IF('排序（YTM）'!J119=1,'日收益率(杠杆)'!J120,""),"")</f>
        <v/>
      </c>
      <c r="K120" s="4" t="str">
        <f>IFERROR(IF('排序（YTM）'!K119=1,'日收益率(杠杆)'!K120,""),"")</f>
        <v/>
      </c>
      <c r="M120" s="6">
        <f t="shared" si="1"/>
        <v>1.0401749346551912</v>
      </c>
    </row>
    <row r="121" spans="1:13" x14ac:dyDescent="0.15">
      <c r="A121" s="1">
        <v>42458</v>
      </c>
      <c r="B121" s="4" t="str">
        <f>IFERROR(IF('排序（YTM）'!B120=1,'日收益率(杠杆)'!B121,""),"")</f>
        <v/>
      </c>
      <c r="C121" s="4" t="str">
        <f>IFERROR(IF('排序（YTM）'!C120=1,'日收益率(杠杆)'!C121,""),"")</f>
        <v/>
      </c>
      <c r="D121" s="4" t="str">
        <f>IFERROR(IF('排序（YTM）'!D120=1,'日收益率(杠杆)'!D121,""),"")</f>
        <v/>
      </c>
      <c r="E121" s="4" t="str">
        <f>IFERROR(IF('排序（YTM）'!E120=1,'日收益率(杠杆)'!E121,""),"")</f>
        <v/>
      </c>
      <c r="F121" s="4" t="str">
        <f>IFERROR(IF('排序（YTM）'!F120=1,'日收益率(杠杆)'!F121,""),"")</f>
        <v/>
      </c>
      <c r="G121" s="4" t="str">
        <f>IFERROR(IF('排序（YTM）'!G120=1,'日收益率(杠杆)'!G121,""),"")</f>
        <v/>
      </c>
      <c r="H121" s="4">
        <f>IFERROR(IF('排序（YTM）'!H120=1,'日收益率(杠杆)'!H121,""),"")</f>
        <v>-1.7427081155523534E-3</v>
      </c>
      <c r="I121" s="4" t="str">
        <f>IFERROR(IF('排序（YTM）'!I120=1,'日收益率(杠杆)'!I121,""),"")</f>
        <v/>
      </c>
      <c r="J121" s="4" t="str">
        <f>IFERROR(IF('排序（YTM）'!J120=1,'日收益率(杠杆)'!J121,""),"")</f>
        <v/>
      </c>
      <c r="K121" s="4" t="str">
        <f>IFERROR(IF('排序（YTM）'!K120=1,'日收益率(杠杆)'!K121,""),"")</f>
        <v/>
      </c>
      <c r="M121" s="6">
        <f t="shared" si="1"/>
        <v>1.0383622133549735</v>
      </c>
    </row>
    <row r="122" spans="1:13" x14ac:dyDescent="0.15">
      <c r="A122" s="1">
        <v>42459</v>
      </c>
      <c r="B122" s="4" t="str">
        <f>IFERROR(IF('排序（YTM）'!B121=1,'日收益率(杠杆)'!B122,""),"")</f>
        <v/>
      </c>
      <c r="C122" s="4" t="str">
        <f>IFERROR(IF('排序（YTM）'!C121=1,'日收益率(杠杆)'!C122,""),"")</f>
        <v/>
      </c>
      <c r="D122" s="4" t="str">
        <f>IFERROR(IF('排序（YTM）'!D121=1,'日收益率(杠杆)'!D122,""),"")</f>
        <v/>
      </c>
      <c r="E122" s="4" t="str">
        <f>IFERROR(IF('排序（YTM）'!E121=1,'日收益率(杠杆)'!E122,""),"")</f>
        <v/>
      </c>
      <c r="F122" s="4" t="str">
        <f>IFERROR(IF('排序（YTM）'!F121=1,'日收益率(杠杆)'!F122,""),"")</f>
        <v/>
      </c>
      <c r="G122" s="4" t="str">
        <f>IFERROR(IF('排序（YTM）'!G121=1,'日收益率(杠杆)'!G122,""),"")</f>
        <v/>
      </c>
      <c r="H122" s="4" t="str">
        <f>IFERROR(IF('排序（YTM）'!H121=1,'日收益率(杠杆)'!H122,""),"")</f>
        <v/>
      </c>
      <c r="I122" s="4" t="str">
        <f>IFERROR(IF('排序（YTM）'!I121=1,'日收益率(杠杆)'!I122,""),"")</f>
        <v/>
      </c>
      <c r="J122" s="4" t="str">
        <f>IFERROR(IF('排序（YTM）'!J121=1,'日收益率(杠杆)'!J122,""),"")</f>
        <v/>
      </c>
      <c r="K122" s="4" t="str">
        <f>IFERROR(IF('排序（YTM）'!K121=1,'日收益率(杠杆)'!K122,""),"")</f>
        <v/>
      </c>
      <c r="M122" s="6">
        <f t="shared" si="1"/>
        <v>1.0383622133549735</v>
      </c>
    </row>
    <row r="123" spans="1:13" x14ac:dyDescent="0.15">
      <c r="A123" s="1">
        <v>42460</v>
      </c>
      <c r="B123" s="4" t="str">
        <f>IFERROR(IF('排序（YTM）'!B122=1,'日收益率(杠杆)'!B123,""),"")</f>
        <v/>
      </c>
      <c r="C123" s="4" t="str">
        <f>IFERROR(IF('排序（YTM）'!C122=1,'日收益率(杠杆)'!C123,""),"")</f>
        <v/>
      </c>
      <c r="D123" s="4" t="str">
        <f>IFERROR(IF('排序（YTM）'!D122=1,'日收益率(杠杆)'!D123,""),"")</f>
        <v/>
      </c>
      <c r="E123" s="4" t="str">
        <f>IFERROR(IF('排序（YTM）'!E122=1,'日收益率(杠杆)'!E123,""),"")</f>
        <v/>
      </c>
      <c r="F123" s="4" t="str">
        <f>IFERROR(IF('排序（YTM）'!F122=1,'日收益率(杠杆)'!F123,""),"")</f>
        <v/>
      </c>
      <c r="G123" s="4" t="str">
        <f>IFERROR(IF('排序（YTM）'!G122=1,'日收益率(杠杆)'!G123,""),"")</f>
        <v/>
      </c>
      <c r="H123" s="4">
        <f>IFERROR(IF('排序（YTM）'!H122=1,'日收益率(杠杆)'!H123,""),"")</f>
        <v>3.172465707654839E-4</v>
      </c>
      <c r="I123" s="4" t="str">
        <f>IFERROR(IF('排序（YTM）'!I122=1,'日收益率(杠杆)'!I123,""),"")</f>
        <v/>
      </c>
      <c r="J123" s="4" t="str">
        <f>IFERROR(IF('排序（YTM）'!J122=1,'日收益率(杠杆)'!J123,""),"")</f>
        <v/>
      </c>
      <c r="K123" s="4" t="str">
        <f>IFERROR(IF('排序（YTM）'!K122=1,'日收益率(杠杆)'!K123,""),"")</f>
        <v/>
      </c>
      <c r="M123" s="6">
        <f t="shared" si="1"/>
        <v>1.0386916302063729</v>
      </c>
    </row>
    <row r="124" spans="1:13" x14ac:dyDescent="0.15">
      <c r="A124" s="1">
        <v>42461</v>
      </c>
      <c r="B124" s="4" t="str">
        <f>IFERROR(IF('排序（YTM）'!B123=1,'日收益率(杠杆)'!B124,""),"")</f>
        <v/>
      </c>
      <c r="C124" s="4" t="str">
        <f>IFERROR(IF('排序（YTM）'!C123=1,'日收益率(杠杆)'!C124,""),"")</f>
        <v/>
      </c>
      <c r="D124" s="4" t="str">
        <f>IFERROR(IF('排序（YTM）'!D123=1,'日收益率(杠杆)'!D124,""),"")</f>
        <v/>
      </c>
      <c r="E124" s="4" t="str">
        <f>IFERROR(IF('排序（YTM）'!E123=1,'日收益率(杠杆)'!E124,""),"")</f>
        <v/>
      </c>
      <c r="F124" s="4" t="str">
        <f>IFERROR(IF('排序（YTM）'!F123=1,'日收益率(杠杆)'!F124,""),"")</f>
        <v/>
      </c>
      <c r="G124" s="4" t="str">
        <f>IFERROR(IF('排序（YTM）'!G123=1,'日收益率(杠杆)'!G124,""),"")</f>
        <v/>
      </c>
      <c r="H124" s="4">
        <f>IFERROR(IF('排序（YTM）'!H123=1,'日收益率(杠杆)'!H124,""),"")</f>
        <v>4.7572522121142844E-4</v>
      </c>
      <c r="I124" s="4" t="str">
        <f>IFERROR(IF('排序（YTM）'!I123=1,'日收益率(杠杆)'!I124,""),"")</f>
        <v/>
      </c>
      <c r="J124" s="4" t="str">
        <f>IFERROR(IF('排序（YTM）'!J123=1,'日收益率(杠杆)'!J124,""),"")</f>
        <v/>
      </c>
      <c r="K124" s="4" t="str">
        <f>IFERROR(IF('排序（YTM）'!K123=1,'日收益率(杠杆)'!K124,""),"")</f>
        <v/>
      </c>
      <c r="M124" s="6">
        <f t="shared" si="1"/>
        <v>1.0391857620119234</v>
      </c>
    </row>
    <row r="125" spans="1:13" x14ac:dyDescent="0.15">
      <c r="A125" s="1">
        <v>42465</v>
      </c>
      <c r="B125" s="4" t="str">
        <f>IFERROR(IF('排序（YTM）'!B124=1,'日收益率(杠杆)'!B125,""),"")</f>
        <v/>
      </c>
      <c r="C125" s="4" t="str">
        <f>IFERROR(IF('排序（YTM）'!C124=1,'日收益率(杠杆)'!C125,""),"")</f>
        <v/>
      </c>
      <c r="D125" s="4" t="str">
        <f>IFERROR(IF('排序（YTM）'!D124=1,'日收益率(杠杆)'!D125,""),"")</f>
        <v/>
      </c>
      <c r="E125" s="4" t="str">
        <f>IFERROR(IF('排序（YTM）'!E124=1,'日收益率(杠杆)'!E125,""),"")</f>
        <v/>
      </c>
      <c r="F125" s="4" t="str">
        <f>IFERROR(IF('排序（YTM）'!F124=1,'日收益率(杠杆)'!F125,""),"")</f>
        <v/>
      </c>
      <c r="G125" s="4" t="str">
        <f>IFERROR(IF('排序（YTM）'!G124=1,'日收益率(杠杆)'!G125,""),"")</f>
        <v/>
      </c>
      <c r="H125" s="4">
        <f>IFERROR(IF('排序（YTM）'!H124=1,'日收益率(杠杆)'!H125,""),"")</f>
        <v>-9.5139759545005383E-4</v>
      </c>
      <c r="I125" s="4" t="str">
        <f>IFERROR(IF('排序（YTM）'!I124=1,'日收益率(杠杆)'!I125,""),"")</f>
        <v/>
      </c>
      <c r="J125" s="4" t="str">
        <f>IFERROR(IF('排序（YTM）'!J124=1,'日收益率(杠杆)'!J125,""),"")</f>
        <v/>
      </c>
      <c r="K125" s="4" t="str">
        <f>IFERROR(IF('排序（YTM）'!K124=1,'日收益率(杠杆)'!K125,""),"")</f>
        <v/>
      </c>
      <c r="M125" s="6">
        <f t="shared" si="1"/>
        <v>1.0381970831767193</v>
      </c>
    </row>
    <row r="126" spans="1:13" x14ac:dyDescent="0.15">
      <c r="A126" s="1">
        <v>42466</v>
      </c>
      <c r="B126" s="4" t="str">
        <f>IFERROR(IF('排序（YTM）'!B125=1,'日收益率(杠杆)'!B126,""),"")</f>
        <v/>
      </c>
      <c r="C126" s="4" t="str">
        <f>IFERROR(IF('排序（YTM）'!C125=1,'日收益率(杠杆)'!C126,""),"")</f>
        <v/>
      </c>
      <c r="D126" s="4" t="str">
        <f>IFERROR(IF('排序（YTM）'!D125=1,'日收益率(杠杆)'!D126,""),"")</f>
        <v/>
      </c>
      <c r="E126" s="4" t="str">
        <f>IFERROR(IF('排序（YTM）'!E125=1,'日收益率(杠杆)'!E126,""),"")</f>
        <v/>
      </c>
      <c r="F126" s="4" t="str">
        <f>IFERROR(IF('排序（YTM）'!F125=1,'日收益率(杠杆)'!F126,""),"")</f>
        <v/>
      </c>
      <c r="G126" s="4" t="str">
        <f>IFERROR(IF('排序（YTM）'!G125=1,'日收益率(杠杆)'!G126,""),"")</f>
        <v/>
      </c>
      <c r="H126" s="4">
        <f>IFERROR(IF('排序（YTM）'!H125=1,'日收益率(杠杆)'!H126,""),"")</f>
        <v>-1.5866253344554816E-4</v>
      </c>
      <c r="I126" s="4" t="str">
        <f>IFERROR(IF('排序（YTM）'!I125=1,'日收益率(杠杆)'!I126,""),"")</f>
        <v/>
      </c>
      <c r="J126" s="4" t="str">
        <f>IFERROR(IF('排序（YTM）'!J125=1,'日收益率(杠杆)'!J126,""),"")</f>
        <v/>
      </c>
      <c r="K126" s="4" t="str">
        <f>IFERROR(IF('排序（YTM）'!K125=1,'日收益率(杠杆)'!K126,""),"")</f>
        <v/>
      </c>
      <c r="M126" s="6">
        <f t="shared" si="1"/>
        <v>1.0380323601972867</v>
      </c>
    </row>
    <row r="127" spans="1:13" x14ac:dyDescent="0.15">
      <c r="A127" s="1">
        <v>42467</v>
      </c>
      <c r="B127" s="4" t="str">
        <f>IFERROR(IF('排序（YTM）'!B126=1,'日收益率(杠杆)'!B127,""),"")</f>
        <v/>
      </c>
      <c r="C127" s="4" t="str">
        <f>IFERROR(IF('排序（YTM）'!C126=1,'日收益率(杠杆)'!C127,""),"")</f>
        <v/>
      </c>
      <c r="D127" s="4" t="str">
        <f>IFERROR(IF('排序（YTM）'!D126=1,'日收益率(杠杆)'!D127,""),"")</f>
        <v/>
      </c>
      <c r="E127" s="4" t="str">
        <f>IFERROR(IF('排序（YTM）'!E126=1,'日收益率(杠杆)'!E127,""),"")</f>
        <v/>
      </c>
      <c r="F127" s="4" t="str">
        <f>IFERROR(IF('排序（YTM）'!F126=1,'日收益率(杠杆)'!F127,""),"")</f>
        <v/>
      </c>
      <c r="G127" s="4" t="str">
        <f>IFERROR(IF('排序（YTM）'!G126=1,'日收益率(杠杆)'!G127,""),"")</f>
        <v/>
      </c>
      <c r="H127" s="4">
        <f>IFERROR(IF('排序（YTM）'!H126=1,'日收益率(杠杆)'!H127,""),"")</f>
        <v>-1.587381832917381E-3</v>
      </c>
      <c r="I127" s="4" t="str">
        <f>IFERROR(IF('排序（YTM）'!I126=1,'日收益率(杠杆)'!I127,""),"")</f>
        <v/>
      </c>
      <c r="J127" s="4" t="str">
        <f>IFERROR(IF('排序（YTM）'!J126=1,'日收益率(杠杆)'!J127,""),"")</f>
        <v/>
      </c>
      <c r="K127" s="4" t="str">
        <f>IFERROR(IF('排序（YTM）'!K126=1,'日收益率(杠杆)'!K127,""),"")</f>
        <v/>
      </c>
      <c r="M127" s="6">
        <f t="shared" si="1"/>
        <v>1.0363846064867293</v>
      </c>
    </row>
    <row r="128" spans="1:13" x14ac:dyDescent="0.15">
      <c r="A128" s="1">
        <v>42468</v>
      </c>
      <c r="B128" s="4" t="str">
        <f>IFERROR(IF('排序（YTM）'!B127=1,'日收益率(杠杆)'!B128,""),"")</f>
        <v/>
      </c>
      <c r="C128" s="4" t="str">
        <f>IFERROR(IF('排序（YTM）'!C127=1,'日收益率(杠杆)'!C128,""),"")</f>
        <v/>
      </c>
      <c r="D128" s="4" t="str">
        <f>IFERROR(IF('排序（YTM）'!D127=1,'日收益率(杠杆)'!D128,""),"")</f>
        <v/>
      </c>
      <c r="E128" s="4" t="str">
        <f>IFERROR(IF('排序（YTM）'!E127=1,'日收益率(杠杆)'!E128,""),"")</f>
        <v/>
      </c>
      <c r="F128" s="4" t="str">
        <f>IFERROR(IF('排序（YTM）'!F127=1,'日收益率(杠杆)'!F128,""),"")</f>
        <v/>
      </c>
      <c r="G128" s="4" t="str">
        <f>IFERROR(IF('排序（YTM）'!G127=1,'日收益率(杠杆)'!G128,""),"")</f>
        <v/>
      </c>
      <c r="H128" s="4">
        <f>IFERROR(IF('排序（YTM）'!H127=1,'日收益率(杠杆)'!H128,""),"")</f>
        <v>1.1119246976353454E-3</v>
      </c>
      <c r="I128" s="4" t="str">
        <f>IFERROR(IF('排序（YTM）'!I127=1,'日收益率(杠杆)'!I128,""),"")</f>
        <v/>
      </c>
      <c r="J128" s="4" t="str">
        <f>IFERROR(IF('排序（YTM）'!J127=1,'日收益率(杠杆)'!J128,""),"")</f>
        <v/>
      </c>
      <c r="K128" s="4" t="str">
        <f>IFERROR(IF('排序（YTM）'!K127=1,'日收益率(杠杆)'!K128,""),"")</f>
        <v/>
      </c>
      <c r="M128" s="6">
        <f t="shared" si="1"/>
        <v>1.037536988126931</v>
      </c>
    </row>
    <row r="129" spans="1:13" x14ac:dyDescent="0.15">
      <c r="A129" s="1">
        <v>42471</v>
      </c>
      <c r="B129" s="4" t="str">
        <f>IFERROR(IF('排序（YTM）'!B128=1,'日收益率(杠杆)'!B129,""),"")</f>
        <v/>
      </c>
      <c r="C129" s="4" t="str">
        <f>IFERROR(IF('排序（YTM）'!C128=1,'日收益率(杠杆)'!C129,""),"")</f>
        <v/>
      </c>
      <c r="D129" s="4" t="str">
        <f>IFERROR(IF('排序（YTM）'!D128=1,'日收益率(杠杆)'!D129,""),"")</f>
        <v/>
      </c>
      <c r="E129" s="4" t="str">
        <f>IFERROR(IF('排序（YTM）'!E128=1,'日收益率(杠杆)'!E129,""),"")</f>
        <v/>
      </c>
      <c r="F129" s="4" t="str">
        <f>IFERROR(IF('排序（YTM）'!F128=1,'日收益率(杠杆)'!F129,""),"")</f>
        <v/>
      </c>
      <c r="G129" s="4" t="str">
        <f>IFERROR(IF('排序（YTM）'!G128=1,'日收益率(杠杆)'!G129,""),"")</f>
        <v/>
      </c>
      <c r="H129" s="4">
        <f>IFERROR(IF('排序（YTM）'!H128=1,'日收益率(杠杆)'!H129,""),"")</f>
        <v>-1.74688400640225E-3</v>
      </c>
      <c r="I129" s="4" t="str">
        <f>IFERROR(IF('排序（YTM）'!I128=1,'日收益率(杠杆)'!I129,""),"")</f>
        <v/>
      </c>
      <c r="J129" s="4" t="str">
        <f>IFERROR(IF('排序（YTM）'!J128=1,'日收益率(杠杆)'!J129,""),"")</f>
        <v/>
      </c>
      <c r="K129" s="4" t="str">
        <f>IFERROR(IF('排序（YTM）'!K128=1,'日收益率(杠杆)'!K129,""),"")</f>
        <v/>
      </c>
      <c r="M129" s="6">
        <f t="shared" si="1"/>
        <v>1.0357245313563213</v>
      </c>
    </row>
    <row r="130" spans="1:13" x14ac:dyDescent="0.15">
      <c r="A130" s="1">
        <v>42472</v>
      </c>
      <c r="B130" s="4" t="str">
        <f>IFERROR(IF('排序（YTM）'!B129=1,'日收益率(杠杆)'!B130,""),"")</f>
        <v/>
      </c>
      <c r="C130" s="4" t="str">
        <f>IFERROR(IF('排序（YTM）'!C129=1,'日收益率(杠杆)'!C130,""),"")</f>
        <v/>
      </c>
      <c r="D130" s="4" t="str">
        <f>IFERROR(IF('排序（YTM）'!D129=1,'日收益率(杠杆)'!D130,""),"")</f>
        <v/>
      </c>
      <c r="E130" s="4" t="str">
        <f>IFERROR(IF('排序（YTM）'!E129=1,'日收益率(杠杆)'!E130,""),"")</f>
        <v/>
      </c>
      <c r="F130" s="4" t="str">
        <f>IFERROR(IF('排序（YTM）'!F129=1,'日收益率(杠杆)'!F130,""),"")</f>
        <v/>
      </c>
      <c r="G130" s="4" t="str">
        <f>IFERROR(IF('排序（YTM）'!G129=1,'日收益率(杠杆)'!G130,""),"")</f>
        <v/>
      </c>
      <c r="H130" s="4">
        <f>IFERROR(IF('排序（YTM）'!H129=1,'日收益率(杠杆)'!H130,""),"")</f>
        <v>-3.1819064861669274E-3</v>
      </c>
      <c r="I130" s="4" t="str">
        <f>IFERROR(IF('排序（YTM）'!I129=1,'日收益率(杠杆)'!I130,""),"")</f>
        <v/>
      </c>
      <c r="J130" s="4" t="str">
        <f>IFERROR(IF('排序（YTM）'!J129=1,'日收益率(杠杆)'!J130,""),"")</f>
        <v/>
      </c>
      <c r="K130" s="4" t="str">
        <f>IFERROR(IF('排序（YTM）'!K129=1,'日收益率(杠杆)'!K130,""),"")</f>
        <v/>
      </c>
      <c r="M130" s="6">
        <f t="shared" si="1"/>
        <v>1.0324289527521164</v>
      </c>
    </row>
    <row r="131" spans="1:13" x14ac:dyDescent="0.15">
      <c r="A131" s="1">
        <v>42473</v>
      </c>
      <c r="B131" s="4" t="str">
        <f>IFERROR(IF('排序（YTM）'!B130=1,'日收益率(杠杆)'!B131,""),"")</f>
        <v/>
      </c>
      <c r="C131" s="4" t="str">
        <f>IFERROR(IF('排序（YTM）'!C130=1,'日收益率(杠杆)'!C131,""),"")</f>
        <v/>
      </c>
      <c r="D131" s="4" t="str">
        <f>IFERROR(IF('排序（YTM）'!D130=1,'日收益率(杠杆)'!D131,""),"")</f>
        <v/>
      </c>
      <c r="E131" s="4" t="str">
        <f>IFERROR(IF('排序（YTM）'!E130=1,'日收益率(杠杆)'!E131,""),"")</f>
        <v/>
      </c>
      <c r="F131" s="4" t="str">
        <f>IFERROR(IF('排序（YTM）'!F130=1,'日收益率(杠杆)'!F131,""),"")</f>
        <v/>
      </c>
      <c r="G131" s="4" t="str">
        <f>IFERROR(IF('排序（YTM）'!G130=1,'日收益率(杠杆)'!G131,""),"")</f>
        <v/>
      </c>
      <c r="H131" s="4">
        <f>IFERROR(IF('排序（YTM）'!H130=1,'日收益率(杠杆)'!H131,""),"")</f>
        <v>-1.5940416002533492E-4</v>
      </c>
      <c r="I131" s="4" t="str">
        <f>IFERROR(IF('排序（YTM）'!I130=1,'日收益率(杠杆)'!I131,""),"")</f>
        <v/>
      </c>
      <c r="J131" s="4" t="str">
        <f>IFERROR(IF('排序（YTM）'!J130=1,'日收益率(杠杆)'!J131,""),"")</f>
        <v/>
      </c>
      <c r="K131" s="4" t="str">
        <f>IFERROR(IF('排序（YTM）'!K130=1,'日收益率(杠杆)'!K131,""),"")</f>
        <v/>
      </c>
      <c r="M131" s="6">
        <f t="shared" si="1"/>
        <v>1.0322643792821171</v>
      </c>
    </row>
    <row r="132" spans="1:13" x14ac:dyDescent="0.15">
      <c r="A132" s="1">
        <v>42474</v>
      </c>
      <c r="B132" s="4" t="str">
        <f>IFERROR(IF('排序（YTM）'!B131=1,'日收益率(杠杆)'!B132,""),"")</f>
        <v/>
      </c>
      <c r="C132" s="4" t="str">
        <f>IFERROR(IF('排序（YTM）'!C131=1,'日收益率(杠杆)'!C132,""),"")</f>
        <v/>
      </c>
      <c r="D132" s="4" t="str">
        <f>IFERROR(IF('排序（YTM）'!D131=1,'日收益率(杠杆)'!D132,""),"")</f>
        <v/>
      </c>
      <c r="E132" s="4" t="str">
        <f>IFERROR(IF('排序（YTM）'!E131=1,'日收益率(杠杆)'!E132,""),"")</f>
        <v/>
      </c>
      <c r="F132" s="4" t="str">
        <f>IFERROR(IF('排序（YTM）'!F131=1,'日收益率(杠杆)'!F132,""),"")</f>
        <v/>
      </c>
      <c r="G132" s="4" t="str">
        <f>IFERROR(IF('排序（YTM）'!G131=1,'日收益率(杠杆)'!G132,""),"")</f>
        <v/>
      </c>
      <c r="H132" s="4">
        <f>IFERROR(IF('排序（YTM）'!H131=1,'日收益率(杠杆)'!H132,""),"")</f>
        <v>3.1881419729500721E-4</v>
      </c>
      <c r="I132" s="4" t="str">
        <f>IFERROR(IF('排序（YTM）'!I131=1,'日收益率(杠杆)'!I132,""),"")</f>
        <v/>
      </c>
      <c r="J132" s="4" t="str">
        <f>IFERROR(IF('排序（YTM）'!J131=1,'日收益率(杠杆)'!J132,""),"")</f>
        <v/>
      </c>
      <c r="K132" s="4" t="str">
        <f>IFERROR(IF('排序（YTM）'!K131=1,'日收益率(杠杆)'!K132,""),"")</f>
        <v/>
      </c>
      <c r="M132" s="6">
        <f t="shared" si="1"/>
        <v>1.0325934798215941</v>
      </c>
    </row>
    <row r="133" spans="1:13" x14ac:dyDescent="0.15">
      <c r="A133" s="1">
        <v>42475</v>
      </c>
      <c r="B133" s="4" t="str">
        <f>IFERROR(IF('排序（YTM）'!B132=1,'日收益率(杠杆)'!B133,""),"")</f>
        <v/>
      </c>
      <c r="C133" s="4" t="str">
        <f>IFERROR(IF('排序（YTM）'!C132=1,'日收益率(杠杆)'!C133,""),"")</f>
        <v/>
      </c>
      <c r="D133" s="4" t="str">
        <f>IFERROR(IF('排序（YTM）'!D132=1,'日收益率(杠杆)'!D133,""),"")</f>
        <v/>
      </c>
      <c r="E133" s="4" t="str">
        <f>IFERROR(IF('排序（YTM）'!E132=1,'日收益率(杠杆)'!E133,""),"")</f>
        <v/>
      </c>
      <c r="F133" s="4" t="str">
        <f>IFERROR(IF('排序（YTM）'!F132=1,'日收益率(杠杆)'!F133,""),"")</f>
        <v/>
      </c>
      <c r="G133" s="4" t="str">
        <f>IFERROR(IF('排序（YTM）'!G132=1,'日收益率(杠杆)'!G133,""),"")</f>
        <v/>
      </c>
      <c r="H133" s="4">
        <f>IFERROR(IF('排序（YTM）'!H132=1,'日收益率(杠杆)'!H133,""),"")</f>
        <v>9.56040720502438E-4</v>
      </c>
      <c r="I133" s="4" t="str">
        <f>IFERROR(IF('排序（YTM）'!I132=1,'日收益率(杠杆)'!I133,""),"")</f>
        <v/>
      </c>
      <c r="J133" s="4" t="str">
        <f>IFERROR(IF('排序（YTM）'!J132=1,'日收益率(杠杆)'!J133,""),"")</f>
        <v/>
      </c>
      <c r="K133" s="4" t="str">
        <f>IFERROR(IF('排序（YTM）'!K132=1,'日收益率(杠杆)'!K133,""),"")</f>
        <v/>
      </c>
      <c r="M133" s="6">
        <f t="shared" ref="M133:M196" si="2">IFERROR(M132*(1+AVERAGE(B133:K133)),M132)</f>
        <v>1.0335806812360289</v>
      </c>
    </row>
    <row r="134" spans="1:13" x14ac:dyDescent="0.15">
      <c r="A134" s="1">
        <v>42478</v>
      </c>
      <c r="B134" s="4" t="str">
        <f>IFERROR(IF('排序（YTM）'!B133=1,'日收益率(杠杆)'!B134,""),"")</f>
        <v/>
      </c>
      <c r="C134" s="4" t="str">
        <f>IFERROR(IF('排序（YTM）'!C133=1,'日收益率(杠杆)'!C134,""),"")</f>
        <v/>
      </c>
      <c r="D134" s="4" t="str">
        <f>IFERROR(IF('排序（YTM）'!D133=1,'日收益率(杠杆)'!D134,""),"")</f>
        <v/>
      </c>
      <c r="E134" s="4" t="str">
        <f>IFERROR(IF('排序（YTM）'!E133=1,'日收益率(杠杆)'!E134,""),"")</f>
        <v/>
      </c>
      <c r="F134" s="4" t="str">
        <f>IFERROR(IF('排序（YTM）'!F133=1,'日收益率(杠杆)'!F134,""),"")</f>
        <v/>
      </c>
      <c r="G134" s="4" t="str">
        <f>IFERROR(IF('排序（YTM）'!G133=1,'日收益率(杠杆)'!G134,""),"")</f>
        <v/>
      </c>
      <c r="H134" s="4">
        <f>IFERROR(IF('排序（YTM）'!H133=1,'日收益率(杠杆)'!H134,""),"")</f>
        <v>1.1144458030018449E-3</v>
      </c>
      <c r="I134" s="4" t="str">
        <f>IFERROR(IF('排序（YTM）'!I133=1,'日收益率(杠杆)'!I134,""),"")</f>
        <v/>
      </c>
      <c r="J134" s="4" t="str">
        <f>IFERROR(IF('排序（YTM）'!J133=1,'日收益率(杠杆)'!J134,""),"")</f>
        <v/>
      </c>
      <c r="K134" s="4" t="str">
        <f>IFERROR(IF('排序（YTM）'!K133=1,'日收益率(杠杆)'!K134,""),"")</f>
        <v/>
      </c>
      <c r="M134" s="6">
        <f t="shared" si="2"/>
        <v>1.0347325508882963</v>
      </c>
    </row>
    <row r="135" spans="1:13" x14ac:dyDescent="0.15">
      <c r="A135" s="1">
        <v>42479</v>
      </c>
      <c r="B135" s="4" t="str">
        <f>IFERROR(IF('排序（YTM）'!B134=1,'日收益率(杠杆)'!B135,""),"")</f>
        <v/>
      </c>
      <c r="C135" s="4" t="str">
        <f>IFERROR(IF('排序（YTM）'!C134=1,'日收益率(杠杆)'!C135,""),"")</f>
        <v/>
      </c>
      <c r="D135" s="4" t="str">
        <f>IFERROR(IF('排序（YTM）'!D134=1,'日收益率(杠杆)'!D135,""),"")</f>
        <v/>
      </c>
      <c r="E135" s="4" t="str">
        <f>IFERROR(IF('排序（YTM）'!E134=1,'日收益率(杠杆)'!E135,""),"")</f>
        <v/>
      </c>
      <c r="F135" s="4" t="str">
        <f>IFERROR(IF('排序（YTM）'!F134=1,'日收益率(杠杆)'!F135,""),"")</f>
        <v/>
      </c>
      <c r="G135" s="4" t="str">
        <f>IFERROR(IF('排序（YTM）'!G134=1,'日收益率(杠杆)'!G135,""),"")</f>
        <v/>
      </c>
      <c r="H135" s="4">
        <f>IFERROR(IF('排序（YTM）'!H134=1,'日收益率(杠杆)'!H135,""),"")</f>
        <v>1.1134064316298403E-3</v>
      </c>
      <c r="I135" s="4" t="str">
        <f>IFERROR(IF('排序（YTM）'!I134=1,'日收益率(杠杆)'!I135,""),"")</f>
        <v/>
      </c>
      <c r="J135" s="4" t="str">
        <f>IFERROR(IF('排序（YTM）'!J134=1,'日收益率(杠杆)'!J135,""),"")</f>
        <v/>
      </c>
      <c r="K135" s="4" t="str">
        <f>IFERROR(IF('排序（YTM）'!K134=1,'日收益率(杠杆)'!K135,""),"")</f>
        <v/>
      </c>
      <c r="M135" s="6">
        <f t="shared" si="2"/>
        <v>1.0358846287654722</v>
      </c>
    </row>
    <row r="136" spans="1:13" x14ac:dyDescent="0.15">
      <c r="A136" s="1">
        <v>42480</v>
      </c>
      <c r="B136" s="4" t="str">
        <f>IFERROR(IF('排序（YTM）'!B135=1,'日收益率(杠杆)'!B136,""),"")</f>
        <v/>
      </c>
      <c r="C136" s="4" t="str">
        <f>IFERROR(IF('排序（YTM）'!C135=1,'日收益率(杠杆)'!C136,""),"")</f>
        <v/>
      </c>
      <c r="D136" s="4" t="str">
        <f>IFERROR(IF('排序（YTM）'!D135=1,'日收益率(杠杆)'!D136,""),"")</f>
        <v/>
      </c>
      <c r="E136" s="4" t="str">
        <f>IFERROR(IF('排序（YTM）'!E135=1,'日收益率(杠杆)'!E136,""),"")</f>
        <v/>
      </c>
      <c r="F136" s="4" t="str">
        <f>IFERROR(IF('排序（YTM）'!F135=1,'日收益率(杠杆)'!F136,""),"")</f>
        <v/>
      </c>
      <c r="G136" s="4" t="str">
        <f>IFERROR(IF('排序（YTM）'!G135=1,'日收益率(杠杆)'!G136,""),"")</f>
        <v/>
      </c>
      <c r="H136" s="4">
        <f>IFERROR(IF('排序（YTM）'!H135=1,'日收益率(杠杆)'!H136,""),"")</f>
        <v>-9.5393296976272802E-4</v>
      </c>
      <c r="I136" s="4" t="str">
        <f>IFERROR(IF('排序（YTM）'!I135=1,'日收益率(杠杆)'!I136,""),"")</f>
        <v/>
      </c>
      <c r="J136" s="4" t="str">
        <f>IFERROR(IF('排序（YTM）'!J135=1,'日收益率(杠杆)'!J136,""),"")</f>
        <v/>
      </c>
      <c r="K136" s="4" t="str">
        <f>IFERROR(IF('排序（YTM）'!K135=1,'日收益率(杠杆)'!K136,""),"")</f>
        <v/>
      </c>
      <c r="M136" s="6">
        <f t="shared" si="2"/>
        <v>1.0348964642652223</v>
      </c>
    </row>
    <row r="137" spans="1:13" x14ac:dyDescent="0.15">
      <c r="A137" s="1">
        <v>42481</v>
      </c>
      <c r="B137" s="4" t="str">
        <f>IFERROR(IF('排序（YTM）'!B136=1,'日收益率(杠杆)'!B137,""),"")</f>
        <v/>
      </c>
      <c r="C137" s="4" t="str">
        <f>IFERROR(IF('排序（YTM）'!C136=1,'日收益率(杠杆)'!C137,""),"")</f>
        <v/>
      </c>
      <c r="D137" s="4" t="str">
        <f>IFERROR(IF('排序（YTM）'!D136=1,'日收益率(杠杆)'!D137,""),"")</f>
        <v/>
      </c>
      <c r="E137" s="4" t="str">
        <f>IFERROR(IF('排序（YTM）'!E136=1,'日收益率(杠杆)'!E137,""),"")</f>
        <v/>
      </c>
      <c r="F137" s="4" t="str">
        <f>IFERROR(IF('排序（YTM）'!F136=1,'日收益率(杠杆)'!F137,""),"")</f>
        <v/>
      </c>
      <c r="G137" s="4" t="str">
        <f>IFERROR(IF('排序（YTM）'!G136=1,'日收益率(杠杆)'!G137,""),"")</f>
        <v/>
      </c>
      <c r="H137" s="4">
        <f>IFERROR(IF('排序（YTM）'!H136=1,'日收益率(杠杆)'!H137,""),"")</f>
        <v>9.542577041530601E-4</v>
      </c>
      <c r="I137" s="4" t="str">
        <f>IFERROR(IF('排序（YTM）'!I136=1,'日收益率(杠杆)'!I137,""),"")</f>
        <v/>
      </c>
      <c r="J137" s="4" t="str">
        <f>IFERROR(IF('排序（YTM）'!J136=1,'日收益率(杠杆)'!J137,""),"")</f>
        <v/>
      </c>
      <c r="K137" s="4" t="str">
        <f>IFERROR(IF('排序（YTM）'!K136=1,'日收益率(杠杆)'!K137,""),"")</f>
        <v/>
      </c>
      <c r="M137" s="6">
        <f t="shared" si="2"/>
        <v>1.035884022189248</v>
      </c>
    </row>
    <row r="138" spans="1:13" x14ac:dyDescent="0.15">
      <c r="A138" s="1">
        <v>42482</v>
      </c>
      <c r="B138" s="4" t="str">
        <f>IFERROR(IF('排序（YTM）'!B137=1,'日收益率(杠杆)'!B138,""),"")</f>
        <v/>
      </c>
      <c r="C138" s="4" t="str">
        <f>IFERROR(IF('排序（YTM）'!C137=1,'日收益率(杠杆)'!C138,""),"")</f>
        <v/>
      </c>
      <c r="D138" s="4" t="str">
        <f>IFERROR(IF('排序（YTM）'!D137=1,'日收益率(杠杆)'!D138,""),"")</f>
        <v/>
      </c>
      <c r="E138" s="4" t="str">
        <f>IFERROR(IF('排序（YTM）'!E137=1,'日收益率(杠杆)'!E138,""),"")</f>
        <v/>
      </c>
      <c r="F138" s="4" t="str">
        <f>IFERROR(IF('排序（YTM）'!F137=1,'日收益率(杠杆)'!F138,""),"")</f>
        <v/>
      </c>
      <c r="G138" s="4" t="str">
        <f>IFERROR(IF('排序（YTM）'!G137=1,'日收益率(杠杆)'!G138,""),"")</f>
        <v/>
      </c>
      <c r="H138" s="4">
        <f>IFERROR(IF('排序（YTM）'!H137=1,'日收益率(杠杆)'!H138,""),"")</f>
        <v>1.2712301243322241E-3</v>
      </c>
      <c r="I138" s="4" t="str">
        <f>IFERROR(IF('排序（YTM）'!I137=1,'日收益率(杠杆)'!I138,""),"")</f>
        <v/>
      </c>
      <c r="J138" s="4" t="str">
        <f>IFERROR(IF('排序（YTM）'!J137=1,'日收益率(杠杆)'!J138,""),"")</f>
        <v/>
      </c>
      <c r="K138" s="4" t="str">
        <f>IFERROR(IF('排序（YTM）'!K137=1,'日收益率(杠杆)'!K138,""),"")</f>
        <v/>
      </c>
      <c r="M138" s="6">
        <f t="shared" si="2"/>
        <v>1.0372008691635695</v>
      </c>
    </row>
    <row r="139" spans="1:13" x14ac:dyDescent="0.15">
      <c r="A139" s="1">
        <v>42485</v>
      </c>
      <c r="B139" s="4" t="str">
        <f>IFERROR(IF('排序（YTM）'!B138=1,'日收益率(杠杆)'!B139,""),"")</f>
        <v/>
      </c>
      <c r="C139" s="4" t="str">
        <f>IFERROR(IF('排序（YTM）'!C138=1,'日收益率(杠杆)'!C139,""),"")</f>
        <v/>
      </c>
      <c r="D139" s="4" t="str">
        <f>IFERROR(IF('排序（YTM）'!D138=1,'日收益率(杠杆)'!D139,""),"")</f>
        <v/>
      </c>
      <c r="E139" s="4" t="str">
        <f>IFERROR(IF('排序（YTM）'!E138=1,'日收益率(杠杆)'!E139,""),"")</f>
        <v/>
      </c>
      <c r="F139" s="4" t="str">
        <f>IFERROR(IF('排序（YTM）'!F138=1,'日收益率(杠杆)'!F139,""),"")</f>
        <v/>
      </c>
      <c r="G139" s="4" t="str">
        <f>IFERROR(IF('排序（YTM）'!G138=1,'日收益率(杠杆)'!G139,""),"")</f>
        <v/>
      </c>
      <c r="H139" s="4">
        <f>IFERROR(IF('排序（YTM）'!H138=1,'日收益率(杠杆)'!H139,""),"")</f>
        <v>-4.7640405106821372E-4</v>
      </c>
      <c r="I139" s="4" t="str">
        <f>IFERROR(IF('排序（YTM）'!I138=1,'日收益率(杠杆)'!I139,""),"")</f>
        <v/>
      </c>
      <c r="J139" s="4" t="str">
        <f>IFERROR(IF('排序（YTM）'!J138=1,'日收益率(杠杆)'!J139,""),"")</f>
        <v/>
      </c>
      <c r="K139" s="4" t="str">
        <f>IFERROR(IF('排序（YTM）'!K138=1,'日收益率(杠杆)'!K139,""),"")</f>
        <v/>
      </c>
      <c r="M139" s="6">
        <f t="shared" si="2"/>
        <v>1.0367067424677285</v>
      </c>
    </row>
    <row r="140" spans="1:13" x14ac:dyDescent="0.15">
      <c r="A140" s="1">
        <v>42486</v>
      </c>
      <c r="B140" s="4" t="str">
        <f>IFERROR(IF('排序（YTM）'!B139=1,'日收益率(杠杆)'!B140,""),"")</f>
        <v/>
      </c>
      <c r="C140" s="4" t="str">
        <f>IFERROR(IF('排序（YTM）'!C139=1,'日收益率(杠杆)'!C140,""),"")</f>
        <v/>
      </c>
      <c r="D140" s="4" t="str">
        <f>IFERROR(IF('排序（YTM）'!D139=1,'日收益率(杠杆)'!D140,""),"")</f>
        <v/>
      </c>
      <c r="E140" s="4" t="str">
        <f>IFERROR(IF('排序（YTM）'!E139=1,'日收益率(杠杆)'!E140,""),"")</f>
        <v/>
      </c>
      <c r="F140" s="4" t="str">
        <f>IFERROR(IF('排序（YTM）'!F139=1,'日收益率(杠杆)'!F140,""),"")</f>
        <v/>
      </c>
      <c r="G140" s="4" t="str">
        <f>IFERROR(IF('排序（YTM）'!G139=1,'日收益率(杠杆)'!G140,""),"")</f>
        <v/>
      </c>
      <c r="H140" s="4">
        <f>IFERROR(IF('排序（YTM）'!H139=1,'日收益率(杠杆)'!H140,""),"")</f>
        <v>3.176688566463667E-4</v>
      </c>
      <c r="I140" s="4" t="str">
        <f>IFERROR(IF('排序（YTM）'!I139=1,'日收益率(杠杆)'!I140,""),"")</f>
        <v/>
      </c>
      <c r="J140" s="4" t="str">
        <f>IFERROR(IF('排序（YTM）'!J139=1,'日收益率(杠杆)'!J140,""),"")</f>
        <v/>
      </c>
      <c r="K140" s="4" t="str">
        <f>IFERROR(IF('排序（YTM）'!K139=1,'日收益率(杠杆)'!K140,""),"")</f>
        <v/>
      </c>
      <c r="M140" s="6">
        <f t="shared" si="2"/>
        <v>1.0370360719132858</v>
      </c>
    </row>
    <row r="141" spans="1:13" x14ac:dyDescent="0.15">
      <c r="A141" s="1">
        <v>42487</v>
      </c>
      <c r="B141" s="4" t="str">
        <f>IFERROR(IF('排序（YTM）'!B140=1,'日收益率(杠杆)'!B141,""),"")</f>
        <v/>
      </c>
      <c r="C141" s="4" t="str">
        <f>IFERROR(IF('排序（YTM）'!C140=1,'日收益率(杠杆)'!C141,""),"")</f>
        <v/>
      </c>
      <c r="D141" s="4" t="str">
        <f>IFERROR(IF('排序（YTM）'!D140=1,'日收益率(杠杆)'!D141,""),"")</f>
        <v/>
      </c>
      <c r="E141" s="4" t="str">
        <f>IFERROR(IF('排序（YTM）'!E140=1,'日收益率(杠杆)'!E141,""),"")</f>
        <v/>
      </c>
      <c r="F141" s="4" t="str">
        <f>IFERROR(IF('排序（YTM）'!F140=1,'日收益率(杠杆)'!F141,""),"")</f>
        <v/>
      </c>
      <c r="G141" s="4" t="str">
        <f>IFERROR(IF('排序（YTM）'!G140=1,'日收益率(杠杆)'!G141,""),"")</f>
        <v/>
      </c>
      <c r="H141" s="4">
        <f>IFERROR(IF('排序（YTM）'!H140=1,'日收益率(杠杆)'!H141,""),"")</f>
        <v>1.5879822171758481E-4</v>
      </c>
      <c r="I141" s="4" t="str">
        <f>IFERROR(IF('排序（YTM）'!I140=1,'日收益率(杠杆)'!I141,""),"")</f>
        <v/>
      </c>
      <c r="J141" s="4" t="str">
        <f>IFERROR(IF('排序（YTM）'!J140=1,'日收益率(杠杆)'!J141,""),"")</f>
        <v/>
      </c>
      <c r="K141" s="4" t="str">
        <f>IFERROR(IF('排序（YTM）'!K140=1,'日收益率(杠杆)'!K141,""),"")</f>
        <v/>
      </c>
      <c r="M141" s="6">
        <f t="shared" si="2"/>
        <v>1.0372007513973627</v>
      </c>
    </row>
    <row r="142" spans="1:13" x14ac:dyDescent="0.15">
      <c r="A142" s="1">
        <v>42488</v>
      </c>
      <c r="B142" s="4" t="str">
        <f>IFERROR(IF('排序（YTM）'!B141=1,'日收益率(杠杆)'!B142,""),"")</f>
        <v/>
      </c>
      <c r="C142" s="4" t="str">
        <f>IFERROR(IF('排序（YTM）'!C141=1,'日收益率(杠杆)'!C142,""),"")</f>
        <v/>
      </c>
      <c r="D142" s="4" t="str">
        <f>IFERROR(IF('排序（YTM）'!D141=1,'日收益率(杠杆)'!D142,""),"")</f>
        <v/>
      </c>
      <c r="E142" s="4" t="str">
        <f>IFERROR(IF('排序（YTM）'!E141=1,'日收益率(杠杆)'!E142,""),"")</f>
        <v/>
      </c>
      <c r="F142" s="4" t="str">
        <f>IFERROR(IF('排序（YTM）'!F141=1,'日收益率(杠杆)'!F142,""),"")</f>
        <v/>
      </c>
      <c r="G142" s="4" t="str">
        <f>IFERROR(IF('排序（YTM）'!G141=1,'日收益率(杠杆)'!G142,""),"")</f>
        <v/>
      </c>
      <c r="H142" s="4" t="str">
        <f>IFERROR(IF('排序（YTM）'!H141=1,'日收益率(杠杆)'!H142,""),"")</f>
        <v/>
      </c>
      <c r="I142" s="4">
        <f>IFERROR(IF('排序（YTM）'!I141=1,'日收益率(杠杆)'!I142,""),"")</f>
        <v>-4.2087615959638433E-4</v>
      </c>
      <c r="J142" s="4" t="str">
        <f>IFERROR(IF('排序（YTM）'!J141=1,'日收益率(杠杆)'!J142,""),"")</f>
        <v/>
      </c>
      <c r="K142" s="4" t="str">
        <f>IFERROR(IF('排序（YTM）'!K141=1,'日收益率(杠杆)'!K142,""),"")</f>
        <v/>
      </c>
      <c r="M142" s="6">
        <f t="shared" si="2"/>
        <v>1.0367642183283841</v>
      </c>
    </row>
    <row r="143" spans="1:13" x14ac:dyDescent="0.15">
      <c r="A143" s="1">
        <v>42489</v>
      </c>
      <c r="B143" s="4" t="str">
        <f>IFERROR(IF('排序（YTM）'!B142=1,'日收益率(杠杆)'!B143,""),"")</f>
        <v/>
      </c>
      <c r="C143" s="4" t="str">
        <f>IFERROR(IF('排序（YTM）'!C142=1,'日收益率(杠杆)'!C143,""),"")</f>
        <v/>
      </c>
      <c r="D143" s="4" t="str">
        <f>IFERROR(IF('排序（YTM）'!D142=1,'日收益率(杠杆)'!D143,""),"")</f>
        <v/>
      </c>
      <c r="E143" s="4" t="str">
        <f>IFERROR(IF('排序（YTM）'!E142=1,'日收益率(杠杆)'!E143,""),"")</f>
        <v/>
      </c>
      <c r="F143" s="4" t="str">
        <f>IFERROR(IF('排序（YTM）'!F142=1,'日收益率(杠杆)'!F143,""),"")</f>
        <v/>
      </c>
      <c r="G143" s="4" t="str">
        <f>IFERROR(IF('排序（YTM）'!G142=1,'日收益率(杠杆)'!G143,""),"")</f>
        <v/>
      </c>
      <c r="H143" s="4" t="str">
        <f>IFERROR(IF('排序（YTM）'!H142=1,'日收益率(杠杆)'!H143,""),"")</f>
        <v/>
      </c>
      <c r="I143" s="4">
        <f>IFERROR(IF('排序（YTM）'!I142=1,'日收益率(杠杆)'!I143,""),"")</f>
        <v>3.1950754355788226E-4</v>
      </c>
      <c r="J143" s="4" t="str">
        <f>IFERROR(IF('排序（YTM）'!J142=1,'日收益率(杠杆)'!J143,""),"")</f>
        <v/>
      </c>
      <c r="K143" s="4" t="str">
        <f>IFERROR(IF('排序（YTM）'!K142=1,'日收益率(杠杆)'!K143,""),"")</f>
        <v/>
      </c>
      <c r="M143" s="6">
        <f t="shared" si="2"/>
        <v>1.0370954723170307</v>
      </c>
    </row>
    <row r="144" spans="1:13" x14ac:dyDescent="0.15">
      <c r="A144" s="1">
        <v>42493</v>
      </c>
      <c r="B144" s="4" t="str">
        <f>IFERROR(IF('排序（YTM）'!B143=1,'日收益率(杠杆)'!B144,""),"")</f>
        <v/>
      </c>
      <c r="C144" s="4" t="str">
        <f>IFERROR(IF('排序（YTM）'!C143=1,'日收益率(杠杆)'!C144,""),"")</f>
        <v/>
      </c>
      <c r="D144" s="4" t="str">
        <f>IFERROR(IF('排序（YTM）'!D143=1,'日收益率(杠杆)'!D144,""),"")</f>
        <v/>
      </c>
      <c r="E144" s="4" t="str">
        <f>IFERROR(IF('排序（YTM）'!E143=1,'日收益率(杠杆)'!E144,""),"")</f>
        <v/>
      </c>
      <c r="F144" s="4" t="str">
        <f>IFERROR(IF('排序（YTM）'!F143=1,'日收益率(杠杆)'!F144,""),"")</f>
        <v/>
      </c>
      <c r="G144" s="4" t="str">
        <f>IFERROR(IF('排序（YTM）'!G143=1,'日收益率(杠杆)'!G144,""),"")</f>
        <v/>
      </c>
      <c r="H144" s="4" t="str">
        <f>IFERROR(IF('排序（YTM）'!H143=1,'日收益率(杠杆)'!H144,""),"")</f>
        <v/>
      </c>
      <c r="I144" s="4">
        <f>IFERROR(IF('排序（YTM）'!I143=1,'日收益率(杠杆)'!I144,""),"")</f>
        <v>-3.1665904815907225E-3</v>
      </c>
      <c r="J144" s="4" t="str">
        <f>IFERROR(IF('排序（YTM）'!J143=1,'日收益率(杠杆)'!J144,""),"")</f>
        <v/>
      </c>
      <c r="K144" s="4" t="str">
        <f>IFERROR(IF('排序（YTM）'!K143=1,'日收益率(杠杆)'!K144,""),"")</f>
        <v/>
      </c>
      <c r="M144" s="6">
        <f t="shared" si="2"/>
        <v>1.0338114156658906</v>
      </c>
    </row>
    <row r="145" spans="1:13" x14ac:dyDescent="0.15">
      <c r="A145" s="1">
        <v>42494</v>
      </c>
      <c r="B145" s="4" t="str">
        <f>IFERROR(IF('排序（YTM）'!B144=1,'日收益率(杠杆)'!B145,""),"")</f>
        <v/>
      </c>
      <c r="C145" s="4" t="str">
        <f>IFERROR(IF('排序（YTM）'!C144=1,'日收益率(杠杆)'!C145,""),"")</f>
        <v/>
      </c>
      <c r="D145" s="4" t="str">
        <f>IFERROR(IF('排序（YTM）'!D144=1,'日收益率(杠杆)'!D145,""),"")</f>
        <v/>
      </c>
      <c r="E145" s="4" t="str">
        <f>IFERROR(IF('排序（YTM）'!E144=1,'日收益率(杠杆)'!E145,""),"")</f>
        <v/>
      </c>
      <c r="F145" s="4" t="str">
        <f>IFERROR(IF('排序（YTM）'!F144=1,'日收益率(杠杆)'!F145,""),"")</f>
        <v/>
      </c>
      <c r="G145" s="4" t="str">
        <f>IFERROR(IF('排序（YTM）'!G144=1,'日收益率(杠杆)'!G145,""),"")</f>
        <v/>
      </c>
      <c r="H145" s="4" t="str">
        <f>IFERROR(IF('排序（YTM）'!H144=1,'日收益率(杠杆)'!H145,""),"")</f>
        <v/>
      </c>
      <c r="I145" s="4">
        <f>IFERROR(IF('排序（YTM）'!I144=1,'日收益率(杠杆)'!I145,""),"")</f>
        <v>1.9891516928739741E-3</v>
      </c>
      <c r="J145" s="4" t="str">
        <f>IFERROR(IF('排序（YTM）'!J144=1,'日收益率(杠杆)'!J145,""),"")</f>
        <v/>
      </c>
      <c r="K145" s="4" t="str">
        <f>IFERROR(IF('排序（YTM）'!K144=1,'日收益率(杠杆)'!K145,""),"")</f>
        <v/>
      </c>
      <c r="M145" s="6">
        <f t="shared" si="2"/>
        <v>1.0358678233934751</v>
      </c>
    </row>
    <row r="146" spans="1:13" x14ac:dyDescent="0.15">
      <c r="A146" s="1">
        <v>42495</v>
      </c>
      <c r="B146" s="4" t="str">
        <f>IFERROR(IF('排序（YTM）'!B145=1,'日收益率(杠杆)'!B146,""),"")</f>
        <v/>
      </c>
      <c r="C146" s="4" t="str">
        <f>IFERROR(IF('排序（YTM）'!C145=1,'日收益率(杠杆)'!C146,""),"")</f>
        <v/>
      </c>
      <c r="D146" s="4" t="str">
        <f>IFERROR(IF('排序（YTM）'!D145=1,'日收益率(杠杆)'!D146,""),"")</f>
        <v/>
      </c>
      <c r="E146" s="4" t="str">
        <f>IFERROR(IF('排序（YTM）'!E145=1,'日收益率(杠杆)'!E146,""),"")</f>
        <v/>
      </c>
      <c r="F146" s="4" t="str">
        <f>IFERROR(IF('排序（YTM）'!F145=1,'日收益率(杠杆)'!F146,""),"")</f>
        <v/>
      </c>
      <c r="G146" s="4" t="str">
        <f>IFERROR(IF('排序（YTM）'!G145=1,'日收益率(杠杆)'!G146,""),"")</f>
        <v/>
      </c>
      <c r="H146" s="4" t="str">
        <f>IFERROR(IF('排序（YTM）'!H145=1,'日收益率(杠杆)'!H146,""),"")</f>
        <v/>
      </c>
      <c r="I146" s="4">
        <f>IFERROR(IF('排序（YTM）'!I145=1,'日收益率(杠杆)'!I146,""),"")</f>
        <v>1.3449340318482338E-4</v>
      </c>
      <c r="J146" s="4" t="str">
        <f>IFERROR(IF('排序（YTM）'!J145=1,'日收益率(杠杆)'!J146,""),"")</f>
        <v/>
      </c>
      <c r="K146" s="4" t="str">
        <f>IFERROR(IF('排序（YTM）'!K145=1,'日收益率(杠杆)'!K146,""),"")</f>
        <v/>
      </c>
      <c r="M146" s="6">
        <f t="shared" si="2"/>
        <v>1.0360071407822928</v>
      </c>
    </row>
    <row r="147" spans="1:13" x14ac:dyDescent="0.15">
      <c r="A147" s="1">
        <v>42496</v>
      </c>
      <c r="B147" s="4" t="str">
        <f>IFERROR(IF('排序（YTM）'!B146=1,'日收益率(杠杆)'!B147,""),"")</f>
        <v/>
      </c>
      <c r="C147" s="4" t="str">
        <f>IFERROR(IF('排序（YTM）'!C146=1,'日收益率(杠杆)'!C147,""),"")</f>
        <v/>
      </c>
      <c r="D147" s="4" t="str">
        <f>IFERROR(IF('排序（YTM）'!D146=1,'日收益率(杠杆)'!D147,""),"")</f>
        <v/>
      </c>
      <c r="E147" s="4" t="str">
        <f>IFERROR(IF('排序（YTM）'!E146=1,'日收益率(杠杆)'!E147,""),"")</f>
        <v/>
      </c>
      <c r="F147" s="4" t="str">
        <f>IFERROR(IF('排序（YTM）'!F146=1,'日收益率(杠杆)'!F147,""),"")</f>
        <v/>
      </c>
      <c r="G147" s="4" t="str">
        <f>IFERROR(IF('排序（YTM）'!G146=1,'日收益率(杠杆)'!G147,""),"")</f>
        <v/>
      </c>
      <c r="H147" s="4" t="str">
        <f>IFERROR(IF('排序（YTM）'!H146=1,'日收益率(杠杆)'!H147,""),"")</f>
        <v/>
      </c>
      <c r="I147" s="4">
        <f>IFERROR(IF('排序（YTM）'!I146=1,'日收益率(杠杆)'!I147,""),"")</f>
        <v>3.1969041573629432E-4</v>
      </c>
      <c r="J147" s="4" t="str">
        <f>IFERROR(IF('排序（YTM）'!J146=1,'日收益率(杠杆)'!J147,""),"")</f>
        <v/>
      </c>
      <c r="K147" s="4" t="str">
        <f>IFERROR(IF('排序（YTM）'!K146=1,'日收益率(杠杆)'!K147,""),"")</f>
        <v/>
      </c>
      <c r="M147" s="6">
        <f t="shared" si="2"/>
        <v>1.0363383423358352</v>
      </c>
    </row>
    <row r="148" spans="1:13" x14ac:dyDescent="0.15">
      <c r="A148" s="1">
        <v>42499</v>
      </c>
      <c r="B148" s="4" t="str">
        <f>IFERROR(IF('排序（YTM）'!B147=1,'日收益率(杠杆)'!B148,""),"")</f>
        <v/>
      </c>
      <c r="C148" s="4" t="str">
        <f>IFERROR(IF('排序（YTM）'!C147=1,'日收益率(杠杆)'!C148,""),"")</f>
        <v/>
      </c>
      <c r="D148" s="4" t="str">
        <f>IFERROR(IF('排序（YTM）'!D147=1,'日收益率(杠杆)'!D148,""),"")</f>
        <v/>
      </c>
      <c r="E148" s="4" t="str">
        <f>IFERROR(IF('排序（YTM）'!E147=1,'日收益率(杠杆)'!E148,""),"")</f>
        <v/>
      </c>
      <c r="F148" s="4" t="str">
        <f>IFERROR(IF('排序（YTM）'!F147=1,'日收益率(杠杆)'!F148,""),"")</f>
        <v/>
      </c>
      <c r="G148" s="4" t="str">
        <f>IFERROR(IF('排序（YTM）'!G147=1,'日收益率(杠杆)'!G148,""),"")</f>
        <v/>
      </c>
      <c r="H148" s="4" t="str">
        <f>IFERROR(IF('排序（YTM）'!H147=1,'日收益率(杠杆)'!H148,""),"")</f>
        <v/>
      </c>
      <c r="I148" s="4">
        <f>IFERROR(IF('排序（YTM）'!I147=1,'日收益率(杠杆)'!I148,""),"")</f>
        <v>7.7357149766742607E-4</v>
      </c>
      <c r="J148" s="4" t="str">
        <f>IFERROR(IF('排序（YTM）'!J147=1,'日收益率(杠杆)'!J148,""),"")</f>
        <v/>
      </c>
      <c r="K148" s="4" t="str">
        <f>IFERROR(IF('排序（YTM）'!K147=1,'日收益率(杠杆)'!K148,""),"")</f>
        <v/>
      </c>
      <c r="M148" s="6">
        <f t="shared" si="2"/>
        <v>1.037140024139406</v>
      </c>
    </row>
    <row r="149" spans="1:13" x14ac:dyDescent="0.15">
      <c r="A149" s="1">
        <v>42500</v>
      </c>
      <c r="B149" s="4" t="str">
        <f>IFERROR(IF('排序（YTM）'!B148=1,'日收益率(杠杆)'!B149,""),"")</f>
        <v/>
      </c>
      <c r="C149" s="4" t="str">
        <f>IFERROR(IF('排序（YTM）'!C148=1,'日收益率(杠杆)'!C149,""),"")</f>
        <v/>
      </c>
      <c r="D149" s="4" t="str">
        <f>IFERROR(IF('排序（YTM）'!D148=1,'日收益率(杠杆)'!D149,""),"")</f>
        <v/>
      </c>
      <c r="E149" s="4" t="str">
        <f>IFERROR(IF('排序（YTM）'!E148=1,'日收益率(杠杆)'!E149,""),"")</f>
        <v/>
      </c>
      <c r="F149" s="4" t="str">
        <f>IFERROR(IF('排序（YTM）'!F148=1,'日收益率(杠杆)'!F149,""),"")</f>
        <v/>
      </c>
      <c r="G149" s="4" t="str">
        <f>IFERROR(IF('排序（YTM）'!G148=1,'日收益率(杠杆)'!G149,""),"")</f>
        <v/>
      </c>
      <c r="H149" s="4" t="str">
        <f>IFERROR(IF('排序（YTM）'!H148=1,'日收益率(杠杆)'!H149,""),"")</f>
        <v/>
      </c>
      <c r="I149" s="4">
        <f>IFERROR(IF('排序（YTM）'!I148=1,'日收益率(杠杆)'!I149,""),"")</f>
        <v>3.1941490062729856E-4</v>
      </c>
      <c r="J149" s="4" t="str">
        <f>IFERROR(IF('排序（YTM）'!J148=1,'日收益率(杠杆)'!J149,""),"")</f>
        <v/>
      </c>
      <c r="K149" s="4" t="str">
        <f>IFERROR(IF('排序（YTM）'!K148=1,'日收益率(杠杆)'!K149,""),"")</f>
        <v/>
      </c>
      <c r="M149" s="6">
        <f t="shared" si="2"/>
        <v>1.0374713021171531</v>
      </c>
    </row>
    <row r="150" spans="1:13" x14ac:dyDescent="0.15">
      <c r="A150" s="1">
        <v>42501</v>
      </c>
      <c r="B150" s="4" t="str">
        <f>IFERROR(IF('排序（YTM）'!B149=1,'日收益率(杠杆)'!B150,""),"")</f>
        <v/>
      </c>
      <c r="C150" s="4" t="str">
        <f>IFERROR(IF('排序（YTM）'!C149=1,'日收益率(杠杆)'!C150,""),"")</f>
        <v/>
      </c>
      <c r="D150" s="4" t="str">
        <f>IFERROR(IF('排序（YTM）'!D149=1,'日收益率(杠杆)'!D150,""),"")</f>
        <v/>
      </c>
      <c r="E150" s="4" t="str">
        <f>IFERROR(IF('排序（YTM）'!E149=1,'日收益率(杠杆)'!E150,""),"")</f>
        <v/>
      </c>
      <c r="F150" s="4" t="str">
        <f>IFERROR(IF('排序（YTM）'!F149=1,'日收益率(杠杆)'!F150,""),"")</f>
        <v/>
      </c>
      <c r="G150" s="4" t="str">
        <f>IFERROR(IF('排序（YTM）'!G149=1,'日收益率(杠杆)'!G150,""),"")</f>
        <v/>
      </c>
      <c r="H150" s="4" t="str">
        <f>IFERROR(IF('排序（YTM）'!H149=1,'日收益率(杠杆)'!H150,""),"")</f>
        <v/>
      </c>
      <c r="I150" s="4">
        <f>IFERROR(IF('排序（YTM）'!I149=1,'日收益率(杠杆)'!I150,""),"")</f>
        <v>-9.7605811306682058E-4</v>
      </c>
      <c r="J150" s="4" t="str">
        <f>IFERROR(IF('排序（YTM）'!J149=1,'日收益率(杠杆)'!J150,""),"")</f>
        <v/>
      </c>
      <c r="K150" s="4" t="str">
        <f>IFERROR(IF('排序（YTM）'!K149=1,'日收益率(杠杆)'!K150,""),"")</f>
        <v/>
      </c>
      <c r="M150" s="6">
        <f t="shared" si="2"/>
        <v>1.0364586698356477</v>
      </c>
    </row>
    <row r="151" spans="1:13" x14ac:dyDescent="0.15">
      <c r="A151" s="1">
        <v>42502</v>
      </c>
      <c r="B151" s="4" t="str">
        <f>IFERROR(IF('排序（YTM）'!B150=1,'日收益率(杠杆)'!B151,""),"")</f>
        <v/>
      </c>
      <c r="C151" s="4" t="str">
        <f>IFERROR(IF('排序（YTM）'!C150=1,'日收益率(杠杆)'!C151,""),"")</f>
        <v/>
      </c>
      <c r="D151" s="4" t="str">
        <f>IFERROR(IF('排序（YTM）'!D150=1,'日收益率(杠杆)'!D151,""),"")</f>
        <v/>
      </c>
      <c r="E151" s="4" t="str">
        <f>IFERROR(IF('排序（YTM）'!E150=1,'日收益率(杠杆)'!E151,""),"")</f>
        <v/>
      </c>
      <c r="F151" s="4" t="str">
        <f>IFERROR(IF('排序（YTM）'!F150=1,'日收益率(杠杆)'!F151,""),"")</f>
        <v/>
      </c>
      <c r="G151" s="4" t="str">
        <f>IFERROR(IF('排序（YTM）'!G150=1,'日收益率(杠杆)'!G151,""),"")</f>
        <v/>
      </c>
      <c r="H151" s="4" t="str">
        <f>IFERROR(IF('排序（YTM）'!H150=1,'日收益率(杠杆)'!H151,""),"")</f>
        <v/>
      </c>
      <c r="I151" s="4">
        <f>IFERROR(IF('排序（YTM）'!I150=1,'日收益率(杠杆)'!I151,""),"")</f>
        <v>3.1958041406890571E-4</v>
      </c>
      <c r="J151" s="4" t="str">
        <f>IFERROR(IF('排序（YTM）'!J150=1,'日收益率(杠杆)'!J151,""),"")</f>
        <v/>
      </c>
      <c r="K151" s="4" t="str">
        <f>IFERROR(IF('排序（YTM）'!K150=1,'日收益率(杠杆)'!K151,""),"")</f>
        <v/>
      </c>
      <c r="M151" s="6">
        <f t="shared" si="2"/>
        <v>1.0367899017265192</v>
      </c>
    </row>
    <row r="152" spans="1:13" x14ac:dyDescent="0.15">
      <c r="A152" s="1">
        <v>42503</v>
      </c>
      <c r="B152" s="4" t="str">
        <f>IFERROR(IF('排序（YTM）'!B151=1,'日收益率(杠杆)'!B152,""),"")</f>
        <v/>
      </c>
      <c r="C152" s="4" t="str">
        <f>IFERROR(IF('排序（YTM）'!C151=1,'日收益率(杠杆)'!C152,""),"")</f>
        <v/>
      </c>
      <c r="D152" s="4" t="str">
        <f>IFERROR(IF('排序（YTM）'!D151=1,'日收益率(杠杆)'!D152,""),"")</f>
        <v/>
      </c>
      <c r="E152" s="4" t="str">
        <f>IFERROR(IF('排序（YTM）'!E151=1,'日收益率(杠杆)'!E152,""),"")</f>
        <v/>
      </c>
      <c r="F152" s="4" t="str">
        <f>IFERROR(IF('排序（YTM）'!F151=1,'日收益率(杠杆)'!F152,""),"")</f>
        <v/>
      </c>
      <c r="G152" s="4" t="str">
        <f>IFERROR(IF('排序（YTM）'!G151=1,'日收益率(杠杆)'!G152,""),"")</f>
        <v/>
      </c>
      <c r="H152" s="4" t="str">
        <f>IFERROR(IF('排序（YTM）'!H151=1,'日收益率(杠杆)'!H152,""),"")</f>
        <v/>
      </c>
      <c r="I152" s="4">
        <f>IFERROR(IF('排序（YTM）'!I151=1,'日收益率(杠杆)'!I152,""),"")</f>
        <v>1.9846428815075315E-3</v>
      </c>
      <c r="J152" s="4" t="str">
        <f>IFERROR(IF('排序（YTM）'!J151=1,'日收益率(杠杆)'!J152,""),"")</f>
        <v/>
      </c>
      <c r="K152" s="4" t="str">
        <f>IFERROR(IF('排序（YTM）'!K151=1,'日收益率(杠杆)'!K152,""),"")</f>
        <v/>
      </c>
      <c r="M152" s="6">
        <f t="shared" si="2"/>
        <v>1.0388475594245996</v>
      </c>
    </row>
    <row r="153" spans="1:13" x14ac:dyDescent="0.15">
      <c r="A153" s="1">
        <v>42506</v>
      </c>
      <c r="B153" s="4" t="str">
        <f>IFERROR(IF('排序（YTM）'!B152=1,'日收益率(杠杆)'!B153,""),"")</f>
        <v/>
      </c>
      <c r="C153" s="4" t="str">
        <f>IFERROR(IF('排序（YTM）'!C152=1,'日收益率(杠杆)'!C153,""),"")</f>
        <v/>
      </c>
      <c r="D153" s="4" t="str">
        <f>IFERROR(IF('排序（YTM）'!D152=1,'日收益率(杠杆)'!D153,""),"")</f>
        <v/>
      </c>
      <c r="E153" s="4" t="str">
        <f>IFERROR(IF('排序（YTM）'!E152=1,'日收益率(杠杆)'!E153,""),"")</f>
        <v/>
      </c>
      <c r="F153" s="4" t="str">
        <f>IFERROR(IF('排序（YTM）'!F152=1,'日收益率(杠杆)'!F153,""),"")</f>
        <v/>
      </c>
      <c r="G153" s="4" t="str">
        <f>IFERROR(IF('排序（YTM）'!G152=1,'日收益率(杠杆)'!G153,""),"")</f>
        <v/>
      </c>
      <c r="H153" s="4" t="str">
        <f>IFERROR(IF('排序（YTM）'!H152=1,'日收益率(杠杆)'!H153,""),"")</f>
        <v/>
      </c>
      <c r="I153" s="4">
        <f>IFERROR(IF('排序（YTM）'!I152=1,'日收益率(杠杆)'!I153,""),"")</f>
        <v>2.9880138270490159E-3</v>
      </c>
      <c r="J153" s="4" t="str">
        <f>IFERROR(IF('排序（YTM）'!J152=1,'日收益率(杠杆)'!J153,""),"")</f>
        <v/>
      </c>
      <c r="K153" s="4" t="str">
        <f>IFERROR(IF('排序（YTM）'!K152=1,'日收益率(杠杆)'!K153,""),"")</f>
        <v/>
      </c>
      <c r="M153" s="6">
        <f t="shared" si="2"/>
        <v>1.0419516502963564</v>
      </c>
    </row>
    <row r="154" spans="1:13" x14ac:dyDescent="0.15">
      <c r="A154" s="1">
        <v>42507</v>
      </c>
      <c r="B154" s="4" t="str">
        <f>IFERROR(IF('排序（YTM）'!B153=1,'日收益率(杠杆)'!B154,""),"")</f>
        <v/>
      </c>
      <c r="C154" s="4" t="str">
        <f>IFERROR(IF('排序（YTM）'!C153=1,'日收益率(杠杆)'!C154,""),"")</f>
        <v/>
      </c>
      <c r="D154" s="4" t="str">
        <f>IFERROR(IF('排序（YTM）'!D153=1,'日收益率(杠杆)'!D154,""),"")</f>
        <v/>
      </c>
      <c r="E154" s="4" t="str">
        <f>IFERROR(IF('排序（YTM）'!E153=1,'日收益率(杠杆)'!E154,""),"")</f>
        <v/>
      </c>
      <c r="F154" s="4" t="str">
        <f>IFERROR(IF('排序（YTM）'!F153=1,'日收益率(杠杆)'!F154,""),"")</f>
        <v/>
      </c>
      <c r="G154" s="4" t="str">
        <f>IFERROR(IF('排序（YTM）'!G153=1,'日收益率(杠杆)'!G154,""),"")</f>
        <v/>
      </c>
      <c r="H154" s="4" t="str">
        <f>IFERROR(IF('排序（YTM）'!H153=1,'日收益率(杠杆)'!H154,""),"")</f>
        <v/>
      </c>
      <c r="I154" s="4">
        <f>IFERROR(IF('排序（YTM）'!I153=1,'日收益率(杠杆)'!I154,""),"")</f>
        <v>-2.6338010155736915E-3</v>
      </c>
      <c r="J154" s="4" t="str">
        <f>IFERROR(IF('排序（YTM）'!J153=1,'日收益率(杠杆)'!J154,""),"")</f>
        <v/>
      </c>
      <c r="K154" s="4" t="str">
        <f>IFERROR(IF('排序（YTM）'!K153=1,'日收益率(杠杆)'!K154,""),"")</f>
        <v/>
      </c>
      <c r="M154" s="6">
        <f t="shared" si="2"/>
        <v>1.0392073569816271</v>
      </c>
    </row>
    <row r="155" spans="1:13" x14ac:dyDescent="0.15">
      <c r="A155" s="1">
        <v>42508</v>
      </c>
      <c r="B155" s="4" t="str">
        <f>IFERROR(IF('排序（YTM）'!B154=1,'日收益率(杠杆)'!B155,""),"")</f>
        <v/>
      </c>
      <c r="C155" s="4" t="str">
        <f>IFERROR(IF('排序（YTM）'!C154=1,'日收益率(杠杆)'!C155,""),"")</f>
        <v/>
      </c>
      <c r="D155" s="4" t="str">
        <f>IFERROR(IF('排序（YTM）'!D154=1,'日收益率(杠杆)'!D155,""),"")</f>
        <v/>
      </c>
      <c r="E155" s="4" t="str">
        <f>IFERROR(IF('排序（YTM）'!E154=1,'日收益率(杠杆)'!E155,""),"")</f>
        <v/>
      </c>
      <c r="F155" s="4" t="str">
        <f>IFERROR(IF('排序（YTM）'!F154=1,'日收益率(杠杆)'!F155,""),"")</f>
        <v/>
      </c>
      <c r="G155" s="4" t="str">
        <f>IFERROR(IF('排序（YTM）'!G154=1,'日收益率(杠杆)'!G155,""),"")</f>
        <v/>
      </c>
      <c r="H155" s="4" t="str">
        <f>IFERROR(IF('排序（YTM）'!H154=1,'日收益率(杠杆)'!H155,""),"")</f>
        <v/>
      </c>
      <c r="I155" s="4">
        <f>IFERROR(IF('排序（YTM）'!I154=1,'日收益率(杠杆)'!I155,""),"")</f>
        <v>-1.7143829726778727E-3</v>
      </c>
      <c r="J155" s="4" t="str">
        <f>IFERROR(IF('排序（YTM）'!J154=1,'日收益率(杠杆)'!J155,""),"")</f>
        <v/>
      </c>
      <c r="K155" s="4" t="str">
        <f>IFERROR(IF('排序（YTM）'!K154=1,'日收益率(杠杆)'!K155,""),"")</f>
        <v/>
      </c>
      <c r="M155" s="6">
        <f t="shared" si="2"/>
        <v>1.0374257575837362</v>
      </c>
    </row>
    <row r="156" spans="1:13" x14ac:dyDescent="0.15">
      <c r="A156" s="1">
        <v>42509</v>
      </c>
      <c r="B156" s="4" t="str">
        <f>IFERROR(IF('排序（YTM）'!B155=1,'日收益率(杠杆)'!B156,""),"")</f>
        <v/>
      </c>
      <c r="C156" s="4" t="str">
        <f>IFERROR(IF('排序（YTM）'!C155=1,'日收益率(杠杆)'!C156,""),"")</f>
        <v/>
      </c>
      <c r="D156" s="4" t="str">
        <f>IFERROR(IF('排序（YTM）'!D155=1,'日收益率(杠杆)'!D156,""),"")</f>
        <v/>
      </c>
      <c r="E156" s="4" t="str">
        <f>IFERROR(IF('排序（YTM）'!E155=1,'日收益率(杠杆)'!E156,""),"")</f>
        <v/>
      </c>
      <c r="F156" s="4" t="str">
        <f>IFERROR(IF('排序（YTM）'!F155=1,'日收益率(杠杆)'!F156,""),"")</f>
        <v/>
      </c>
      <c r="G156" s="4" t="str">
        <f>IFERROR(IF('排序（YTM）'!G155=1,'日收益率(杠杆)'!G156,""),"")</f>
        <v/>
      </c>
      <c r="H156" s="4" t="str">
        <f>IFERROR(IF('排序（YTM）'!H155=1,'日收益率(杠杆)'!H156,""),"")</f>
        <v/>
      </c>
      <c r="I156" s="4">
        <f>IFERROR(IF('排序（YTM）'!I155=1,'日收益率(杠杆)'!I156,""),"")</f>
        <v>-1.7167050909376739E-3</v>
      </c>
      <c r="J156" s="4" t="str">
        <f>IFERROR(IF('排序（YTM）'!J155=1,'日收益率(杠杆)'!J156,""),"")</f>
        <v/>
      </c>
      <c r="K156" s="4" t="str">
        <f>IFERROR(IF('排序（YTM）'!K155=1,'日收益率(杠杆)'!K156,""),"")</f>
        <v/>
      </c>
      <c r="M156" s="6">
        <f t="shared" si="2"/>
        <v>1.0356448035042223</v>
      </c>
    </row>
    <row r="157" spans="1:13" x14ac:dyDescent="0.15">
      <c r="A157" s="1">
        <v>42510</v>
      </c>
      <c r="B157" s="4" t="str">
        <f>IFERROR(IF('排序（YTM）'!B156=1,'日收益率(杠杆)'!B157,""),"")</f>
        <v/>
      </c>
      <c r="C157" s="4" t="str">
        <f>IFERROR(IF('排序（YTM）'!C156=1,'日收益率(杠杆)'!C157,""),"")</f>
        <v/>
      </c>
      <c r="D157" s="4" t="str">
        <f>IFERROR(IF('排序（YTM）'!D156=1,'日收益率(杠杆)'!D157,""),"")</f>
        <v/>
      </c>
      <c r="E157" s="4" t="str">
        <f>IFERROR(IF('排序（YTM）'!E156=1,'日收益率(杠杆)'!E157,""),"")</f>
        <v/>
      </c>
      <c r="F157" s="4" t="str">
        <f>IFERROR(IF('排序（YTM）'!F156=1,'日收益率(杠杆)'!F157,""),"")</f>
        <v/>
      </c>
      <c r="G157" s="4" t="str">
        <f>IFERROR(IF('排序（YTM）'!G156=1,'日收益率(杠杆)'!G157,""),"")</f>
        <v/>
      </c>
      <c r="H157" s="4" t="str">
        <f>IFERROR(IF('排序（YTM）'!H156=1,'日收益率(杠杆)'!H157,""),"")</f>
        <v/>
      </c>
      <c r="I157" s="4">
        <f>IFERROR(IF('排序（YTM）'!I156=1,'日收益率(杠杆)'!I157,""),"")</f>
        <v>-1.3062898449757299E-2</v>
      </c>
      <c r="J157" s="4" t="str">
        <f>IFERROR(IF('排序（YTM）'!J156=1,'日收益率(杠杆)'!J157,""),"")</f>
        <v/>
      </c>
      <c r="K157" s="4" t="str">
        <f>IFERROR(IF('排序（YTM）'!K156=1,'日收益率(杠杆)'!K157,""),"")</f>
        <v/>
      </c>
      <c r="M157" s="6">
        <f t="shared" si="2"/>
        <v>1.0221162806060278</v>
      </c>
    </row>
    <row r="158" spans="1:13" x14ac:dyDescent="0.15">
      <c r="A158" s="1">
        <v>42513</v>
      </c>
      <c r="B158" s="4" t="str">
        <f>IFERROR(IF('排序（YTM）'!B157=1,'日收益率(杠杆)'!B158,""),"")</f>
        <v/>
      </c>
      <c r="C158" s="4" t="str">
        <f>IFERROR(IF('排序（YTM）'!C157=1,'日收益率(杠杆)'!C158,""),"")</f>
        <v/>
      </c>
      <c r="D158" s="4" t="str">
        <f>IFERROR(IF('排序（YTM）'!D157=1,'日收益率(杠杆)'!D158,""),"")</f>
        <v/>
      </c>
      <c r="E158" s="4" t="str">
        <f>IFERROR(IF('排序（YTM）'!E157=1,'日收益率(杠杆)'!E158,""),"")</f>
        <v/>
      </c>
      <c r="F158" s="4" t="str">
        <f>IFERROR(IF('排序（YTM）'!F157=1,'日收益率(杠杆)'!F158,""),"")</f>
        <v/>
      </c>
      <c r="G158" s="4" t="str">
        <f>IFERROR(IF('排序（YTM）'!G157=1,'日收益率(杠杆)'!G158,""),"")</f>
        <v/>
      </c>
      <c r="H158" s="4" t="str">
        <f>IFERROR(IF('排序（YTM）'!H157=1,'日收益率(杠杆)'!H158,""),"")</f>
        <v/>
      </c>
      <c r="I158" s="4">
        <f>IFERROR(IF('排序（YTM）'!I157=1,'日收益率(杠杆)'!I158,""),"")</f>
        <v>-9.0287644505746738E-4</v>
      </c>
      <c r="J158" s="4" t="str">
        <f>IFERROR(IF('排序（YTM）'!J157=1,'日收益率(杠杆)'!J158,""),"")</f>
        <v/>
      </c>
      <c r="K158" s="4" t="str">
        <f>IFERROR(IF('排序（YTM）'!K157=1,'日收益率(杠杆)'!K158,""),"")</f>
        <v/>
      </c>
      <c r="M158" s="6">
        <f t="shared" si="2"/>
        <v>1.0211934358921588</v>
      </c>
    </row>
    <row r="159" spans="1:13" x14ac:dyDescent="0.15">
      <c r="A159" s="1">
        <v>42514</v>
      </c>
      <c r="B159" s="4" t="str">
        <f>IFERROR(IF('排序（YTM）'!B158=1,'日收益率(杠杆)'!B159,""),"")</f>
        <v/>
      </c>
      <c r="C159" s="4" t="str">
        <f>IFERROR(IF('排序（YTM）'!C158=1,'日收益率(杠杆)'!C159,""),"")</f>
        <v/>
      </c>
      <c r="D159" s="4" t="str">
        <f>IFERROR(IF('排序（YTM）'!D158=1,'日收益率(杠杆)'!D159,""),"")</f>
        <v/>
      </c>
      <c r="E159" s="4" t="str">
        <f>IFERROR(IF('排序（YTM）'!E158=1,'日收益率(杠杆)'!E159,""),"")</f>
        <v/>
      </c>
      <c r="F159" s="4" t="str">
        <f>IFERROR(IF('排序（YTM）'!F158=1,'日收益率(杠杆)'!F159,""),"")</f>
        <v/>
      </c>
      <c r="G159" s="4" t="str">
        <f>IFERROR(IF('排序（YTM）'!G158=1,'日收益率(杠杆)'!G159,""),"")</f>
        <v/>
      </c>
      <c r="H159" s="4" t="str">
        <f>IFERROR(IF('排序（YTM）'!H158=1,'日收益率(杠杆)'!H159,""),"")</f>
        <v/>
      </c>
      <c r="I159" s="4">
        <f>IFERROR(IF('排序（YTM）'!I158=1,'日收益率(杠杆)'!I159,""),"")</f>
        <v>3.2331993507312741E-4</v>
      </c>
      <c r="J159" s="4" t="str">
        <f>IFERROR(IF('排序（YTM）'!J158=1,'日收益率(杠杆)'!J159,""),"")</f>
        <v/>
      </c>
      <c r="K159" s="4" t="str">
        <f>IFERROR(IF('排序（YTM）'!K158=1,'日收益率(杠杆)'!K159,""),"")</f>
        <v/>
      </c>
      <c r="M159" s="6">
        <f t="shared" si="2"/>
        <v>1.0215236080875487</v>
      </c>
    </row>
    <row r="160" spans="1:13" x14ac:dyDescent="0.15">
      <c r="A160" s="1">
        <v>42515</v>
      </c>
      <c r="B160" s="4" t="str">
        <f>IFERROR(IF('排序（YTM）'!B159=1,'日收益率(杠杆)'!B160,""),"")</f>
        <v/>
      </c>
      <c r="C160" s="4" t="str">
        <f>IFERROR(IF('排序（YTM）'!C159=1,'日收益率(杠杆)'!C160,""),"")</f>
        <v/>
      </c>
      <c r="D160" s="4" t="str">
        <f>IFERROR(IF('排序（YTM）'!D159=1,'日收益率(杠杆)'!D160,""),"")</f>
        <v/>
      </c>
      <c r="E160" s="4" t="str">
        <f>IFERROR(IF('排序（YTM）'!E159=1,'日收益率(杠杆)'!E160,""),"")</f>
        <v/>
      </c>
      <c r="F160" s="4" t="str">
        <f>IFERROR(IF('排序（YTM）'!F159=1,'日收益率(杠杆)'!F160,""),"")</f>
        <v/>
      </c>
      <c r="G160" s="4" t="str">
        <f>IFERROR(IF('排序（YTM）'!G159=1,'日收益率(杠杆)'!G160,""),"")</f>
        <v/>
      </c>
      <c r="H160" s="4" t="str">
        <f>IFERROR(IF('排序（YTM）'!H159=1,'日收益率(杠杆)'!H160,""),"")</f>
        <v/>
      </c>
      <c r="I160" s="4">
        <f>IFERROR(IF('排序（YTM）'!I159=1,'日收益率(杠杆)'!I160,""),"")</f>
        <v>3.232376905351463E-4</v>
      </c>
      <c r="J160" s="4" t="str">
        <f>IFERROR(IF('排序（YTM）'!J159=1,'日收益率(杠杆)'!J160,""),"")</f>
        <v/>
      </c>
      <c r="K160" s="4" t="str">
        <f>IFERROR(IF('排序（YTM）'!K159=1,'日收益率(杠杆)'!K160,""),"")</f>
        <v/>
      </c>
      <c r="M160" s="6">
        <f t="shared" si="2"/>
        <v>1.0218538030194539</v>
      </c>
    </row>
    <row r="161" spans="1:13" x14ac:dyDescent="0.15">
      <c r="A161" s="1">
        <v>42516</v>
      </c>
      <c r="B161" s="4" t="str">
        <f>IFERROR(IF('排序（YTM）'!B160=1,'日收益率(杠杆)'!B161,""),"")</f>
        <v/>
      </c>
      <c r="C161" s="4" t="str">
        <f>IFERROR(IF('排序（YTM）'!C160=1,'日收益率(杠杆)'!C161,""),"")</f>
        <v/>
      </c>
      <c r="D161" s="4" t="str">
        <f>IFERROR(IF('排序（YTM）'!D160=1,'日收益率(杠杆)'!D161,""),"")</f>
        <v/>
      </c>
      <c r="E161" s="4" t="str">
        <f>IFERROR(IF('排序（YTM）'!E160=1,'日收益率(杠杆)'!E161,""),"")</f>
        <v/>
      </c>
      <c r="F161" s="4" t="str">
        <f>IFERROR(IF('排序（YTM）'!F160=1,'日收益率(杠杆)'!F161,""),"")</f>
        <v/>
      </c>
      <c r="G161" s="4" t="str">
        <f>IFERROR(IF('排序（YTM）'!G160=1,'日收益率(杠杆)'!G161,""),"")</f>
        <v/>
      </c>
      <c r="H161" s="4" t="str">
        <f>IFERROR(IF('排序（YTM）'!H160=1,'日收益率(杠杆)'!H161,""),"")</f>
        <v/>
      </c>
      <c r="I161" s="4">
        <f>IFERROR(IF('排序（YTM）'!I160=1,'日收益率(杠杆)'!I161,""),"")</f>
        <v>2.3775094646998271E-2</v>
      </c>
      <c r="J161" s="4" t="str">
        <f>IFERROR(IF('排序（YTM）'!J160=1,'日收益率(杠杆)'!J161,""),"")</f>
        <v/>
      </c>
      <c r="K161" s="4" t="str">
        <f>IFERROR(IF('排序（YTM）'!K160=1,'日收益率(杠杆)'!K161,""),"")</f>
        <v/>
      </c>
      <c r="M161" s="6">
        <f t="shared" si="2"/>
        <v>1.0461484739016367</v>
      </c>
    </row>
    <row r="162" spans="1:13" x14ac:dyDescent="0.15">
      <c r="A162" s="1">
        <v>42517</v>
      </c>
      <c r="B162" s="4" t="str">
        <f>IFERROR(IF('排序（YTM）'!B161=1,'日收益率(杠杆)'!B162,""),"")</f>
        <v/>
      </c>
      <c r="C162" s="4" t="str">
        <f>IFERROR(IF('排序（YTM）'!C161=1,'日收益率(杠杆)'!C162,""),"")</f>
        <v/>
      </c>
      <c r="D162" s="4" t="str">
        <f>IFERROR(IF('排序（YTM）'!D161=1,'日收益率(杠杆)'!D162,""),"")</f>
        <v/>
      </c>
      <c r="E162" s="4" t="str">
        <f>IFERROR(IF('排序（YTM）'!E161=1,'日收益率(杠杆)'!E162,""),"")</f>
        <v/>
      </c>
      <c r="F162" s="4" t="str">
        <f>IFERROR(IF('排序（YTM）'!F161=1,'日收益率(杠杆)'!F162,""),"")</f>
        <v/>
      </c>
      <c r="G162" s="4" t="str">
        <f>IFERROR(IF('排序（YTM）'!G161=1,'日收益率(杠杆)'!G162,""),"")</f>
        <v/>
      </c>
      <c r="H162" s="4" t="str">
        <f>IFERROR(IF('排序（YTM）'!H161=1,'日收益率(杠杆)'!H162,""),"")</f>
        <v/>
      </c>
      <c r="I162" s="4">
        <f>IFERROR(IF('排序（YTM）'!I161=1,'日收益率(杠杆)'!I162,""),"")</f>
        <v>4.6281587656779588E-2</v>
      </c>
      <c r="J162" s="4" t="str">
        <f>IFERROR(IF('排序（YTM）'!J161=1,'日收益率(杠杆)'!J162,""),"")</f>
        <v/>
      </c>
      <c r="K162" s="4" t="str">
        <f>IFERROR(IF('排序（YTM）'!K161=1,'日收益率(杠杆)'!K162,""),"")</f>
        <v/>
      </c>
      <c r="M162" s="6">
        <f t="shared" si="2"/>
        <v>1.0945658861985217</v>
      </c>
    </row>
    <row r="163" spans="1:13" x14ac:dyDescent="0.15">
      <c r="A163" s="1">
        <v>42520</v>
      </c>
      <c r="B163" s="4" t="str">
        <f>IFERROR(IF('排序（YTM）'!B162=1,'日收益率(杠杆)'!B163,""),"")</f>
        <v/>
      </c>
      <c r="C163" s="4" t="str">
        <f>IFERROR(IF('排序（YTM）'!C162=1,'日收益率(杠杆)'!C163,""),"")</f>
        <v/>
      </c>
      <c r="D163" s="4" t="str">
        <f>IFERROR(IF('排序（YTM）'!D162=1,'日收益率(杠杆)'!D163,""),"")</f>
        <v/>
      </c>
      <c r="E163" s="4" t="str">
        <f>IFERROR(IF('排序（YTM）'!E162=1,'日收益率(杠杆)'!E163,""),"")</f>
        <v/>
      </c>
      <c r="F163" s="4" t="str">
        <f>IFERROR(IF('排序（YTM）'!F162=1,'日收益率(杠杆)'!F163,""),"")</f>
        <v/>
      </c>
      <c r="G163" s="4" t="str">
        <f>IFERROR(IF('排序（YTM）'!G162=1,'日收益率(杠杆)'!G163,""),"")</f>
        <v/>
      </c>
      <c r="H163" s="4">
        <f>IFERROR(IF('排序（YTM）'!H162=1,'日收益率(杠杆)'!H163,""),"")</f>
        <v>1.4174271217306329E-3</v>
      </c>
      <c r="I163" s="4" t="str">
        <f>IFERROR(IF('排序（YTM）'!I162=1,'日收益率(杠杆)'!I163,""),"")</f>
        <v/>
      </c>
      <c r="J163" s="4" t="str">
        <f>IFERROR(IF('排序（YTM）'!J162=1,'日收益率(杠杆)'!J163,""),"")</f>
        <v/>
      </c>
      <c r="K163" s="4" t="str">
        <f>IFERROR(IF('排序（YTM）'!K162=1,'日收益率(杠杆)'!K163,""),"")</f>
        <v/>
      </c>
      <c r="M163" s="6">
        <f t="shared" si="2"/>
        <v>1.0961173535721407</v>
      </c>
    </row>
    <row r="164" spans="1:13" x14ac:dyDescent="0.15">
      <c r="A164" s="1">
        <v>42521</v>
      </c>
      <c r="B164" s="4" t="str">
        <f>IFERROR(IF('排序（YTM）'!B163=1,'日收益率(杠杆)'!B164,""),"")</f>
        <v/>
      </c>
      <c r="C164" s="4" t="str">
        <f>IFERROR(IF('排序（YTM）'!C163=1,'日收益率(杠杆)'!C164,""),"")</f>
        <v/>
      </c>
      <c r="D164" s="4" t="str">
        <f>IFERROR(IF('排序（YTM）'!D163=1,'日收益率(杠杆)'!D164,""),"")</f>
        <v/>
      </c>
      <c r="E164" s="4" t="str">
        <f>IFERROR(IF('排序（YTM）'!E163=1,'日收益率(杠杆)'!E164,""),"")</f>
        <v/>
      </c>
      <c r="F164" s="4" t="str">
        <f>IFERROR(IF('排序（YTM）'!F163=1,'日收益率(杠杆)'!F164,""),"")</f>
        <v/>
      </c>
      <c r="G164" s="4">
        <f>IFERROR(IF('排序（YTM）'!G163=1,'日收益率(杠杆)'!G164,""),"")</f>
        <v>5.4456046986863994E-2</v>
      </c>
      <c r="H164" s="4" t="str">
        <f>IFERROR(IF('排序（YTM）'!H163=1,'日收益率(杠杆)'!H164,""),"")</f>
        <v/>
      </c>
      <c r="I164" s="4" t="str">
        <f>IFERROR(IF('排序（YTM）'!I163=1,'日收益率(杠杆)'!I164,""),"")</f>
        <v/>
      </c>
      <c r="J164" s="4" t="str">
        <f>IFERROR(IF('排序（YTM）'!J163=1,'日收益率(杠杆)'!J164,""),"")</f>
        <v/>
      </c>
      <c r="K164" s="4" t="str">
        <f>IFERROR(IF('排序（YTM）'!K163=1,'日收益率(杠杆)'!K164,""),"")</f>
        <v/>
      </c>
      <c r="M164" s="6">
        <f t="shared" si="2"/>
        <v>1.1558075716813823</v>
      </c>
    </row>
    <row r="165" spans="1:13" x14ac:dyDescent="0.15">
      <c r="A165" s="1">
        <v>42522</v>
      </c>
      <c r="B165" s="4" t="str">
        <f>IFERROR(IF('排序（YTM）'!B164=1,'日收益率(杠杆)'!B165,""),"")</f>
        <v/>
      </c>
      <c r="C165" s="4" t="str">
        <f>IFERROR(IF('排序（YTM）'!C164=1,'日收益率(杠杆)'!C165,""),"")</f>
        <v/>
      </c>
      <c r="D165" s="4" t="str">
        <f>IFERROR(IF('排序（YTM）'!D164=1,'日收益率(杠杆)'!D165,""),"")</f>
        <v/>
      </c>
      <c r="E165" s="4" t="str">
        <f>IFERROR(IF('排序（YTM）'!E164=1,'日收益率(杠杆)'!E165,""),"")</f>
        <v/>
      </c>
      <c r="F165" s="4" t="str">
        <f>IFERROR(IF('排序（YTM）'!F164=1,'日收益率(杠杆)'!F165,""),"")</f>
        <v/>
      </c>
      <c r="G165" s="4" t="str">
        <f>IFERROR(IF('排序（YTM）'!G164=1,'日收益率(杠杆)'!G165,""),"")</f>
        <v/>
      </c>
      <c r="H165" s="4">
        <f>IFERROR(IF('排序（YTM）'!H164=1,'日收益率(杠杆)'!H165,""),"")</f>
        <v>1.7295373090156184E-3</v>
      </c>
      <c r="I165" s="4" t="str">
        <f>IFERROR(IF('排序（YTM）'!I164=1,'日收益率(杠杆)'!I165,""),"")</f>
        <v/>
      </c>
      <c r="J165" s="4" t="str">
        <f>IFERROR(IF('排序（YTM）'!J164=1,'日收益率(杠杆)'!J165,""),"")</f>
        <v/>
      </c>
      <c r="K165" s="4" t="str">
        <f>IFERROR(IF('排序（YTM）'!K164=1,'日收益率(杠杆)'!K165,""),"")</f>
        <v/>
      </c>
      <c r="M165" s="6">
        <f t="shared" si="2"/>
        <v>1.157806583998648</v>
      </c>
    </row>
    <row r="166" spans="1:13" x14ac:dyDescent="0.15">
      <c r="A166" s="1">
        <v>42523</v>
      </c>
      <c r="B166" s="4" t="str">
        <f>IFERROR(IF('排序（YTM）'!B165=1,'日收益率(杠杆)'!B166,""),"")</f>
        <v/>
      </c>
      <c r="C166" s="4" t="str">
        <f>IFERROR(IF('排序（YTM）'!C165=1,'日收益率(杠杆)'!C166,""),"")</f>
        <v/>
      </c>
      <c r="D166" s="4" t="str">
        <f>IFERROR(IF('排序（YTM）'!D165=1,'日收益率(杠杆)'!D166,""),"")</f>
        <v/>
      </c>
      <c r="E166" s="4" t="str">
        <f>IFERROR(IF('排序（YTM）'!E165=1,'日收益率(杠杆)'!E166,""),"")</f>
        <v/>
      </c>
      <c r="F166" s="4" t="str">
        <f>IFERROR(IF('排序（YTM）'!F165=1,'日收益率(杠杆)'!F166,""),"")</f>
        <v/>
      </c>
      <c r="G166" s="4" t="str">
        <f>IFERROR(IF('排序（YTM）'!G165=1,'日收益率(杠杆)'!G166,""),"")</f>
        <v/>
      </c>
      <c r="H166" s="4">
        <f>IFERROR(IF('排序（YTM）'!H165=1,'日收益率(杠杆)'!H166,""),"")</f>
        <v>3.1411198588086479E-4</v>
      </c>
      <c r="I166" s="4" t="str">
        <f>IFERROR(IF('排序（YTM）'!I165=1,'日收益率(杠杆)'!I166,""),"")</f>
        <v/>
      </c>
      <c r="J166" s="4" t="str">
        <f>IFERROR(IF('排序（YTM）'!J165=1,'日收益率(杠杆)'!J166,""),"")</f>
        <v/>
      </c>
      <c r="K166" s="4" t="str">
        <f>IFERROR(IF('排序（YTM）'!K165=1,'日收益率(杠杆)'!K166,""),"")</f>
        <v/>
      </c>
      <c r="M166" s="6">
        <f t="shared" si="2"/>
        <v>1.1581702649240138</v>
      </c>
    </row>
    <row r="167" spans="1:13" x14ac:dyDescent="0.15">
      <c r="A167" s="1">
        <v>42524</v>
      </c>
      <c r="B167" s="4" t="str">
        <f>IFERROR(IF('排序（YTM）'!B166=1,'日收益率(杠杆)'!B167,""),"")</f>
        <v/>
      </c>
      <c r="C167" s="4" t="str">
        <f>IFERROR(IF('排序（YTM）'!C166=1,'日收益率(杠杆)'!C167,""),"")</f>
        <v/>
      </c>
      <c r="D167" s="4" t="str">
        <f>IFERROR(IF('排序（YTM）'!D166=1,'日收益率(杠杆)'!D167,""),"")</f>
        <v/>
      </c>
      <c r="E167" s="4" t="str">
        <f>IFERROR(IF('排序（YTM）'!E166=1,'日收益率(杠杆)'!E167,""),"")</f>
        <v/>
      </c>
      <c r="F167" s="4" t="str">
        <f>IFERROR(IF('排序（YTM）'!F166=1,'日收益率(杠杆)'!F167,""),"")</f>
        <v/>
      </c>
      <c r="G167" s="4" t="str">
        <f>IFERROR(IF('排序（YTM）'!G166=1,'日收益率(杠杆)'!G167,""),"")</f>
        <v/>
      </c>
      <c r="H167" s="4">
        <f>IFERROR(IF('排序（YTM）'!H166=1,'日收益率(杠杆)'!H167,""),"")</f>
        <v>7.8498418926731142E-4</v>
      </c>
      <c r="I167" s="4" t="str">
        <f>IFERROR(IF('排序（YTM）'!I166=1,'日收益率(杠杆)'!I167,""),"")</f>
        <v/>
      </c>
      <c r="J167" s="4" t="str">
        <f>IFERROR(IF('排序（YTM）'!J166=1,'日收益率(杠杆)'!J167,""),"")</f>
        <v/>
      </c>
      <c r="K167" s="4" t="str">
        <f>IFERROR(IF('排序（YTM）'!K166=1,'日收益率(杠杆)'!K167,""),"")</f>
        <v/>
      </c>
      <c r="M167" s="6">
        <f t="shared" si="2"/>
        <v>1.1590794102704587</v>
      </c>
    </row>
    <row r="168" spans="1:13" x14ac:dyDescent="0.15">
      <c r="A168" s="1">
        <v>42527</v>
      </c>
      <c r="B168" s="4" t="str">
        <f>IFERROR(IF('排序（YTM）'!B167=1,'日收益率(杠杆)'!B168,""),"")</f>
        <v/>
      </c>
      <c r="C168" s="4" t="str">
        <f>IFERROR(IF('排序（YTM）'!C167=1,'日收益率(杠杆)'!C168,""),"")</f>
        <v/>
      </c>
      <c r="D168" s="4" t="str">
        <f>IFERROR(IF('排序（YTM）'!D167=1,'日收益率(杠杆)'!D168,""),"")</f>
        <v/>
      </c>
      <c r="E168" s="4" t="str">
        <f>IFERROR(IF('排序（YTM）'!E167=1,'日收益率(杠杆)'!E168,""),"")</f>
        <v/>
      </c>
      <c r="F168" s="4" t="str">
        <f>IFERROR(IF('排序（YTM）'!F167=1,'日收益率(杠杆)'!F168,""),"")</f>
        <v/>
      </c>
      <c r="G168" s="4" t="str">
        <f>IFERROR(IF('排序（YTM）'!G167=1,'日收益率(杠杆)'!G168,""),"")</f>
        <v/>
      </c>
      <c r="H168" s="4" t="str">
        <f>IFERROR(IF('排序（YTM）'!H167=1,'日收益率(杠杆)'!H168,""),"")</f>
        <v/>
      </c>
      <c r="I168" s="4" t="str">
        <f>IFERROR(IF('排序（YTM）'!I167=1,'日收益率(杠杆)'!I168,""),"")</f>
        <v/>
      </c>
      <c r="J168" s="4" t="str">
        <f>IFERROR(IF('排序（YTM）'!J167=1,'日收益率(杠杆)'!J168,""),"")</f>
        <v/>
      </c>
      <c r="K168" s="4" t="str">
        <f>IFERROR(IF('排序（YTM）'!K167=1,'日收益率(杠杆)'!K168,""),"")</f>
        <v/>
      </c>
      <c r="M168" s="6">
        <f t="shared" si="2"/>
        <v>1.1590794102704587</v>
      </c>
    </row>
    <row r="169" spans="1:13" x14ac:dyDescent="0.15">
      <c r="A169" s="1">
        <v>42528</v>
      </c>
      <c r="B169" s="4" t="str">
        <f>IFERROR(IF('排序（YTM）'!B168=1,'日收益率(杠杆)'!B169,""),"")</f>
        <v/>
      </c>
      <c r="C169" s="4" t="str">
        <f>IFERROR(IF('排序（YTM）'!C168=1,'日收益率(杠杆)'!C169,""),"")</f>
        <v/>
      </c>
      <c r="D169" s="4" t="str">
        <f>IFERROR(IF('排序（YTM）'!D168=1,'日收益率(杠杆)'!D169,""),"")</f>
        <v/>
      </c>
      <c r="E169" s="4" t="str">
        <f>IFERROR(IF('排序（YTM）'!E168=1,'日收益率(杠杆)'!E169,""),"")</f>
        <v/>
      </c>
      <c r="F169" s="4" t="str">
        <f>IFERROR(IF('排序（YTM）'!F168=1,'日收益率(杠杆)'!F169,""),"")</f>
        <v/>
      </c>
      <c r="G169" s="4" t="str">
        <f>IFERROR(IF('排序（YTM）'!G168=1,'日收益率(杠杆)'!G169,""),"")</f>
        <v/>
      </c>
      <c r="H169" s="4">
        <f>IFERROR(IF('排序（YTM）'!H168=1,'日收益率(杠杆)'!H169,""),"")</f>
        <v>-3.1358035902693735E-4</v>
      </c>
      <c r="I169" s="4" t="str">
        <f>IFERROR(IF('排序（YTM）'!I168=1,'日收益率(杠杆)'!I169,""),"")</f>
        <v/>
      </c>
      <c r="J169" s="4" t="str">
        <f>IFERROR(IF('排序（YTM）'!J168=1,'日收益率(杠杆)'!J169,""),"")</f>
        <v/>
      </c>
      <c r="K169" s="4" t="str">
        <f>IFERROR(IF('排序（YTM）'!K168=1,'日收益率(杠杆)'!K169,""),"")</f>
        <v/>
      </c>
      <c r="M169" s="6">
        <f t="shared" si="2"/>
        <v>1.1587159457328453</v>
      </c>
    </row>
    <row r="170" spans="1:13" x14ac:dyDescent="0.15">
      <c r="A170" s="1">
        <v>42529</v>
      </c>
      <c r="B170" s="4" t="str">
        <f>IFERROR(IF('排序（YTM）'!B169=1,'日收益率(杠杆)'!B170,""),"")</f>
        <v/>
      </c>
      <c r="C170" s="4" t="str">
        <f>IFERROR(IF('排序（YTM）'!C169=1,'日收益率(杠杆)'!C170,""),"")</f>
        <v/>
      </c>
      <c r="D170" s="4" t="str">
        <f>IFERROR(IF('排序（YTM）'!D169=1,'日收益率(杠杆)'!D170,""),"")</f>
        <v/>
      </c>
      <c r="E170" s="4" t="str">
        <f>IFERROR(IF('排序（YTM）'!E169=1,'日收益率(杠杆)'!E170,""),"")</f>
        <v/>
      </c>
      <c r="F170" s="4" t="str">
        <f>IFERROR(IF('排序（YTM）'!F169=1,'日收益率(杠杆)'!F170,""),"")</f>
        <v/>
      </c>
      <c r="G170" s="4" t="str">
        <f>IFERROR(IF('排序（YTM）'!G169=1,'日收益率(杠杆)'!G170,""),"")</f>
        <v/>
      </c>
      <c r="H170" s="4">
        <f>IFERROR(IF('排序（YTM）'!H169=1,'日收益率(杠杆)'!H170,""),"")</f>
        <v>7.8395081269988195E-4</v>
      </c>
      <c r="I170" s="4" t="str">
        <f>IFERROR(IF('排序（YTM）'!I169=1,'日收益率(杠杆)'!I170,""),"")</f>
        <v/>
      </c>
      <c r="J170" s="4" t="str">
        <f>IFERROR(IF('排序（YTM）'!J169=1,'日收益率(杠杆)'!J170,""),"")</f>
        <v/>
      </c>
      <c r="K170" s="4" t="str">
        <f>IFERROR(IF('排序（YTM）'!K169=1,'日收益率(杠杆)'!K170,""),"")</f>
        <v/>
      </c>
      <c r="M170" s="6">
        <f t="shared" si="2"/>
        <v>1.1596243220401909</v>
      </c>
    </row>
    <row r="171" spans="1:13" x14ac:dyDescent="0.15">
      <c r="A171" s="1">
        <v>42534</v>
      </c>
      <c r="B171" s="4" t="str">
        <f>IFERROR(IF('排序（YTM）'!B170=1,'日收益率(杠杆)'!B171,""),"")</f>
        <v/>
      </c>
      <c r="C171" s="4" t="str">
        <f>IFERROR(IF('排序（YTM）'!C170=1,'日收益率(杠杆)'!C171,""),"")</f>
        <v/>
      </c>
      <c r="D171" s="4" t="str">
        <f>IFERROR(IF('排序（YTM）'!D170=1,'日收益率(杠杆)'!D171,""),"")</f>
        <v/>
      </c>
      <c r="E171" s="4" t="str">
        <f>IFERROR(IF('排序（YTM）'!E170=1,'日收益率(杠杆)'!E171,""),"")</f>
        <v/>
      </c>
      <c r="F171" s="4" t="str">
        <f>IFERROR(IF('排序（YTM）'!F170=1,'日收益率(杠杆)'!F171,""),"")</f>
        <v/>
      </c>
      <c r="G171" s="4" t="str">
        <f>IFERROR(IF('排序（YTM）'!G170=1,'日收益率(杠杆)'!G171,""),"")</f>
        <v/>
      </c>
      <c r="H171" s="4" t="str">
        <f>IFERROR(IF('排序（YTM）'!H170=1,'日收益率(杠杆)'!H171,""),"")</f>
        <v/>
      </c>
      <c r="I171" s="4" t="str">
        <f>IFERROR(IF('排序（YTM）'!I170=1,'日收益率(杠杆)'!I171,""),"")</f>
        <v/>
      </c>
      <c r="J171" s="4" t="str">
        <f>IFERROR(IF('排序（YTM）'!J170=1,'日收益率(杠杆)'!J171,""),"")</f>
        <v/>
      </c>
      <c r="K171" s="4" t="str">
        <f>IFERROR(IF('排序（YTM）'!K170=1,'日收益率(杠杆)'!K171,""),"")</f>
        <v/>
      </c>
      <c r="M171" s="6">
        <f t="shared" si="2"/>
        <v>1.1596243220401909</v>
      </c>
    </row>
    <row r="172" spans="1:13" x14ac:dyDescent="0.15">
      <c r="A172" s="1">
        <v>42535</v>
      </c>
      <c r="B172" s="4" t="str">
        <f>IFERROR(IF('排序（YTM）'!B171=1,'日收益率(杠杆)'!B172,""),"")</f>
        <v/>
      </c>
      <c r="C172" s="4" t="str">
        <f>IFERROR(IF('排序（YTM）'!C171=1,'日收益率(杠杆)'!C172,""),"")</f>
        <v/>
      </c>
      <c r="D172" s="4" t="str">
        <f>IFERROR(IF('排序（YTM）'!D171=1,'日收益率(杠杆)'!D172,""),"")</f>
        <v/>
      </c>
      <c r="E172" s="4" t="str">
        <f>IFERROR(IF('排序（YTM）'!E171=1,'日收益率(杠杆)'!E172,""),"")</f>
        <v/>
      </c>
      <c r="F172" s="4" t="str">
        <f>IFERROR(IF('排序（YTM）'!F171=1,'日收益率(杠杆)'!F172,""),"")</f>
        <v/>
      </c>
      <c r="G172" s="4" t="str">
        <f>IFERROR(IF('排序（YTM）'!G171=1,'日收益率(杠杆)'!G172,""),"")</f>
        <v/>
      </c>
      <c r="H172" s="4" t="str">
        <f>IFERROR(IF('排序（YTM）'!H171=1,'日收益率(杠杆)'!H172,""),"")</f>
        <v/>
      </c>
      <c r="I172" s="4" t="str">
        <f>IFERROR(IF('排序（YTM）'!I171=1,'日收益率(杠杆)'!I172,""),"")</f>
        <v/>
      </c>
      <c r="J172" s="4" t="str">
        <f>IFERROR(IF('排序（YTM）'!J171=1,'日收益率(杠杆)'!J172,""),"")</f>
        <v/>
      </c>
      <c r="K172" s="4">
        <f>IFERROR(IF('排序（YTM）'!K171=1,'日收益率(杠杆)'!K172,""),"")</f>
        <v>9.6922021412065048E-4</v>
      </c>
      <c r="M172" s="6">
        <f t="shared" si="2"/>
        <v>1.1607482533738984</v>
      </c>
    </row>
    <row r="173" spans="1:13" x14ac:dyDescent="0.15">
      <c r="A173" s="1">
        <v>42536</v>
      </c>
      <c r="B173" s="4" t="str">
        <f>IFERROR(IF('排序（YTM）'!B172=1,'日收益率(杠杆)'!B173,""),"")</f>
        <v/>
      </c>
      <c r="C173" s="4" t="str">
        <f>IFERROR(IF('排序（YTM）'!C172=1,'日收益率(杠杆)'!C173,""),"")</f>
        <v/>
      </c>
      <c r="D173" s="4" t="str">
        <f>IFERROR(IF('排序（YTM）'!D172=1,'日收益率(杠杆)'!D173,""),"")</f>
        <v/>
      </c>
      <c r="E173" s="4" t="str">
        <f>IFERROR(IF('排序（YTM）'!E172=1,'日收益率(杠杆)'!E173,""),"")</f>
        <v/>
      </c>
      <c r="F173" s="4" t="str">
        <f>IFERROR(IF('排序（YTM）'!F172=1,'日收益率(杠杆)'!F173,""),"")</f>
        <v/>
      </c>
      <c r="G173" s="4" t="str">
        <f>IFERROR(IF('排序（YTM）'!G172=1,'日收益率(杠杆)'!G173,""),"")</f>
        <v/>
      </c>
      <c r="H173" s="4" t="str">
        <f>IFERROR(IF('排序（YTM）'!H172=1,'日收益率(杠杆)'!H173,""),"")</f>
        <v/>
      </c>
      <c r="I173" s="4" t="str">
        <f>IFERROR(IF('排序（YTM）'!I172=1,'日收益率(杠杆)'!I173,""),"")</f>
        <v/>
      </c>
      <c r="J173" s="4" t="str">
        <f>IFERROR(IF('排序（YTM）'!J172=1,'日收益率(杠杆)'!J173,""),"")</f>
        <v/>
      </c>
      <c r="K173" s="4" t="str">
        <f>IFERROR(IF('排序（YTM）'!K172=1,'日收益率(杠杆)'!K173,""),"")</f>
        <v/>
      </c>
      <c r="M173" s="6">
        <f t="shared" si="2"/>
        <v>1.1607482533738984</v>
      </c>
    </row>
    <row r="174" spans="1:13" x14ac:dyDescent="0.15">
      <c r="A174" s="1">
        <v>42537</v>
      </c>
      <c r="B174" s="4" t="str">
        <f>IFERROR(IF('排序（YTM）'!B173=1,'日收益率(杠杆)'!B174,""),"")</f>
        <v/>
      </c>
      <c r="C174" s="4" t="str">
        <f>IFERROR(IF('排序（YTM）'!C173=1,'日收益率(杠杆)'!C174,""),"")</f>
        <v/>
      </c>
      <c r="D174" s="4" t="str">
        <f>IFERROR(IF('排序（YTM）'!D173=1,'日收益率(杠杆)'!D174,""),"")</f>
        <v/>
      </c>
      <c r="E174" s="4" t="str">
        <f>IFERROR(IF('排序（YTM）'!E173=1,'日收益率(杠杆)'!E174,""),"")</f>
        <v/>
      </c>
      <c r="F174" s="4" t="str">
        <f>IFERROR(IF('排序（YTM）'!F173=1,'日收益率(杠杆)'!F174,""),"")</f>
        <v/>
      </c>
      <c r="G174" s="4" t="str">
        <f>IFERROR(IF('排序（YTM）'!G173=1,'日收益率(杠杆)'!G174,""),"")</f>
        <v/>
      </c>
      <c r="H174" s="4">
        <f>IFERROR(IF('排序（YTM）'!H173=1,'日收益率(杠杆)'!H174,""),"")</f>
        <v>-1.5637242235080496E-4</v>
      </c>
      <c r="I174" s="4" t="str">
        <f>IFERROR(IF('排序（YTM）'!I173=1,'日收益率(杠杆)'!I174,""),"")</f>
        <v/>
      </c>
      <c r="J174" s="4" t="str">
        <f>IFERROR(IF('排序（YTM）'!J173=1,'日收益率(杠杆)'!J174,""),"")</f>
        <v/>
      </c>
      <c r="K174" s="4" t="str">
        <f>IFERROR(IF('排序（YTM）'!K173=1,'日收益率(杠杆)'!K174,""),"")</f>
        <v/>
      </c>
      <c r="M174" s="6">
        <f t="shared" si="2"/>
        <v>1.160566744357779</v>
      </c>
    </row>
    <row r="175" spans="1:13" x14ac:dyDescent="0.15">
      <c r="A175" s="1">
        <v>42538</v>
      </c>
      <c r="B175" s="4" t="str">
        <f>IFERROR(IF('排序（YTM）'!B174=1,'日收益率(杠杆)'!B175,""),"")</f>
        <v/>
      </c>
      <c r="C175" s="4" t="str">
        <f>IFERROR(IF('排序（YTM）'!C174=1,'日收益率(杠杆)'!C175,""),"")</f>
        <v/>
      </c>
      <c r="D175" s="4" t="str">
        <f>IFERROR(IF('排序（YTM）'!D174=1,'日收益率(杠杆)'!D175,""),"")</f>
        <v/>
      </c>
      <c r="E175" s="4" t="str">
        <f>IFERROR(IF('排序（YTM）'!E174=1,'日收益率(杠杆)'!E175,""),"")</f>
        <v/>
      </c>
      <c r="F175" s="4" t="str">
        <f>IFERROR(IF('排序（YTM）'!F174=1,'日收益率(杠杆)'!F175,""),"")</f>
        <v/>
      </c>
      <c r="G175" s="4">
        <f>IFERROR(IF('排序（YTM）'!G174=1,'日收益率(杠杆)'!G175,""),"")</f>
        <v>2.1143403989157043E-2</v>
      </c>
      <c r="H175" s="4" t="str">
        <f>IFERROR(IF('排序（YTM）'!H174=1,'日收益率(杠杆)'!H175,""),"")</f>
        <v/>
      </c>
      <c r="I175" s="4" t="str">
        <f>IFERROR(IF('排序（YTM）'!I174=1,'日收益率(杠杆)'!I175,""),"")</f>
        <v/>
      </c>
      <c r="J175" s="4" t="str">
        <f>IFERROR(IF('排序（YTM）'!J174=1,'日收益率(杠杆)'!J175,""),"")</f>
        <v/>
      </c>
      <c r="K175" s="4" t="str">
        <f>IFERROR(IF('排序（YTM）'!K174=1,'日收益率(杠杆)'!K175,""),"")</f>
        <v/>
      </c>
      <c r="M175" s="6">
        <f t="shared" si="2"/>
        <v>1.1851050758901163</v>
      </c>
    </row>
    <row r="176" spans="1:13" x14ac:dyDescent="0.15">
      <c r="A176" s="1">
        <v>42541</v>
      </c>
      <c r="B176" s="4" t="str">
        <f>IFERROR(IF('排序（YTM）'!B175=1,'日收益率(杠杆)'!B176,""),"")</f>
        <v/>
      </c>
      <c r="C176" s="4" t="str">
        <f>IFERROR(IF('排序（YTM）'!C175=1,'日收益率(杠杆)'!C176,""),"")</f>
        <v/>
      </c>
      <c r="D176" s="4" t="str">
        <f>IFERROR(IF('排序（YTM）'!D175=1,'日收益率(杠杆)'!D176,""),"")</f>
        <v/>
      </c>
      <c r="E176" s="4" t="str">
        <f>IFERROR(IF('排序（YTM）'!E175=1,'日收益率(杠杆)'!E176,""),"")</f>
        <v/>
      </c>
      <c r="F176" s="4" t="str">
        <f>IFERROR(IF('排序（YTM）'!F175=1,'日收益率(杠杆)'!F176,""),"")</f>
        <v/>
      </c>
      <c r="G176" s="4" t="str">
        <f>IFERROR(IF('排序（YTM）'!G175=1,'日收益率(杠杆)'!G176,""),"")</f>
        <v/>
      </c>
      <c r="H176" s="4" t="str">
        <f>IFERROR(IF('排序（YTM）'!H175=1,'日收益率(杠杆)'!H176,""),"")</f>
        <v/>
      </c>
      <c r="I176" s="4" t="str">
        <f>IFERROR(IF('排序（YTM）'!I175=1,'日收益率(杠杆)'!I176,""),"")</f>
        <v/>
      </c>
      <c r="J176" s="4" t="str">
        <f>IFERROR(IF('排序（YTM）'!J175=1,'日收益率(杠杆)'!J176,""),"")</f>
        <v/>
      </c>
      <c r="K176" s="4">
        <f>IFERROR(IF('排序（YTM）'!K175=1,'日收益率(杠杆)'!K176,""),"")</f>
        <v>2.900091199388795E-3</v>
      </c>
      <c r="M176" s="6">
        <f t="shared" si="2"/>
        <v>1.1885419886910562</v>
      </c>
    </row>
    <row r="177" spans="1:13" x14ac:dyDescent="0.15">
      <c r="A177" s="1">
        <v>42542</v>
      </c>
      <c r="B177" s="4" t="str">
        <f>IFERROR(IF('排序（YTM）'!B176=1,'日收益率(杠杆)'!B177,""),"")</f>
        <v/>
      </c>
      <c r="C177" s="4" t="str">
        <f>IFERROR(IF('排序（YTM）'!C176=1,'日收益率(杠杆)'!C177,""),"")</f>
        <v/>
      </c>
      <c r="D177" s="4" t="str">
        <f>IFERROR(IF('排序（YTM）'!D176=1,'日收益率(杠杆)'!D177,""),"")</f>
        <v/>
      </c>
      <c r="E177" s="4" t="str">
        <f>IFERROR(IF('排序（YTM）'!E176=1,'日收益率(杠杆)'!E177,""),"")</f>
        <v/>
      </c>
      <c r="F177" s="4" t="str">
        <f>IFERROR(IF('排序（YTM）'!F176=1,'日收益率(杠杆)'!F177,""),"")</f>
        <v/>
      </c>
      <c r="G177" s="4" t="str">
        <f>IFERROR(IF('排序（YTM）'!G176=1,'日收益率(杠杆)'!G177,""),"")</f>
        <v/>
      </c>
      <c r="H177" s="4" t="str">
        <f>IFERROR(IF('排序（YTM）'!H176=1,'日收益率(杠杆)'!H177,""),"")</f>
        <v/>
      </c>
      <c r="I177" s="4" t="str">
        <f>IFERROR(IF('排序（YTM）'!I176=1,'日收益率(杠杆)'!I177,""),"")</f>
        <v/>
      </c>
      <c r="J177" s="4" t="str">
        <f>IFERROR(IF('排序（YTM）'!J176=1,'日收益率(杠杆)'!J177,""),"")</f>
        <v/>
      </c>
      <c r="K177" s="4">
        <f>IFERROR(IF('排序（YTM）'!K176=1,'日收益率(杠杆)'!K177,""),"")</f>
        <v>2.3864224698441883E-3</v>
      </c>
      <c r="M177" s="6">
        <f t="shared" si="2"/>
        <v>1.1913783519992218</v>
      </c>
    </row>
    <row r="178" spans="1:13" x14ac:dyDescent="0.15">
      <c r="A178" s="1">
        <v>42543</v>
      </c>
      <c r="B178" s="4" t="str">
        <f>IFERROR(IF('排序（YTM）'!B177=1,'日收益率(杠杆)'!B178,""),"")</f>
        <v/>
      </c>
      <c r="C178" s="4" t="str">
        <f>IFERROR(IF('排序（YTM）'!C177=1,'日收益率(杠杆)'!C178,""),"")</f>
        <v/>
      </c>
      <c r="D178" s="4" t="str">
        <f>IFERROR(IF('排序（YTM）'!D177=1,'日收益率(杠杆)'!D178,""),"")</f>
        <v/>
      </c>
      <c r="E178" s="4" t="str">
        <f>IFERROR(IF('排序（YTM）'!E177=1,'日收益率(杠杆)'!E178,""),"")</f>
        <v/>
      </c>
      <c r="F178" s="4" t="str">
        <f>IFERROR(IF('排序（YTM）'!F177=1,'日收益率(杠杆)'!F178,""),"")</f>
        <v/>
      </c>
      <c r="G178" s="4">
        <f>IFERROR(IF('排序（YTM）'!G177=1,'日收益率(杠杆)'!G178,""),"")</f>
        <v>-2.512906458592442E-2</v>
      </c>
      <c r="H178" s="4" t="str">
        <f>IFERROR(IF('排序（YTM）'!H177=1,'日收益率(杠杆)'!H178,""),"")</f>
        <v/>
      </c>
      <c r="I178" s="4" t="str">
        <f>IFERROR(IF('排序（YTM）'!I177=1,'日收益率(杠杆)'!I178,""),"")</f>
        <v/>
      </c>
      <c r="J178" s="4" t="str">
        <f>IFERROR(IF('排序（YTM）'!J177=1,'日收益率(杠杆)'!J178,""),"")</f>
        <v/>
      </c>
      <c r="K178" s="4" t="str">
        <f>IFERROR(IF('排序（YTM）'!K177=1,'日收益率(杠杆)'!K178,""),"")</f>
        <v/>
      </c>
      <c r="M178" s="6">
        <f t="shared" si="2"/>
        <v>1.1614401284455611</v>
      </c>
    </row>
    <row r="179" spans="1:13" x14ac:dyDescent="0.15">
      <c r="A179" s="1">
        <v>42544</v>
      </c>
      <c r="B179" s="4" t="str">
        <f>IFERROR(IF('排序（YTM）'!B178=1,'日收益率(杠杆)'!B179,""),"")</f>
        <v/>
      </c>
      <c r="C179" s="4" t="str">
        <f>IFERROR(IF('排序（YTM）'!C178=1,'日收益率(杠杆)'!C179,""),"")</f>
        <v/>
      </c>
      <c r="D179" s="4" t="str">
        <f>IFERROR(IF('排序（YTM）'!D178=1,'日收益率(杠杆)'!D179,""),"")</f>
        <v/>
      </c>
      <c r="E179" s="4" t="str">
        <f>IFERROR(IF('排序（YTM）'!E178=1,'日收益率(杠杆)'!E179,""),"")</f>
        <v/>
      </c>
      <c r="F179" s="4" t="str">
        <f>IFERROR(IF('排序（YTM）'!F178=1,'日收益率(杠杆)'!F179,""),"")</f>
        <v/>
      </c>
      <c r="G179" s="4">
        <f>IFERROR(IF('排序（YTM）'!G178=1,'日收益率(杠杆)'!G179,""),"")</f>
        <v>-1.8898895203366423E-2</v>
      </c>
      <c r="H179" s="4" t="str">
        <f>IFERROR(IF('排序（YTM）'!H178=1,'日收益率(杠杆)'!H179,""),"")</f>
        <v/>
      </c>
      <c r="I179" s="4" t="str">
        <f>IFERROR(IF('排序（YTM）'!I178=1,'日收益率(杠杆)'!I179,""),"")</f>
        <v/>
      </c>
      <c r="J179" s="4" t="str">
        <f>IFERROR(IF('排序（YTM）'!J178=1,'日收益率(杠杆)'!J179,""),"")</f>
        <v/>
      </c>
      <c r="K179" s="4" t="str">
        <f>IFERROR(IF('排序（YTM）'!K178=1,'日收益率(杠杆)'!K179,""),"")</f>
        <v/>
      </c>
      <c r="M179" s="6">
        <f t="shared" si="2"/>
        <v>1.1394901931730841</v>
      </c>
    </row>
    <row r="180" spans="1:13" x14ac:dyDescent="0.15">
      <c r="A180" s="1">
        <v>42545</v>
      </c>
      <c r="B180" s="4" t="str">
        <f>IFERROR(IF('排序（YTM）'!B179=1,'日收益率(杠杆)'!B180,""),"")</f>
        <v/>
      </c>
      <c r="C180" s="4" t="str">
        <f>IFERROR(IF('排序（YTM）'!C179=1,'日收益率(杠杆)'!C180,""),"")</f>
        <v/>
      </c>
      <c r="D180" s="4" t="str">
        <f>IFERROR(IF('排序（YTM）'!D179=1,'日收益率(杠杆)'!D180,""),"")</f>
        <v/>
      </c>
      <c r="E180" s="4" t="str">
        <f>IFERROR(IF('排序（YTM）'!E179=1,'日收益率(杠杆)'!E180,""),"")</f>
        <v/>
      </c>
      <c r="F180" s="4" t="str">
        <f>IFERROR(IF('排序（YTM）'!F179=1,'日收益率(杠杆)'!F180,""),"")</f>
        <v/>
      </c>
      <c r="G180" s="4">
        <f>IFERROR(IF('排序（YTM）'!G179=1,'日收益率(杠杆)'!G180,""),"")</f>
        <v>2.4983927366190994E-2</v>
      </c>
      <c r="H180" s="4" t="str">
        <f>IFERROR(IF('排序（YTM）'!H179=1,'日收益率(杠杆)'!H180,""),"")</f>
        <v/>
      </c>
      <c r="I180" s="4" t="str">
        <f>IFERROR(IF('排序（YTM）'!I179=1,'日收益率(杠杆)'!I180,""),"")</f>
        <v/>
      </c>
      <c r="J180" s="4" t="str">
        <f>IFERROR(IF('排序（YTM）'!J179=1,'日收益率(杠杆)'!J180,""),"")</f>
        <v/>
      </c>
      <c r="K180" s="4" t="str">
        <f>IFERROR(IF('排序（YTM）'!K179=1,'日收益率(杠杆)'!K180,""),"")</f>
        <v/>
      </c>
      <c r="M180" s="6">
        <f t="shared" si="2"/>
        <v>1.1679591333938073</v>
      </c>
    </row>
    <row r="181" spans="1:13" x14ac:dyDescent="0.15">
      <c r="A181" s="1">
        <v>42548</v>
      </c>
      <c r="B181" s="4" t="str">
        <f>IFERROR(IF('排序（YTM）'!B180=1,'日收益率(杠杆)'!B181,""),"")</f>
        <v/>
      </c>
      <c r="C181" s="4" t="str">
        <f>IFERROR(IF('排序（YTM）'!C180=1,'日收益率(杠杆)'!C181,""),"")</f>
        <v/>
      </c>
      <c r="D181" s="4" t="str">
        <f>IFERROR(IF('排序（YTM）'!D180=1,'日收益率(杠杆)'!D181,""),"")</f>
        <v/>
      </c>
      <c r="E181" s="4" t="str">
        <f>IFERROR(IF('排序（YTM）'!E180=1,'日收益率(杠杆)'!E181,""),"")</f>
        <v/>
      </c>
      <c r="F181" s="4" t="str">
        <f>IFERROR(IF('排序（YTM）'!F180=1,'日收益率(杠杆)'!F181,""),"")</f>
        <v/>
      </c>
      <c r="G181" s="4">
        <f>IFERROR(IF('排序（YTM）'!G180=1,'日收益率(杠杆)'!G181,""),"")</f>
        <v>8.9035277329227826E-4</v>
      </c>
      <c r="H181" s="4" t="str">
        <f>IFERROR(IF('排序（YTM）'!H180=1,'日收益率(杠杆)'!H181,""),"")</f>
        <v/>
      </c>
      <c r="I181" s="4" t="str">
        <f>IFERROR(IF('排序（YTM）'!I180=1,'日收益率(杠杆)'!I181,""),"")</f>
        <v/>
      </c>
      <c r="J181" s="4" t="str">
        <f>IFERROR(IF('排序（YTM）'!J180=1,'日收益率(杠杆)'!J181,""),"")</f>
        <v/>
      </c>
      <c r="K181" s="4" t="str">
        <f>IFERROR(IF('排序（YTM）'!K180=1,'日收益率(杠杆)'!K181,""),"")</f>
        <v/>
      </c>
      <c r="M181" s="6">
        <f t="shared" si="2"/>
        <v>1.1689990290473165</v>
      </c>
    </row>
    <row r="182" spans="1:13" x14ac:dyDescent="0.15">
      <c r="A182" s="1">
        <v>42549</v>
      </c>
      <c r="B182" s="4" t="str">
        <f>IFERROR(IF('排序（YTM）'!B181=1,'日收益率(杠杆)'!B182,""),"")</f>
        <v/>
      </c>
      <c r="C182" s="4" t="str">
        <f>IFERROR(IF('排序（YTM）'!C181=1,'日收益率(杠杆)'!C182,""),"")</f>
        <v/>
      </c>
      <c r="D182" s="4" t="str">
        <f>IFERROR(IF('排序（YTM）'!D181=1,'日收益率(杠杆)'!D182,""),"")</f>
        <v/>
      </c>
      <c r="E182" s="4" t="str">
        <f>IFERROR(IF('排序（YTM）'!E181=1,'日收益率(杠杆)'!E182,""),"")</f>
        <v/>
      </c>
      <c r="F182" s="4" t="str">
        <f>IFERROR(IF('排序（YTM）'!F181=1,'日收益率(杠杆)'!F182,""),"")</f>
        <v/>
      </c>
      <c r="G182" s="4">
        <f>IFERROR(IF('排序（YTM）'!G181=1,'日收益率(杠杆)'!G182,""),"")</f>
        <v>-5.5767690365075568E-4</v>
      </c>
      <c r="H182" s="4" t="str">
        <f>IFERROR(IF('排序（YTM）'!H181=1,'日收益率(杠杆)'!H182,""),"")</f>
        <v/>
      </c>
      <c r="I182" s="4" t="str">
        <f>IFERROR(IF('排序（YTM）'!I181=1,'日收益率(杠杆)'!I182,""),"")</f>
        <v/>
      </c>
      <c r="J182" s="4" t="str">
        <f>IFERROR(IF('排序（YTM）'!J181=1,'日收益率(杠杆)'!J182,""),"")</f>
        <v/>
      </c>
      <c r="K182" s="4" t="str">
        <f>IFERROR(IF('排序（YTM）'!K181=1,'日收益率(杠杆)'!K182,""),"")</f>
        <v/>
      </c>
      <c r="M182" s="6">
        <f t="shared" si="2"/>
        <v>1.1683471052884267</v>
      </c>
    </row>
    <row r="183" spans="1:13" x14ac:dyDescent="0.15">
      <c r="A183" s="1">
        <v>42550</v>
      </c>
      <c r="B183" s="4" t="str">
        <f>IFERROR(IF('排序（YTM）'!B182=1,'日收益率(杠杆)'!B183,""),"")</f>
        <v/>
      </c>
      <c r="C183" s="4" t="str">
        <f>IFERROR(IF('排序（YTM）'!C182=1,'日收益率(杠杆)'!C183,""),"")</f>
        <v/>
      </c>
      <c r="D183" s="4" t="str">
        <f>IFERROR(IF('排序（YTM）'!D182=1,'日收益率(杠杆)'!D183,""),"")</f>
        <v/>
      </c>
      <c r="E183" s="4" t="str">
        <f>IFERROR(IF('排序（YTM）'!E182=1,'日收益率(杠杆)'!E183,""),"")</f>
        <v/>
      </c>
      <c r="F183" s="4" t="str">
        <f>IFERROR(IF('排序（YTM）'!F182=1,'日收益率(杠杆)'!F183,""),"")</f>
        <v/>
      </c>
      <c r="G183" s="4">
        <f>IFERROR(IF('排序（YTM）'!G182=1,'日收益率(杠杆)'!G183,""),"")</f>
        <v>-1.9022302024639889E-2</v>
      </c>
      <c r="H183" s="4" t="str">
        <f>IFERROR(IF('排序（YTM）'!H182=1,'日收益率(杠杆)'!H183,""),"")</f>
        <v/>
      </c>
      <c r="I183" s="4" t="str">
        <f>IFERROR(IF('排序（YTM）'!I182=1,'日收益率(杠杆)'!I183,""),"")</f>
        <v/>
      </c>
      <c r="J183" s="4" t="str">
        <f>IFERROR(IF('排序（YTM）'!J182=1,'日收益率(杠杆)'!J183,""),"")</f>
        <v/>
      </c>
      <c r="K183" s="4" t="str">
        <f>IFERROR(IF('排序（YTM）'!K182=1,'日收益率(杠杆)'!K183,""),"")</f>
        <v/>
      </c>
      <c r="M183" s="6">
        <f t="shared" si="2"/>
        <v>1.1461224537820165</v>
      </c>
    </row>
    <row r="184" spans="1:13" x14ac:dyDescent="0.15">
      <c r="A184" s="1">
        <v>42551</v>
      </c>
      <c r="B184" s="4" t="str">
        <f>IFERROR(IF('排序（YTM）'!B183=1,'日收益率(杠杆)'!B184,""),"")</f>
        <v/>
      </c>
      <c r="C184" s="4" t="str">
        <f>IFERROR(IF('排序（YTM）'!C183=1,'日收益率(杠杆)'!C184,""),"")</f>
        <v/>
      </c>
      <c r="D184" s="4" t="str">
        <f>IFERROR(IF('排序（YTM）'!D183=1,'日收益率(杠杆)'!D184,""),"")</f>
        <v/>
      </c>
      <c r="E184" s="4" t="str">
        <f>IFERROR(IF('排序（YTM）'!E183=1,'日收益率(杠杆)'!E184,""),"")</f>
        <v/>
      </c>
      <c r="F184" s="4" t="str">
        <f>IFERROR(IF('排序（YTM）'!F183=1,'日收益率(杠杆)'!F184,""),"")</f>
        <v/>
      </c>
      <c r="G184" s="4">
        <f>IFERROR(IF('排序（YTM）'!G183=1,'日收益率(杠杆)'!G184,""),"")</f>
        <v>-2.1497444938108522E-2</v>
      </c>
      <c r="H184" s="4" t="str">
        <f>IFERROR(IF('排序（YTM）'!H183=1,'日收益率(杠杆)'!H184,""),"")</f>
        <v/>
      </c>
      <c r="I184" s="4" t="str">
        <f>IFERROR(IF('排序（YTM）'!I183=1,'日收益率(杠杆)'!I184,""),"")</f>
        <v/>
      </c>
      <c r="J184" s="4" t="str">
        <f>IFERROR(IF('排序（YTM）'!J183=1,'日收益率(杠杆)'!J184,""),"")</f>
        <v/>
      </c>
      <c r="K184" s="4" t="str">
        <f>IFERROR(IF('排序（YTM）'!K183=1,'日收益率(杠杆)'!K184,""),"")</f>
        <v/>
      </c>
      <c r="M184" s="6">
        <f t="shared" si="2"/>
        <v>1.1214837494395078</v>
      </c>
    </row>
    <row r="185" spans="1:13" x14ac:dyDescent="0.15">
      <c r="A185" s="1">
        <v>42552</v>
      </c>
      <c r="B185" s="4" t="str">
        <f>IFERROR(IF('排序（YTM）'!B184=1,'日收益率(杠杆)'!B185,""),"")</f>
        <v/>
      </c>
      <c r="C185" s="4" t="str">
        <f>IFERROR(IF('排序（YTM）'!C184=1,'日收益率(杠杆)'!C185,""),"")</f>
        <v/>
      </c>
      <c r="D185" s="4" t="str">
        <f>IFERROR(IF('排序（YTM）'!D184=1,'日收益率(杠杆)'!D185,""),"")</f>
        <v/>
      </c>
      <c r="E185" s="4" t="str">
        <f>IFERROR(IF('排序（YTM）'!E184=1,'日收益率(杠杆)'!E185,""),"")</f>
        <v/>
      </c>
      <c r="F185" s="4" t="str">
        <f>IFERROR(IF('排序（YTM）'!F184=1,'日收益率(杠杆)'!F185,""),"")</f>
        <v/>
      </c>
      <c r="G185" s="4">
        <f>IFERROR(IF('排序（YTM）'!G184=1,'日收益率(杠杆)'!G185,""),"")</f>
        <v>3.0622179473245809E-4</v>
      </c>
      <c r="H185" s="4" t="str">
        <f>IFERROR(IF('排序（YTM）'!H184=1,'日收益率(杠杆)'!H185,""),"")</f>
        <v/>
      </c>
      <c r="I185" s="4" t="str">
        <f>IFERROR(IF('排序（YTM）'!I184=1,'日收益率(杠杆)'!I185,""),"")</f>
        <v/>
      </c>
      <c r="J185" s="4" t="str">
        <f>IFERROR(IF('排序（YTM）'!J184=1,'日收益率(杠杆)'!J185,""),"")</f>
        <v/>
      </c>
      <c r="K185" s="4" t="str">
        <f>IFERROR(IF('排序（YTM）'!K184=1,'日收益率(杠杆)'!K185,""),"")</f>
        <v/>
      </c>
      <c r="M185" s="6">
        <f t="shared" si="2"/>
        <v>1.1218271722060245</v>
      </c>
    </row>
    <row r="186" spans="1:13" x14ac:dyDescent="0.15">
      <c r="A186" s="1">
        <v>42555</v>
      </c>
      <c r="B186" s="4" t="str">
        <f>IFERROR(IF('排序（YTM）'!B185=1,'日收益率(杠杆)'!B186,""),"")</f>
        <v/>
      </c>
      <c r="C186" s="4" t="str">
        <f>IFERROR(IF('排序（YTM）'!C185=1,'日收益率(杠杆)'!C186,""),"")</f>
        <v/>
      </c>
      <c r="D186" s="4" t="str">
        <f>IFERROR(IF('排序（YTM）'!D185=1,'日收益率(杠杆)'!D186,""),"")</f>
        <v/>
      </c>
      <c r="E186" s="4" t="str">
        <f>IFERROR(IF('排序（YTM）'!E185=1,'日收益率(杠杆)'!E186,""),"")</f>
        <v/>
      </c>
      <c r="F186" s="4" t="str">
        <f>IFERROR(IF('排序（YTM）'!F185=1,'日收益率(杠杆)'!F186,""),"")</f>
        <v/>
      </c>
      <c r="G186" s="4">
        <f>IFERROR(IF('排序（YTM）'!G185=1,'日收益率(杠杆)'!G186,""),"")</f>
        <v>-4.5972649245909804E-3</v>
      </c>
      <c r="H186" s="4" t="str">
        <f>IFERROR(IF('排序（YTM）'!H185=1,'日收益率(杠杆)'!H186,""),"")</f>
        <v/>
      </c>
      <c r="I186" s="4" t="str">
        <f>IFERROR(IF('排序（YTM）'!I185=1,'日收益率(杠杆)'!I186,""),"")</f>
        <v/>
      </c>
      <c r="J186" s="4" t="str">
        <f>IFERROR(IF('排序（YTM）'!J185=1,'日收益率(杠杆)'!J186,""),"")</f>
        <v/>
      </c>
      <c r="K186" s="4" t="str">
        <f>IFERROR(IF('排序（YTM）'!K185=1,'日收益率(杠杆)'!K186,""),"")</f>
        <v/>
      </c>
      <c r="M186" s="6">
        <f t="shared" si="2"/>
        <v>1.1166698354957887</v>
      </c>
    </row>
    <row r="187" spans="1:13" x14ac:dyDescent="0.15">
      <c r="A187" s="1">
        <v>42556</v>
      </c>
      <c r="B187" s="4" t="str">
        <f>IFERROR(IF('排序（YTM）'!B186=1,'日收益率(杠杆)'!B187,""),"")</f>
        <v/>
      </c>
      <c r="C187" s="4" t="str">
        <f>IFERROR(IF('排序（YTM）'!C186=1,'日收益率(杠杆)'!C187,""),"")</f>
        <v/>
      </c>
      <c r="D187" s="4" t="str">
        <f>IFERROR(IF('排序（YTM）'!D186=1,'日收益率(杠杆)'!D187,""),"")</f>
        <v/>
      </c>
      <c r="E187" s="4" t="str">
        <f>IFERROR(IF('排序（YTM）'!E186=1,'日收益率(杠杆)'!E187,""),"")</f>
        <v/>
      </c>
      <c r="F187" s="4" t="str">
        <f>IFERROR(IF('排序（YTM）'!F186=1,'日收益率(杠杆)'!F187,""),"")</f>
        <v/>
      </c>
      <c r="G187" s="4">
        <f>IFERROR(IF('排序（YTM）'!G186=1,'日收益率(杠杆)'!G187,""),"")</f>
        <v>7.4952552143486861E-4</v>
      </c>
      <c r="H187" s="4" t="str">
        <f>IFERROR(IF('排序（YTM）'!H186=1,'日收益率(杠杆)'!H187,""),"")</f>
        <v/>
      </c>
      <c r="I187" s="4" t="str">
        <f>IFERROR(IF('排序（YTM）'!I186=1,'日收益率(杠杆)'!I187,""),"")</f>
        <v/>
      </c>
      <c r="J187" s="4" t="str">
        <f>IFERROR(IF('排序（YTM）'!J186=1,'日收益率(杠杆)'!J187,""),"")</f>
        <v/>
      </c>
      <c r="K187" s="4" t="str">
        <f>IFERROR(IF('排序（YTM）'!K186=1,'日收益率(杠杆)'!K187,""),"")</f>
        <v/>
      </c>
      <c r="M187" s="6">
        <f t="shared" si="2"/>
        <v>1.1175068080365094</v>
      </c>
    </row>
    <row r="188" spans="1:13" x14ac:dyDescent="0.15">
      <c r="A188" s="1">
        <v>42557</v>
      </c>
      <c r="B188" s="4" t="str">
        <f>IFERROR(IF('排序（YTM）'!B187=1,'日收益率(杠杆)'!B188,""),"")</f>
        <v/>
      </c>
      <c r="C188" s="4" t="str">
        <f>IFERROR(IF('排序（YTM）'!C187=1,'日收益率(杠杆)'!C188,""),"")</f>
        <v/>
      </c>
      <c r="D188" s="4" t="str">
        <f>IFERROR(IF('排序（YTM）'!D187=1,'日收益率(杠杆)'!D188,""),"")</f>
        <v/>
      </c>
      <c r="E188" s="4" t="str">
        <f>IFERROR(IF('排序（YTM）'!E187=1,'日收益率(杠杆)'!E188,""),"")</f>
        <v/>
      </c>
      <c r="F188" s="4" t="str">
        <f>IFERROR(IF('排序（YTM）'!F187=1,'日收益率(杠杆)'!F188,""),"")</f>
        <v/>
      </c>
      <c r="G188" s="4">
        <f>IFERROR(IF('排序（YTM）'!G187=1,'日收益率(杠杆)'!G188,""),"")</f>
        <v>-1.6786059548744039E-2</v>
      </c>
      <c r="H188" s="4" t="str">
        <f>IFERROR(IF('排序（YTM）'!H187=1,'日收益率(杠杆)'!H188,""),"")</f>
        <v/>
      </c>
      <c r="I188" s="4" t="str">
        <f>IFERROR(IF('排序（YTM）'!I187=1,'日收益率(杠杆)'!I188,""),"")</f>
        <v/>
      </c>
      <c r="J188" s="4" t="str">
        <f>IFERROR(IF('排序（YTM）'!J187=1,'日收益率(杠杆)'!J188,""),"")</f>
        <v/>
      </c>
      <c r="K188" s="4" t="str">
        <f>IFERROR(IF('排序（YTM）'!K187=1,'日收益率(杠杆)'!K188,""),"")</f>
        <v/>
      </c>
      <c r="M188" s="6">
        <f t="shared" si="2"/>
        <v>1.0987482722106816</v>
      </c>
    </row>
    <row r="189" spans="1:13" x14ac:dyDescent="0.15">
      <c r="A189" s="1">
        <v>42558</v>
      </c>
      <c r="B189" s="4" t="str">
        <f>IFERROR(IF('排序（YTM）'!B188=1,'日收益率(杠杆)'!B189,""),"")</f>
        <v/>
      </c>
      <c r="C189" s="4" t="str">
        <f>IFERROR(IF('排序（YTM）'!C188=1,'日收益率(杠杆)'!C189,""),"")</f>
        <v/>
      </c>
      <c r="D189" s="4" t="str">
        <f>IFERROR(IF('排序（YTM）'!D188=1,'日收益率(杠杆)'!D189,""),"")</f>
        <v/>
      </c>
      <c r="E189" s="4" t="str">
        <f>IFERROR(IF('排序（YTM）'!E188=1,'日收益率(杠杆)'!E189,""),"")</f>
        <v/>
      </c>
      <c r="F189" s="4" t="str">
        <f>IFERROR(IF('排序（YTM）'!F188=1,'日收益率(杠杆)'!F189,""),"")</f>
        <v/>
      </c>
      <c r="G189" s="4">
        <f>IFERROR(IF('排序（YTM）'!G188=1,'日收益率(杠杆)'!G189,""),"")</f>
        <v>1.7035256699307454E-2</v>
      </c>
      <c r="H189" s="4" t="str">
        <f>IFERROR(IF('排序（YTM）'!H188=1,'日收益率(杠杆)'!H189,""),"")</f>
        <v/>
      </c>
      <c r="I189" s="4" t="str">
        <f>IFERROR(IF('排序（YTM）'!I188=1,'日收益率(杠杆)'!I189,""),"")</f>
        <v/>
      </c>
      <c r="J189" s="4" t="str">
        <f>IFERROR(IF('排序（YTM）'!J188=1,'日收益率(杠杆)'!J189,""),"")</f>
        <v/>
      </c>
      <c r="K189" s="4" t="str">
        <f>IFERROR(IF('排序（YTM）'!K188=1,'日收益率(杠杆)'!K189,""),"")</f>
        <v/>
      </c>
      <c r="M189" s="6">
        <f t="shared" si="2"/>
        <v>1.1174657310757112</v>
      </c>
    </row>
    <row r="190" spans="1:13" x14ac:dyDescent="0.15">
      <c r="A190" s="1">
        <v>42559</v>
      </c>
      <c r="B190" s="4" t="str">
        <f>IFERROR(IF('排序（YTM）'!B189=1,'日收益率(杠杆)'!B190,""),"")</f>
        <v/>
      </c>
      <c r="C190" s="4" t="str">
        <f>IFERROR(IF('排序（YTM）'!C189=1,'日收益率(杠杆)'!C190,""),"")</f>
        <v/>
      </c>
      <c r="D190" s="4" t="str">
        <f>IFERROR(IF('排序（YTM）'!D189=1,'日收益率(杠杆)'!D190,""),"")</f>
        <v/>
      </c>
      <c r="E190" s="4" t="str">
        <f>IFERROR(IF('排序（YTM）'!E189=1,'日收益率(杠杆)'!E190,""),"")</f>
        <v/>
      </c>
      <c r="F190" s="4" t="str">
        <f>IFERROR(IF('排序（YTM）'!F189=1,'日收益率(杠杆)'!F190,""),"")</f>
        <v/>
      </c>
      <c r="G190" s="4">
        <f>IFERROR(IF('排序（YTM）'!G189=1,'日收益率(杠杆)'!G190,""),"")</f>
        <v>-5.2259241213281947E-3</v>
      </c>
      <c r="H190" s="4" t="str">
        <f>IFERROR(IF('排序（YTM）'!H189=1,'日收益率(杠杆)'!H190,""),"")</f>
        <v/>
      </c>
      <c r="I190" s="4" t="str">
        <f>IFERROR(IF('排序（YTM）'!I189=1,'日收益率(杠杆)'!I190,""),"")</f>
        <v/>
      </c>
      <c r="J190" s="4" t="str">
        <f>IFERROR(IF('排序（YTM）'!J189=1,'日收益率(杠杆)'!J190,""),"")</f>
        <v/>
      </c>
      <c r="K190" s="4" t="str">
        <f>IFERROR(IF('排序（YTM）'!K189=1,'日收益率(杠杆)'!K190,""),"")</f>
        <v/>
      </c>
      <c r="M190" s="6">
        <f t="shared" si="2"/>
        <v>1.111625939956925</v>
      </c>
    </row>
    <row r="191" spans="1:13" x14ac:dyDescent="0.15">
      <c r="A191" s="1">
        <v>42562</v>
      </c>
      <c r="B191" s="4" t="str">
        <f>IFERROR(IF('排序（YTM）'!B190=1,'日收益率(杠杆)'!B191,""),"")</f>
        <v/>
      </c>
      <c r="C191" s="4" t="str">
        <f>IFERROR(IF('排序（YTM）'!C190=1,'日收益率(杠杆)'!C191,""),"")</f>
        <v/>
      </c>
      <c r="D191" s="4" t="str">
        <f>IFERROR(IF('排序（YTM）'!D190=1,'日收益率(杠杆)'!D191,""),"")</f>
        <v/>
      </c>
      <c r="E191" s="4" t="str">
        <f>IFERROR(IF('排序（YTM）'!E190=1,'日收益率(杠杆)'!E191,""),"")</f>
        <v/>
      </c>
      <c r="F191" s="4" t="str">
        <f>IFERROR(IF('排序（YTM）'!F190=1,'日收益率(杠杆)'!F191,""),"")</f>
        <v/>
      </c>
      <c r="G191" s="4">
        <f>IFERROR(IF('排序（YTM）'!G190=1,'日收益率(杠杆)'!G191,""),"")</f>
        <v>1.1765251550135018E-2</v>
      </c>
      <c r="H191" s="4" t="str">
        <f>IFERROR(IF('排序（YTM）'!H190=1,'日收益率(杠杆)'!H191,""),"")</f>
        <v/>
      </c>
      <c r="I191" s="4" t="str">
        <f>IFERROR(IF('排序（YTM）'!I190=1,'日收益率(杠杆)'!I191,""),"")</f>
        <v/>
      </c>
      <c r="J191" s="4" t="str">
        <f>IFERROR(IF('排序（YTM）'!J190=1,'日收益率(杠杆)'!J191,""),"")</f>
        <v/>
      </c>
      <c r="K191" s="4" t="str">
        <f>IFERROR(IF('排序（YTM）'!K190=1,'日收益率(杠杆)'!K191,""),"")</f>
        <v/>
      </c>
      <c r="M191" s="6">
        <f t="shared" si="2"/>
        <v>1.1247044987701735</v>
      </c>
    </row>
    <row r="192" spans="1:13" x14ac:dyDescent="0.15">
      <c r="A192" s="1">
        <v>42563</v>
      </c>
      <c r="B192" s="4" t="str">
        <f>IFERROR(IF('排序（YTM）'!B191=1,'日收益率(杠杆)'!B192,""),"")</f>
        <v/>
      </c>
      <c r="C192" s="4" t="str">
        <f>IFERROR(IF('排序（YTM）'!C191=1,'日收益率(杠杆)'!C192,""),"")</f>
        <v/>
      </c>
      <c r="D192" s="4" t="str">
        <f>IFERROR(IF('排序（YTM）'!D191=1,'日收益率(杠杆)'!D192,""),"")</f>
        <v/>
      </c>
      <c r="E192" s="4" t="str">
        <f>IFERROR(IF('排序（YTM）'!E191=1,'日收益率(杠杆)'!E192,""),"")</f>
        <v/>
      </c>
      <c r="F192" s="4" t="str">
        <f>IFERROR(IF('排序（YTM）'!F191=1,'日收益率(杠杆)'!F192,""),"")</f>
        <v/>
      </c>
      <c r="G192" s="4">
        <f>IFERROR(IF('排序（YTM）'!G191=1,'日收益率(杠杆)'!G192,""),"")</f>
        <v>-5.7433304394573432E-4</v>
      </c>
      <c r="H192" s="4" t="str">
        <f>IFERROR(IF('排序（YTM）'!H191=1,'日收益率(杠杆)'!H192,""),"")</f>
        <v/>
      </c>
      <c r="I192" s="4" t="str">
        <f>IFERROR(IF('排序（YTM）'!I191=1,'日收益率(杠杆)'!I192,""),"")</f>
        <v/>
      </c>
      <c r="J192" s="4" t="str">
        <f>IFERROR(IF('排序（YTM）'!J191=1,'日收益率(杠杆)'!J192,""),"")</f>
        <v/>
      </c>
      <c r="K192" s="4" t="str">
        <f>IFERROR(IF('排序（YTM）'!K191=1,'日收益率(杠杆)'!K192,""),"")</f>
        <v/>
      </c>
      <c r="M192" s="6">
        <f t="shared" si="2"/>
        <v>1.1240585438118553</v>
      </c>
    </row>
    <row r="193" spans="1:13" x14ac:dyDescent="0.15">
      <c r="A193" s="1">
        <v>42564</v>
      </c>
      <c r="B193" s="4" t="str">
        <f>IFERROR(IF('排序（YTM）'!B192=1,'日收益率(杠杆)'!B193,""),"")</f>
        <v/>
      </c>
      <c r="C193" s="4" t="str">
        <f>IFERROR(IF('排序（YTM）'!C192=1,'日收益率(杠杆)'!C193,""),"")</f>
        <v/>
      </c>
      <c r="D193" s="4" t="str">
        <f>IFERROR(IF('排序（YTM）'!D192=1,'日收益率(杠杆)'!D193,""),"")</f>
        <v/>
      </c>
      <c r="E193" s="4" t="str">
        <f>IFERROR(IF('排序（YTM）'!E192=1,'日收益率(杠杆)'!E193,""),"")</f>
        <v/>
      </c>
      <c r="F193" s="4" t="str">
        <f>IFERROR(IF('排序（YTM）'!F192=1,'日收益率(杠杆)'!F193,""),"")</f>
        <v/>
      </c>
      <c r="G193" s="4">
        <f>IFERROR(IF('排序（YTM）'!G192=1,'日收益率(杠杆)'!G193,""),"")</f>
        <v>1.4053265769177958E-3</v>
      </c>
      <c r="H193" s="4" t="str">
        <f>IFERROR(IF('排序（YTM）'!H192=1,'日收益率(杠杆)'!H193,""),"")</f>
        <v/>
      </c>
      <c r="I193" s="4" t="str">
        <f>IFERROR(IF('排序（YTM）'!I192=1,'日收益率(杠杆)'!I193,""),"")</f>
        <v/>
      </c>
      <c r="J193" s="4" t="str">
        <f>IFERROR(IF('排序（YTM）'!J192=1,'日收益率(杠杆)'!J193,""),"")</f>
        <v/>
      </c>
      <c r="K193" s="4" t="str">
        <f>IFERROR(IF('排序（YTM）'!K192=1,'日收益率(杠杆)'!K193,""),"")</f>
        <v/>
      </c>
      <c r="M193" s="6">
        <f t="shared" si="2"/>
        <v>1.1256382131574856</v>
      </c>
    </row>
    <row r="194" spans="1:13" x14ac:dyDescent="0.15">
      <c r="A194" s="1">
        <v>42565</v>
      </c>
      <c r="B194" s="4" t="str">
        <f>IFERROR(IF('排序（YTM）'!B193=1,'日收益率(杠杆)'!B194,""),"")</f>
        <v/>
      </c>
      <c r="C194" s="4" t="str">
        <f>IFERROR(IF('排序（YTM）'!C193=1,'日收益率(杠杆)'!C194,""),"")</f>
        <v/>
      </c>
      <c r="D194" s="4" t="str">
        <f>IFERROR(IF('排序（YTM）'!D193=1,'日收益率(杠杆)'!D194,""),"")</f>
        <v/>
      </c>
      <c r="E194" s="4" t="str">
        <f>IFERROR(IF('排序（YTM）'!E193=1,'日收益率(杠杆)'!E194,""),"")</f>
        <v/>
      </c>
      <c r="F194" s="4" t="str">
        <f>IFERROR(IF('排序（YTM）'!F193=1,'日收益率(杠杆)'!F194,""),"")</f>
        <v/>
      </c>
      <c r="G194" s="4">
        <f>IFERROR(IF('排序（YTM）'!G193=1,'日收益率(杠杆)'!G194,""),"")</f>
        <v>3.0528492045203275E-4</v>
      </c>
      <c r="H194" s="4" t="str">
        <f>IFERROR(IF('排序（YTM）'!H193=1,'日收益率(杠杆)'!H194,""),"")</f>
        <v/>
      </c>
      <c r="I194" s="4" t="str">
        <f>IFERROR(IF('排序（YTM）'!I193=1,'日收益率(杠杆)'!I194,""),"")</f>
        <v/>
      </c>
      <c r="J194" s="4" t="str">
        <f>IFERROR(IF('排序（YTM）'!J193=1,'日收益率(杠杆)'!J194,""),"")</f>
        <v/>
      </c>
      <c r="K194" s="4" t="str">
        <f>IFERROR(IF('排序（YTM）'!K193=1,'日收益率(杠杆)'!K194,""),"")</f>
        <v/>
      </c>
      <c r="M194" s="6">
        <f t="shared" si="2"/>
        <v>1.1259818535298471</v>
      </c>
    </row>
    <row r="195" spans="1:13" x14ac:dyDescent="0.15">
      <c r="A195" s="1">
        <v>42566</v>
      </c>
      <c r="B195" s="4" t="str">
        <f>IFERROR(IF('排序（YTM）'!B194=1,'日收益率(杠杆)'!B195,""),"")</f>
        <v/>
      </c>
      <c r="C195" s="4" t="str">
        <f>IFERROR(IF('排序（YTM）'!C194=1,'日收益率(杠杆)'!C195,""),"")</f>
        <v/>
      </c>
      <c r="D195" s="4" t="str">
        <f>IFERROR(IF('排序（YTM）'!D194=1,'日收益率(杠杆)'!D195,""),"")</f>
        <v/>
      </c>
      <c r="E195" s="4" t="str">
        <f>IFERROR(IF('排序（YTM）'!E194=1,'日收益率(杠杆)'!E195,""),"")</f>
        <v/>
      </c>
      <c r="F195" s="4" t="str">
        <f>IFERROR(IF('排序（YTM）'!F194=1,'日收益率(杠杆)'!F195,""),"")</f>
        <v/>
      </c>
      <c r="G195" s="4">
        <f>IFERROR(IF('排序（YTM）'!G194=1,'日收益率(杠杆)'!G195,""),"")</f>
        <v>3.052130657759424E-4</v>
      </c>
      <c r="H195" s="4" t="str">
        <f>IFERROR(IF('排序（YTM）'!H194=1,'日收益率(杠杆)'!H195,""),"")</f>
        <v/>
      </c>
      <c r="I195" s="4" t="str">
        <f>IFERROR(IF('排序（YTM）'!I194=1,'日收益率(杠杆)'!I195,""),"")</f>
        <v/>
      </c>
      <c r="J195" s="4" t="str">
        <f>IFERROR(IF('排序（YTM）'!J194=1,'日收益率(杠杆)'!J195,""),"")</f>
        <v/>
      </c>
      <c r="K195" s="4" t="str">
        <f>IFERROR(IF('排序（YTM）'!K194=1,'日收益率(杠杆)'!K195,""),"")</f>
        <v/>
      </c>
      <c r="M195" s="6">
        <f t="shared" si="2"/>
        <v>1.1263255179033711</v>
      </c>
    </row>
    <row r="196" spans="1:13" x14ac:dyDescent="0.15">
      <c r="A196" s="1">
        <v>42569</v>
      </c>
      <c r="B196" s="4" t="str">
        <f>IFERROR(IF('排序（YTM）'!B195=1,'日收益率(杠杆)'!B196,""),"")</f>
        <v/>
      </c>
      <c r="C196" s="4" t="str">
        <f>IFERROR(IF('排序（YTM）'!C195=1,'日收益率(杠杆)'!C196,""),"")</f>
        <v/>
      </c>
      <c r="D196" s="4" t="str">
        <f>IFERROR(IF('排序（YTM）'!D195=1,'日收益率(杠杆)'!D196,""),"")</f>
        <v/>
      </c>
      <c r="E196" s="4" t="str">
        <f>IFERROR(IF('排序（YTM）'!E195=1,'日收益率(杠杆)'!E196,""),"")</f>
        <v/>
      </c>
      <c r="F196" s="4" t="str">
        <f>IFERROR(IF('排序（YTM）'!F195=1,'日收益率(杠杆)'!F196,""),"")</f>
        <v/>
      </c>
      <c r="G196" s="4">
        <f>IFERROR(IF('排序（YTM）'!G195=1,'日收益率(杠杆)'!G196,""),"")</f>
        <v>9.1528438777779006E-4</v>
      </c>
      <c r="H196" s="4" t="str">
        <f>IFERROR(IF('排序（YTM）'!H195=1,'日收益率(杠杆)'!H196,""),"")</f>
        <v/>
      </c>
      <c r="I196" s="4" t="str">
        <f>IFERROR(IF('排序（YTM）'!I195=1,'日收益率(杠杆)'!I196,""),"")</f>
        <v/>
      </c>
      <c r="J196" s="4" t="str">
        <f>IFERROR(IF('排序（YTM）'!J195=1,'日收益率(杠杆)'!J196,""),"")</f>
        <v/>
      </c>
      <c r="K196" s="4" t="str">
        <f>IFERROR(IF('排序（YTM）'!K195=1,'日收益率(杠杆)'!K196,""),"")</f>
        <v/>
      </c>
      <c r="M196" s="6">
        <f t="shared" si="2"/>
        <v>1.1273564260654638</v>
      </c>
    </row>
    <row r="197" spans="1:13" x14ac:dyDescent="0.15">
      <c r="A197" s="1">
        <v>42570</v>
      </c>
      <c r="B197" s="4" t="str">
        <f>IFERROR(IF('排序（YTM）'!B196=1,'日收益率(杠杆)'!B197,""),"")</f>
        <v/>
      </c>
      <c r="C197" s="4" t="str">
        <f>IFERROR(IF('排序（YTM）'!C196=1,'日收益率(杠杆)'!C197,""),"")</f>
        <v/>
      </c>
      <c r="D197" s="4" t="str">
        <f>IFERROR(IF('排序（YTM）'!D196=1,'日收益率(杠杆)'!D197,""),"")</f>
        <v/>
      </c>
      <c r="E197" s="4" t="str">
        <f>IFERROR(IF('排序（YTM）'!E196=1,'日收益率(杠杆)'!E197,""),"")</f>
        <v/>
      </c>
      <c r="F197" s="4" t="str">
        <f>IFERROR(IF('排序（YTM）'!F196=1,'日收益率(杠杆)'!F197,""),"")</f>
        <v/>
      </c>
      <c r="G197" s="4">
        <f>IFERROR(IF('排序（YTM）'!G196=1,'日收益率(杠杆)'!G197,""),"")</f>
        <v>5.2441985690688544E-4</v>
      </c>
      <c r="H197" s="4" t="str">
        <f>IFERROR(IF('排序（YTM）'!H196=1,'日收益率(杠杆)'!H197,""),"")</f>
        <v/>
      </c>
      <c r="I197" s="4" t="str">
        <f>IFERROR(IF('排序（YTM）'!I196=1,'日收益率(杠杆)'!I197,""),"")</f>
        <v/>
      </c>
      <c r="J197" s="4" t="str">
        <f>IFERROR(IF('排序（YTM）'!J196=1,'日收益率(杠杆)'!J197,""),"")</f>
        <v/>
      </c>
      <c r="K197" s="4" t="str">
        <f>IFERROR(IF('排序（YTM）'!K196=1,'日收益率(杠杆)'!K197,""),"")</f>
        <v/>
      </c>
      <c r="M197" s="6">
        <f t="shared" ref="M197:M248" si="3">IFERROR(M196*(1+AVERAGE(B197:K197)),M196)</f>
        <v>1.1279476341611043</v>
      </c>
    </row>
    <row r="198" spans="1:13" x14ac:dyDescent="0.15">
      <c r="A198" s="1">
        <v>42571</v>
      </c>
      <c r="B198" s="4" t="str">
        <f>IFERROR(IF('排序（YTM）'!B197=1,'日收益率(杠杆)'!B198,""),"")</f>
        <v/>
      </c>
      <c r="C198" s="4" t="str">
        <f>IFERROR(IF('排序（YTM）'!C197=1,'日收益率(杠杆)'!C198,""),"")</f>
        <v/>
      </c>
      <c r="D198" s="4" t="str">
        <f>IFERROR(IF('排序（YTM）'!D197=1,'日收益率(杠杆)'!D198,""),"")</f>
        <v/>
      </c>
      <c r="E198" s="4" t="str">
        <f>IFERROR(IF('排序（YTM）'!E197=1,'日收益率(杠杆)'!E198,""),"")</f>
        <v/>
      </c>
      <c r="F198" s="4" t="str">
        <f>IFERROR(IF('排序（YTM）'!F197=1,'日收益率(杠杆)'!F198,""),"")</f>
        <v/>
      </c>
      <c r="G198" s="4">
        <f>IFERROR(IF('排序（YTM）'!G197=1,'日收益率(杠杆)'!G198,""),"")</f>
        <v>2.9494295878966591E-2</v>
      </c>
      <c r="H198" s="4" t="str">
        <f>IFERROR(IF('排序（YTM）'!H197=1,'日收益率(杠杆)'!H198,""),"")</f>
        <v/>
      </c>
      <c r="I198" s="4" t="str">
        <f>IFERROR(IF('排序（YTM）'!I197=1,'日收益率(杠杆)'!I198,""),"")</f>
        <v/>
      </c>
      <c r="J198" s="4" t="str">
        <f>IFERROR(IF('排序（YTM）'!J197=1,'日收益率(杠杆)'!J198,""),"")</f>
        <v/>
      </c>
      <c r="K198" s="4" t="str">
        <f>IFERROR(IF('排序（YTM）'!K197=1,'日收益率(杠杆)'!K198,""),"")</f>
        <v/>
      </c>
      <c r="M198" s="6">
        <f t="shared" si="3"/>
        <v>1.1612156554190323</v>
      </c>
    </row>
    <row r="199" spans="1:13" x14ac:dyDescent="0.15">
      <c r="A199" s="1">
        <v>42572</v>
      </c>
      <c r="B199" s="4" t="str">
        <f>IFERROR(IF('排序（YTM）'!B198=1,'日收益率(杠杆)'!B199,""),"")</f>
        <v/>
      </c>
      <c r="C199" s="4" t="str">
        <f>IFERROR(IF('排序（YTM）'!C198=1,'日收益率(杠杆)'!C199,""),"")</f>
        <v/>
      </c>
      <c r="D199" s="4" t="str">
        <f>IFERROR(IF('排序（YTM）'!D198=1,'日收益率(杠杆)'!D199,""),"")</f>
        <v/>
      </c>
      <c r="E199" s="4" t="str">
        <f>IFERROR(IF('排序（YTM）'!E198=1,'日收益率(杠杆)'!E199,""),"")</f>
        <v/>
      </c>
      <c r="F199" s="4" t="str">
        <f>IFERROR(IF('排序（YTM）'!F198=1,'日收益率(杠杆)'!F199,""),"")</f>
        <v/>
      </c>
      <c r="G199" s="4">
        <f>IFERROR(IF('排序（YTM）'!G198=1,'日收益率(杠杆)'!G199,""),"")</f>
        <v>1.1207302104809729E-2</v>
      </c>
      <c r="H199" s="4" t="str">
        <f>IFERROR(IF('排序（YTM）'!H198=1,'日收益率(杠杆)'!H199,""),"")</f>
        <v/>
      </c>
      <c r="I199" s="4" t="str">
        <f>IFERROR(IF('排序（YTM）'!I198=1,'日收益率(杠杆)'!I199,""),"")</f>
        <v/>
      </c>
      <c r="J199" s="4" t="str">
        <f>IFERROR(IF('排序（YTM）'!J198=1,'日收益率(杠杆)'!J199,""),"")</f>
        <v/>
      </c>
      <c r="K199" s="4" t="str">
        <f>IFERROR(IF('排序（YTM）'!K198=1,'日收益率(杠杆)'!K199,""),"")</f>
        <v/>
      </c>
      <c r="M199" s="6">
        <f t="shared" si="3"/>
        <v>1.174229750078148</v>
      </c>
    </row>
    <row r="200" spans="1:13" x14ac:dyDescent="0.15">
      <c r="A200" s="1">
        <v>42573</v>
      </c>
      <c r="B200" s="4" t="str">
        <f>IFERROR(IF('排序（YTM）'!B199=1,'日收益率(杠杆)'!B200,""),"")</f>
        <v/>
      </c>
      <c r="C200" s="4" t="str">
        <f>IFERROR(IF('排序（YTM）'!C199=1,'日收益率(杠杆)'!C200,""),"")</f>
        <v/>
      </c>
      <c r="D200" s="4" t="str">
        <f>IFERROR(IF('排序（YTM）'!D199=1,'日收益率(杠杆)'!D200,""),"")</f>
        <v/>
      </c>
      <c r="E200" s="4" t="str">
        <f>IFERROR(IF('排序（YTM）'!E199=1,'日收益率(杠杆)'!E200,""),"")</f>
        <v/>
      </c>
      <c r="F200" s="4" t="str">
        <f>IFERROR(IF('排序（YTM）'!F199=1,'日收益率(杠杆)'!F200,""),"")</f>
        <v/>
      </c>
      <c r="G200" s="4">
        <f>IFERROR(IF('排序（YTM）'!G199=1,'日收益率(杠杆)'!G200,""),"")</f>
        <v>7.2061127794687669E-4</v>
      </c>
      <c r="H200" s="4" t="str">
        <f>IFERROR(IF('排序（YTM）'!H199=1,'日收益率(杠杆)'!H200,""),"")</f>
        <v/>
      </c>
      <c r="I200" s="4" t="str">
        <f>IFERROR(IF('排序（YTM）'!I199=1,'日收益率(杠杆)'!I200,""),"")</f>
        <v/>
      </c>
      <c r="J200" s="4" t="str">
        <f>IFERROR(IF('排序（YTM）'!J199=1,'日收益率(杠杆)'!J200,""),"")</f>
        <v/>
      </c>
      <c r="K200" s="4" t="str">
        <f>IFERROR(IF('排序（YTM）'!K199=1,'日收益率(杠杆)'!K200,""),"")</f>
        <v/>
      </c>
      <c r="M200" s="6">
        <f t="shared" si="3"/>
        <v>1.1750759132789552</v>
      </c>
    </row>
    <row r="201" spans="1:13" x14ac:dyDescent="0.15">
      <c r="A201" s="1">
        <v>42576</v>
      </c>
      <c r="B201" s="4" t="str">
        <f>IFERROR(IF('排序（YTM）'!B200=1,'日收益率(杠杆)'!B201,""),"")</f>
        <v/>
      </c>
      <c r="C201" s="4" t="str">
        <f>IFERROR(IF('排序（YTM）'!C200=1,'日收益率(杠杆)'!C201,""),"")</f>
        <v/>
      </c>
      <c r="D201" s="4" t="str">
        <f>IFERROR(IF('排序（YTM）'!D200=1,'日收益率(杠杆)'!D201,""),"")</f>
        <v/>
      </c>
      <c r="E201" s="4" t="str">
        <f>IFERROR(IF('排序（YTM）'!E200=1,'日收益率(杠杆)'!E201,""),"")</f>
        <v/>
      </c>
      <c r="F201" s="4" t="str">
        <f>IFERROR(IF('排序（YTM）'!F200=1,'日收益率(杠杆)'!F201,""),"")</f>
        <v/>
      </c>
      <c r="G201" s="4">
        <f>IFERROR(IF('排序（YTM）'!G200=1,'日收益率(杠杆)'!G201,""),"")</f>
        <v>-1.7469609151195584E-2</v>
      </c>
      <c r="H201" s="4" t="str">
        <f>IFERROR(IF('排序（YTM）'!H200=1,'日收益率(杠杆)'!H201,""),"")</f>
        <v/>
      </c>
      <c r="I201" s="4" t="str">
        <f>IFERROR(IF('排序（YTM）'!I200=1,'日收益率(杠杆)'!I201,""),"")</f>
        <v/>
      </c>
      <c r="J201" s="4" t="str">
        <f>IFERROR(IF('排序（YTM）'!J200=1,'日收益率(杠杆)'!J201,""),"")</f>
        <v/>
      </c>
      <c r="K201" s="4" t="str">
        <f>IFERROR(IF('排序（YTM）'!K200=1,'日收益率(杠杆)'!K201,""),"")</f>
        <v/>
      </c>
      <c r="M201" s="6">
        <f t="shared" si="3"/>
        <v>1.1545477963509878</v>
      </c>
    </row>
    <row r="202" spans="1:13" x14ac:dyDescent="0.15">
      <c r="A202" s="1">
        <v>42577</v>
      </c>
      <c r="B202" s="4" t="str">
        <f>IFERROR(IF('排序（YTM）'!B201=1,'日收益率(杠杆)'!B202,""),"")</f>
        <v/>
      </c>
      <c r="C202" s="4" t="str">
        <f>IFERROR(IF('排序（YTM）'!C201=1,'日收益率(杠杆)'!C202,""),"")</f>
        <v/>
      </c>
      <c r="D202" s="4" t="str">
        <f>IFERROR(IF('排序（YTM）'!D201=1,'日收益率(杠杆)'!D202,""),"")</f>
        <v/>
      </c>
      <c r="E202" s="4" t="str">
        <f>IFERROR(IF('排序（YTM）'!E201=1,'日收益率(杠杆)'!E202,""),"")</f>
        <v/>
      </c>
      <c r="F202" s="4" t="str">
        <f>IFERROR(IF('排序（YTM）'!F201=1,'日收益率(杠杆)'!F202,""),"")</f>
        <v/>
      </c>
      <c r="G202" s="4">
        <f>IFERROR(IF('排序（YTM）'!G201=1,'日收益率(杠杆)'!G202,""),"")</f>
        <v>8.8977417313174361E-3</v>
      </c>
      <c r="H202" s="4" t="str">
        <f>IFERROR(IF('排序（YTM）'!H201=1,'日收益率(杠杆)'!H202,""),"")</f>
        <v/>
      </c>
      <c r="I202" s="4" t="str">
        <f>IFERROR(IF('排序（YTM）'!I201=1,'日收益率(杠杆)'!I202,""),"")</f>
        <v/>
      </c>
      <c r="J202" s="4" t="str">
        <f>IFERROR(IF('排序（YTM）'!J201=1,'日收益率(杠杆)'!J202,""),"")</f>
        <v/>
      </c>
      <c r="K202" s="4" t="str">
        <f>IFERROR(IF('排序（YTM）'!K201=1,'日收益率(杠杆)'!K202,""),"")</f>
        <v/>
      </c>
      <c r="M202" s="6">
        <f t="shared" si="3"/>
        <v>1.1648206644593806</v>
      </c>
    </row>
    <row r="203" spans="1:13" x14ac:dyDescent="0.15">
      <c r="A203" s="1">
        <v>42578</v>
      </c>
      <c r="B203" s="4" t="str">
        <f>IFERROR(IF('排序（YTM）'!B202=1,'日收益率(杠杆)'!B203,""),"")</f>
        <v/>
      </c>
      <c r="C203" s="4" t="str">
        <f>IFERROR(IF('排序（YTM）'!C202=1,'日收益率(杠杆)'!C203,""),"")</f>
        <v/>
      </c>
      <c r="D203" s="4" t="str">
        <f>IFERROR(IF('排序（YTM）'!D202=1,'日收益率(杠杆)'!D203,""),"")</f>
        <v/>
      </c>
      <c r="E203" s="4" t="str">
        <f>IFERROR(IF('排序（YTM）'!E202=1,'日收益率(杠杆)'!E203,""),"")</f>
        <v/>
      </c>
      <c r="F203" s="4" t="str">
        <f>IFERROR(IF('排序（YTM）'!F202=1,'日收益率(杠杆)'!F203,""),"")</f>
        <v/>
      </c>
      <c r="G203" s="4" t="str">
        <f>IFERROR(IF('排序（YTM）'!G202=1,'日收益率(杠杆)'!G203,""),"")</f>
        <v/>
      </c>
      <c r="H203" s="4" t="str">
        <f>IFERROR(IF('排序（YTM）'!H202=1,'日收益率(杠杆)'!H203,""),"")</f>
        <v/>
      </c>
      <c r="I203" s="4" t="str">
        <f>IFERROR(IF('排序（YTM）'!I202=1,'日收益率(杠杆)'!I203,""),"")</f>
        <v/>
      </c>
      <c r="J203" s="4" t="str">
        <f>IFERROR(IF('排序（YTM）'!J202=1,'日收益率(杠杆)'!J203,""),"")</f>
        <v/>
      </c>
      <c r="K203" s="4">
        <f>IFERROR(IF('排序（YTM）'!K202=1,'日收益率(杠杆)'!K203,""),"")</f>
        <v>1.7877106501416405E-3</v>
      </c>
      <c r="M203" s="6">
        <f t="shared" si="3"/>
        <v>1.1669030267667397</v>
      </c>
    </row>
    <row r="204" spans="1:13" x14ac:dyDescent="0.15">
      <c r="A204" s="1">
        <v>42579</v>
      </c>
      <c r="B204" s="4" t="str">
        <f>IFERROR(IF('排序（YTM）'!B203=1,'日收益率(杠杆)'!B204,""),"")</f>
        <v/>
      </c>
      <c r="C204" s="4" t="str">
        <f>IFERROR(IF('排序（YTM）'!C203=1,'日收益率(杠杆)'!C204,""),"")</f>
        <v/>
      </c>
      <c r="D204" s="4" t="str">
        <f>IFERROR(IF('排序（YTM）'!D203=1,'日收益率(杠杆)'!D204,""),"")</f>
        <v/>
      </c>
      <c r="E204" s="4" t="str">
        <f>IFERROR(IF('排序（YTM）'!E203=1,'日收益率(杠杆)'!E204,""),"")</f>
        <v/>
      </c>
      <c r="F204" s="4" t="str">
        <f>IFERROR(IF('排序（YTM）'!F203=1,'日收益率(杠杆)'!F204,""),"")</f>
        <v/>
      </c>
      <c r="G204" s="4">
        <f>IFERROR(IF('排序（YTM）'!G203=1,'日收益率(杠杆)'!G204,""),"")</f>
        <v>1.5059258656455524E-2</v>
      </c>
      <c r="H204" s="4" t="str">
        <f>IFERROR(IF('排序（YTM）'!H203=1,'日收益率(杠杆)'!H204,""),"")</f>
        <v/>
      </c>
      <c r="I204" s="4" t="str">
        <f>IFERROR(IF('排序（YTM）'!I203=1,'日收益率(杠杆)'!I204,""),"")</f>
        <v/>
      </c>
      <c r="J204" s="4" t="str">
        <f>IFERROR(IF('排序（YTM）'!J203=1,'日收益率(杠杆)'!J204,""),"")</f>
        <v/>
      </c>
      <c r="K204" s="4" t="str">
        <f>IFERROR(IF('排序（YTM）'!K203=1,'日收益率(杠杆)'!K204,""),"")</f>
        <v/>
      </c>
      <c r="M204" s="6">
        <f t="shared" si="3"/>
        <v>1.1844757212738208</v>
      </c>
    </row>
    <row r="205" spans="1:13" x14ac:dyDescent="0.15">
      <c r="A205" s="1">
        <v>42580</v>
      </c>
      <c r="B205" s="4" t="str">
        <f>IFERROR(IF('排序（YTM）'!B204=1,'日收益率(杠杆)'!B205,""),"")</f>
        <v/>
      </c>
      <c r="C205" s="4" t="str">
        <f>IFERROR(IF('排序（YTM）'!C204=1,'日收益率(杠杆)'!C205,""),"")</f>
        <v/>
      </c>
      <c r="D205" s="4" t="str">
        <f>IFERROR(IF('排序（YTM）'!D204=1,'日收益率(杠杆)'!D205,""),"")</f>
        <v/>
      </c>
      <c r="E205" s="4" t="str">
        <f>IFERROR(IF('排序（YTM）'!E204=1,'日收益率(杠杆)'!E205,""),"")</f>
        <v/>
      </c>
      <c r="F205" s="4" t="str">
        <f>IFERROR(IF('排序（YTM）'!F204=1,'日收益率(杠杆)'!F205,""),"")</f>
        <v/>
      </c>
      <c r="G205" s="4">
        <f>IFERROR(IF('排序（YTM）'!G204=1,'日收益率(杠杆)'!G205,""),"")</f>
        <v>4.9583623335633601E-3</v>
      </c>
      <c r="H205" s="4" t="str">
        <f>IFERROR(IF('排序（YTM）'!H204=1,'日收益率(杠杆)'!H205,""),"")</f>
        <v/>
      </c>
      <c r="I205" s="4" t="str">
        <f>IFERROR(IF('排序（YTM）'!I204=1,'日收益率(杠杆)'!I205,""),"")</f>
        <v/>
      </c>
      <c r="J205" s="4" t="str">
        <f>IFERROR(IF('排序（YTM）'!J204=1,'日收益率(杠杆)'!J205,""),"")</f>
        <v/>
      </c>
      <c r="K205" s="4" t="str">
        <f>IFERROR(IF('排序（YTM）'!K204=1,'日收益率(杠杆)'!K205,""),"")</f>
        <v/>
      </c>
      <c r="M205" s="6">
        <f t="shared" si="3"/>
        <v>1.1903487810752054</v>
      </c>
    </row>
    <row r="206" spans="1:13" x14ac:dyDescent="0.15">
      <c r="A206" s="1">
        <v>42583</v>
      </c>
      <c r="B206" s="4" t="str">
        <f>IFERROR(IF('排序（YTM）'!B205=1,'日收益率(杠杆)'!B206,""),"")</f>
        <v/>
      </c>
      <c r="C206" s="4" t="str">
        <f>IFERROR(IF('排序（YTM）'!C205=1,'日收益率(杠杆)'!C206,""),"")</f>
        <v/>
      </c>
      <c r="D206" s="4" t="str">
        <f>IFERROR(IF('排序（YTM）'!D205=1,'日收益率(杠杆)'!D206,""),"")</f>
        <v/>
      </c>
      <c r="E206" s="4" t="str">
        <f>IFERROR(IF('排序（YTM）'!E205=1,'日收益率(杠杆)'!E206,""),"")</f>
        <v/>
      </c>
      <c r="F206" s="4" t="str">
        <f>IFERROR(IF('排序（YTM）'!F205=1,'日收益率(杠杆)'!F206,""),"")</f>
        <v/>
      </c>
      <c r="G206" s="4">
        <f>IFERROR(IF('排序（YTM）'!G205=1,'日收益率(杠杆)'!G206,""),"")</f>
        <v>1.6879679268855755E-2</v>
      </c>
      <c r="H206" s="4" t="str">
        <f>IFERROR(IF('排序（YTM）'!H205=1,'日收益率(杠杆)'!H206,""),"")</f>
        <v/>
      </c>
      <c r="I206" s="4" t="str">
        <f>IFERROR(IF('排序（YTM）'!I205=1,'日收益率(杠杆)'!I206,""),"")</f>
        <v/>
      </c>
      <c r="J206" s="4" t="str">
        <f>IFERROR(IF('排序（YTM）'!J205=1,'日收益率(杠杆)'!J206,""),"")</f>
        <v/>
      </c>
      <c r="K206" s="4" t="str">
        <f>IFERROR(IF('排序（YTM）'!K205=1,'日收益率(杠杆)'!K206,""),"")</f>
        <v/>
      </c>
      <c r="M206" s="6">
        <f t="shared" si="3"/>
        <v>1.2104414867178281</v>
      </c>
    </row>
    <row r="207" spans="1:13" x14ac:dyDescent="0.15">
      <c r="A207" s="1">
        <v>42584</v>
      </c>
      <c r="B207" s="4" t="str">
        <f>IFERROR(IF('排序（YTM）'!B206=1,'日收益率(杠杆)'!B207,""),"")</f>
        <v/>
      </c>
      <c r="C207" s="4" t="str">
        <f>IFERROR(IF('排序（YTM）'!C206=1,'日收益率(杠杆)'!C207,""),"")</f>
        <v/>
      </c>
      <c r="D207" s="4" t="str">
        <f>IFERROR(IF('排序（YTM）'!D206=1,'日收益率(杠杆)'!D207,""),"")</f>
        <v/>
      </c>
      <c r="E207" s="4" t="str">
        <f>IFERROR(IF('排序（YTM）'!E206=1,'日收益率(杠杆)'!E207,""),"")</f>
        <v/>
      </c>
      <c r="F207" s="4" t="str">
        <f>IFERROR(IF('排序（YTM）'!F206=1,'日收益率(杠杆)'!F207,""),"")</f>
        <v/>
      </c>
      <c r="G207" s="4">
        <f>IFERROR(IF('排序（YTM）'!G206=1,'日收益率(杠杆)'!G207,""),"")</f>
        <v>3.4223293284955471E-2</v>
      </c>
      <c r="H207" s="4" t="str">
        <f>IFERROR(IF('排序（YTM）'!H206=1,'日收益率(杠杆)'!H207,""),"")</f>
        <v/>
      </c>
      <c r="I207" s="4" t="str">
        <f>IFERROR(IF('排序（YTM）'!I206=1,'日收益率(杠杆)'!I207,""),"")</f>
        <v/>
      </c>
      <c r="J207" s="4" t="str">
        <f>IFERROR(IF('排序（YTM）'!J206=1,'日收益率(杠杆)'!J207,""),"")</f>
        <v/>
      </c>
      <c r="K207" s="4" t="str">
        <f>IFERROR(IF('排序（YTM）'!K206=1,'日收益率(杠杆)'!K207,""),"")</f>
        <v/>
      </c>
      <c r="M207" s="6">
        <f t="shared" si="3"/>
        <v>1.25186678072205</v>
      </c>
    </row>
    <row r="208" spans="1:13" x14ac:dyDescent="0.15">
      <c r="A208" s="1">
        <v>42585</v>
      </c>
      <c r="B208" s="4">
        <f>IFERROR(IF('排序（YTM）'!B207=1,'日收益率(杠杆)'!B208,""),"")</f>
        <v>2.711210926496772E-3</v>
      </c>
      <c r="C208" s="4" t="str">
        <f>IFERROR(IF('排序（YTM）'!C207=1,'日收益率(杠杆)'!C208,""),"")</f>
        <v/>
      </c>
      <c r="D208" s="4" t="str">
        <f>IFERROR(IF('排序（YTM）'!D207=1,'日收益率(杠杆)'!D208,""),"")</f>
        <v/>
      </c>
      <c r="E208" s="4" t="str">
        <f>IFERROR(IF('排序（YTM）'!E207=1,'日收益率(杠杆)'!E208,""),"")</f>
        <v/>
      </c>
      <c r="F208" s="4" t="str">
        <f>IFERROR(IF('排序（YTM）'!F207=1,'日收益率(杠杆)'!F208,""),"")</f>
        <v/>
      </c>
      <c r="G208" s="4" t="str">
        <f>IFERROR(IF('排序（YTM）'!G207=1,'日收益率(杠杆)'!G208,""),"")</f>
        <v/>
      </c>
      <c r="H208" s="4" t="str">
        <f>IFERROR(IF('排序（YTM）'!H207=1,'日收益率(杠杆)'!H208,""),"")</f>
        <v/>
      </c>
      <c r="I208" s="4" t="str">
        <f>IFERROR(IF('排序（YTM）'!I207=1,'日收益率(杠杆)'!I208,""),"")</f>
        <v/>
      </c>
      <c r="J208" s="4" t="str">
        <f>IFERROR(IF('排序（YTM）'!J207=1,'日收益率(杠杆)'!J208,""),"")</f>
        <v/>
      </c>
      <c r="K208" s="4" t="str">
        <f>IFERROR(IF('排序（YTM）'!K207=1,'日收益率(杠杆)'!K208,""),"")</f>
        <v/>
      </c>
      <c r="M208" s="6">
        <f t="shared" si="3"/>
        <v>1.2552608556164622</v>
      </c>
    </row>
    <row r="209" spans="1:13" x14ac:dyDescent="0.15">
      <c r="A209" s="1">
        <v>42586</v>
      </c>
      <c r="B209" s="4" t="str">
        <f>IFERROR(IF('排序（YTM）'!B208=1,'日收益率(杠杆)'!B209,""),"")</f>
        <v/>
      </c>
      <c r="C209" s="4" t="str">
        <f>IFERROR(IF('排序（YTM）'!C208=1,'日收益率(杠杆)'!C209,""),"")</f>
        <v/>
      </c>
      <c r="D209" s="4" t="str">
        <f>IFERROR(IF('排序（YTM）'!D208=1,'日收益率(杠杆)'!D209,""),"")</f>
        <v/>
      </c>
      <c r="E209" s="4" t="str">
        <f>IFERROR(IF('排序（YTM）'!E208=1,'日收益率(杠杆)'!E209,""),"")</f>
        <v/>
      </c>
      <c r="F209" s="4" t="str">
        <f>IFERROR(IF('排序（YTM）'!F208=1,'日收益率(杠杆)'!F209,""),"")</f>
        <v/>
      </c>
      <c r="G209" s="4" t="str">
        <f>IFERROR(IF('排序（YTM）'!G208=1,'日收益率(杠杆)'!G209,""),"")</f>
        <v/>
      </c>
      <c r="H209" s="4" t="str">
        <f>IFERROR(IF('排序（YTM）'!H208=1,'日收益率(杠杆)'!H209,""),"")</f>
        <v/>
      </c>
      <c r="I209" s="4" t="str">
        <f>IFERROR(IF('排序（YTM）'!I208=1,'日收益率(杠杆)'!I209,""),"")</f>
        <v/>
      </c>
      <c r="J209" s="4" t="str">
        <f>IFERROR(IF('排序（YTM）'!J208=1,'日收益率(杠杆)'!J209,""),"")</f>
        <v/>
      </c>
      <c r="K209" s="4" t="str">
        <f>IFERROR(IF('排序（YTM）'!K208=1,'日收益率(杠杆)'!K209,""),"")</f>
        <v/>
      </c>
      <c r="M209" s="6">
        <f t="shared" si="3"/>
        <v>1.2552608556164622</v>
      </c>
    </row>
    <row r="210" spans="1:13" x14ac:dyDescent="0.15">
      <c r="A210" s="1">
        <v>42587</v>
      </c>
      <c r="B210" s="4" t="str">
        <f>IFERROR(IF('排序（YTM）'!B209=1,'日收益率(杠杆)'!B210,""),"")</f>
        <v/>
      </c>
      <c r="C210" s="4" t="str">
        <f>IFERROR(IF('排序（YTM）'!C209=1,'日收益率(杠杆)'!C210,""),"")</f>
        <v/>
      </c>
      <c r="D210" s="4" t="str">
        <f>IFERROR(IF('排序（YTM）'!D209=1,'日收益率(杠杆)'!D210,""),"")</f>
        <v/>
      </c>
      <c r="E210" s="4" t="str">
        <f>IFERROR(IF('排序（YTM）'!E209=1,'日收益率(杠杆)'!E210,""),"")</f>
        <v/>
      </c>
      <c r="F210" s="4" t="str">
        <f>IFERROR(IF('排序（YTM）'!F209=1,'日收益率(杠杆)'!F210,""),"")</f>
        <v/>
      </c>
      <c r="G210" s="4">
        <f>IFERROR(IF('排序（YTM）'!G209=1,'日收益率(杠杆)'!G210,""),"")</f>
        <v>1.9409996041140274E-2</v>
      </c>
      <c r="H210" s="4" t="str">
        <f>IFERROR(IF('排序（YTM）'!H209=1,'日收益率(杠杆)'!H210,""),"")</f>
        <v/>
      </c>
      <c r="I210" s="4" t="str">
        <f>IFERROR(IF('排序（YTM）'!I209=1,'日收益率(杠杆)'!I210,""),"")</f>
        <v/>
      </c>
      <c r="J210" s="4" t="str">
        <f>IFERROR(IF('排序（YTM）'!J209=1,'日收益率(杠杆)'!J210,""),"")</f>
        <v/>
      </c>
      <c r="K210" s="4" t="str">
        <f>IFERROR(IF('排序（YTM）'!K209=1,'日收益率(杠杆)'!K210,""),"")</f>
        <v/>
      </c>
      <c r="M210" s="6">
        <f t="shared" si="3"/>
        <v>1.2796254638545761</v>
      </c>
    </row>
    <row r="211" spans="1:13" x14ac:dyDescent="0.15">
      <c r="A211" s="1">
        <v>42590</v>
      </c>
      <c r="B211" s="4" t="str">
        <f>IFERROR(IF('排序（YTM）'!B210=1,'日收益率(杠杆)'!B211,""),"")</f>
        <v/>
      </c>
      <c r="C211" s="4" t="str">
        <f>IFERROR(IF('排序（YTM）'!C210=1,'日收益率(杠杆)'!C211,""),"")</f>
        <v/>
      </c>
      <c r="D211" s="4" t="str">
        <f>IFERROR(IF('排序（YTM）'!D210=1,'日收益率(杠杆)'!D211,""),"")</f>
        <v/>
      </c>
      <c r="E211" s="4" t="str">
        <f>IFERROR(IF('排序（YTM）'!E210=1,'日收益率(杠杆)'!E211,""),"")</f>
        <v/>
      </c>
      <c r="F211" s="4" t="str">
        <f>IFERROR(IF('排序（YTM）'!F210=1,'日收益率(杠杆)'!F211,""),"")</f>
        <v/>
      </c>
      <c r="G211" s="4" t="str">
        <f>IFERROR(IF('排序（YTM）'!G210=1,'日收益率(杠杆)'!G211,""),"")</f>
        <v/>
      </c>
      <c r="H211" s="4">
        <f>IFERROR(IF('排序（YTM）'!H210=1,'日收益率(杠杆)'!H211,""),"")</f>
        <v>-6.6512369950917519E-4</v>
      </c>
      <c r="I211" s="4" t="str">
        <f>IFERROR(IF('排序（YTM）'!I210=1,'日收益率(杠杆)'!I211,""),"")</f>
        <v/>
      </c>
      <c r="J211" s="4" t="str">
        <f>IFERROR(IF('排序（YTM）'!J210=1,'日收益率(杠杆)'!J211,""),"")</f>
        <v/>
      </c>
      <c r="K211" s="4" t="str">
        <f>IFERROR(IF('排序（YTM）'!K210=1,'日收益率(杠杆)'!K211,""),"")</f>
        <v/>
      </c>
      <c r="M211" s="6">
        <f t="shared" si="3"/>
        <v>1.2787743546320709</v>
      </c>
    </row>
    <row r="212" spans="1:13" x14ac:dyDescent="0.15">
      <c r="A212" s="1">
        <v>42591</v>
      </c>
      <c r="B212" s="4">
        <f>IFERROR(IF('排序（YTM）'!B211=1,'日收益率(杠杆)'!B212,""),"")</f>
        <v>6.8204734824747438E-3</v>
      </c>
      <c r="C212" s="4" t="str">
        <f>IFERROR(IF('排序（YTM）'!C211=1,'日收益率(杠杆)'!C212,""),"")</f>
        <v/>
      </c>
      <c r="D212" s="4" t="str">
        <f>IFERROR(IF('排序（YTM）'!D211=1,'日收益率(杠杆)'!D212,""),"")</f>
        <v/>
      </c>
      <c r="E212" s="4" t="str">
        <f>IFERROR(IF('排序（YTM）'!E211=1,'日收益率(杠杆)'!E212,""),"")</f>
        <v/>
      </c>
      <c r="F212" s="4" t="str">
        <f>IFERROR(IF('排序（YTM）'!F211=1,'日收益率(杠杆)'!F212,""),"")</f>
        <v/>
      </c>
      <c r="G212" s="4" t="str">
        <f>IFERROR(IF('排序（YTM）'!G211=1,'日收益率(杠杆)'!G212,""),"")</f>
        <v/>
      </c>
      <c r="H212" s="4" t="str">
        <f>IFERROR(IF('排序（YTM）'!H211=1,'日收益率(杠杆)'!H212,""),"")</f>
        <v/>
      </c>
      <c r="I212" s="4" t="str">
        <f>IFERROR(IF('排序（YTM）'!I211=1,'日收益率(杠杆)'!I212,""),"")</f>
        <v/>
      </c>
      <c r="J212" s="4" t="str">
        <f>IFERROR(IF('排序（YTM）'!J211=1,'日收益率(杠杆)'!J212,""),"")</f>
        <v/>
      </c>
      <c r="K212" s="4" t="str">
        <f>IFERROR(IF('排序（YTM）'!K211=1,'日收益率(杠杆)'!K212,""),"")</f>
        <v/>
      </c>
      <c r="M212" s="6">
        <f t="shared" si="3"/>
        <v>1.2874962012079079</v>
      </c>
    </row>
    <row r="213" spans="1:13" x14ac:dyDescent="0.15">
      <c r="A213" s="1">
        <v>42592</v>
      </c>
      <c r="B213" s="4">
        <f>IFERROR(IF('排序（YTM）'!B212=1,'日收益率(杠杆)'!B213,""),"")</f>
        <v>1.1353680922694129E-2</v>
      </c>
      <c r="C213" s="4" t="str">
        <f>IFERROR(IF('排序（YTM）'!C212=1,'日收益率(杠杆)'!C213,""),"")</f>
        <v/>
      </c>
      <c r="D213" s="4" t="str">
        <f>IFERROR(IF('排序（YTM）'!D212=1,'日收益率(杠杆)'!D213,""),"")</f>
        <v/>
      </c>
      <c r="E213" s="4" t="str">
        <f>IFERROR(IF('排序（YTM）'!E212=1,'日收益率(杠杆)'!E213,""),"")</f>
        <v/>
      </c>
      <c r="F213" s="4" t="str">
        <f>IFERROR(IF('排序（YTM）'!F212=1,'日收益率(杠杆)'!F213,""),"")</f>
        <v/>
      </c>
      <c r="G213" s="4" t="str">
        <f>IFERROR(IF('排序（YTM）'!G212=1,'日收益率(杠杆)'!G213,""),"")</f>
        <v/>
      </c>
      <c r="H213" s="4" t="str">
        <f>IFERROR(IF('排序（YTM）'!H212=1,'日收益率(杠杆)'!H213,""),"")</f>
        <v/>
      </c>
      <c r="I213" s="4" t="str">
        <f>IFERROR(IF('排序（YTM）'!I212=1,'日收益率(杠杆)'!I213,""),"")</f>
        <v/>
      </c>
      <c r="J213" s="4" t="str">
        <f>IFERROR(IF('排序（YTM）'!J212=1,'日收益率(杠杆)'!J213,""),"")</f>
        <v/>
      </c>
      <c r="K213" s="4" t="str">
        <f>IFERROR(IF('排序（YTM）'!K212=1,'日收益率(杠杆)'!K213,""),"")</f>
        <v/>
      </c>
      <c r="M213" s="6">
        <f t="shared" si="3"/>
        <v>1.3021140222656034</v>
      </c>
    </row>
    <row r="214" spans="1:13" x14ac:dyDescent="0.15">
      <c r="A214" s="1">
        <v>42593</v>
      </c>
      <c r="B214" s="4" t="str">
        <f>IFERROR(IF('排序（YTM）'!B213=1,'日收益率(杠杆)'!B214,""),"")</f>
        <v/>
      </c>
      <c r="C214" s="4" t="str">
        <f>IFERROR(IF('排序（YTM）'!C213=1,'日收益率(杠杆)'!C214,""),"")</f>
        <v/>
      </c>
      <c r="D214" s="4" t="str">
        <f>IFERROR(IF('排序（YTM）'!D213=1,'日收益率(杠杆)'!D214,""),"")</f>
        <v/>
      </c>
      <c r="E214" s="4" t="str">
        <f>IFERROR(IF('排序（YTM）'!E213=1,'日收益率(杠杆)'!E214,""),"")</f>
        <v/>
      </c>
      <c r="F214" s="4" t="str">
        <f>IFERROR(IF('排序（YTM）'!F213=1,'日收益率(杠杆)'!F214,""),"")</f>
        <v/>
      </c>
      <c r="G214" s="4">
        <f>IFERROR(IF('排序（YTM）'!G213=1,'日收益率(杠杆)'!G214,""),"")</f>
        <v>5.1727545361766663E-3</v>
      </c>
      <c r="H214" s="4" t="str">
        <f>IFERROR(IF('排序（YTM）'!H213=1,'日收益率(杠杆)'!H214,""),"")</f>
        <v/>
      </c>
      <c r="I214" s="4" t="str">
        <f>IFERROR(IF('排序（YTM）'!I213=1,'日收益率(杠杆)'!I214,""),"")</f>
        <v/>
      </c>
      <c r="J214" s="4" t="str">
        <f>IFERROR(IF('排序（YTM）'!J213=1,'日收益率(杠杆)'!J214,""),"")</f>
        <v/>
      </c>
      <c r="K214" s="4" t="str">
        <f>IFERROR(IF('排序（YTM）'!K213=1,'日收益率(杠杆)'!K214,""),"")</f>
        <v/>
      </c>
      <c r="M214" s="6">
        <f t="shared" si="3"/>
        <v>1.3088495384808969</v>
      </c>
    </row>
    <row r="215" spans="1:13" x14ac:dyDescent="0.15">
      <c r="A215" s="1">
        <v>42594</v>
      </c>
      <c r="B215" s="4">
        <f>IFERROR(IF('排序（YTM）'!B214=1,'日收益率(杠杆)'!B215,""),"")</f>
        <v>-9.3927292599962301E-3</v>
      </c>
      <c r="C215" s="4" t="str">
        <f>IFERROR(IF('排序（YTM）'!C214=1,'日收益率(杠杆)'!C215,""),"")</f>
        <v/>
      </c>
      <c r="D215" s="4" t="str">
        <f>IFERROR(IF('排序（YTM）'!D214=1,'日收益率(杠杆)'!D215,""),"")</f>
        <v/>
      </c>
      <c r="E215" s="4" t="str">
        <f>IFERROR(IF('排序（YTM）'!E214=1,'日收益率(杠杆)'!E215,""),"")</f>
        <v/>
      </c>
      <c r="F215" s="4" t="str">
        <f>IFERROR(IF('排序（YTM）'!F214=1,'日收益率(杠杆)'!F215,""),"")</f>
        <v/>
      </c>
      <c r="G215" s="4" t="str">
        <f>IFERROR(IF('排序（YTM）'!G214=1,'日收益率(杠杆)'!G215,""),"")</f>
        <v/>
      </c>
      <c r="H215" s="4" t="str">
        <f>IFERROR(IF('排序（YTM）'!H214=1,'日收益率(杠杆)'!H215,""),"")</f>
        <v/>
      </c>
      <c r="I215" s="4" t="str">
        <f>IFERROR(IF('排序（YTM）'!I214=1,'日收益率(杠杆)'!I215,""),"")</f>
        <v/>
      </c>
      <c r="J215" s="4" t="str">
        <f>IFERROR(IF('排序（YTM）'!J214=1,'日收益率(杠杆)'!J215,""),"")</f>
        <v/>
      </c>
      <c r="K215" s="4" t="str">
        <f>IFERROR(IF('排序（YTM）'!K214=1,'日收益率(杠杆)'!K215,""),"")</f>
        <v/>
      </c>
      <c r="M215" s="6">
        <f t="shared" si="3"/>
        <v>1.2965558691238748</v>
      </c>
    </row>
    <row r="216" spans="1:13" x14ac:dyDescent="0.15">
      <c r="A216" s="1">
        <v>42597</v>
      </c>
      <c r="B216" s="4">
        <f>IFERROR(IF('排序（YTM）'!B215=1,'日收益率(杠杆)'!B216,""),"")</f>
        <v>3.8007998838815388E-3</v>
      </c>
      <c r="C216" s="4" t="str">
        <f>IFERROR(IF('排序（YTM）'!C215=1,'日收益率(杠杆)'!C216,""),"")</f>
        <v/>
      </c>
      <c r="D216" s="4" t="str">
        <f>IFERROR(IF('排序（YTM）'!D215=1,'日收益率(杠杆)'!D216,""),"")</f>
        <v/>
      </c>
      <c r="E216" s="4" t="str">
        <f>IFERROR(IF('排序（YTM）'!E215=1,'日收益率(杠杆)'!E216,""),"")</f>
        <v/>
      </c>
      <c r="F216" s="4" t="str">
        <f>IFERROR(IF('排序（YTM）'!F215=1,'日收益率(杠杆)'!F216,""),"")</f>
        <v/>
      </c>
      <c r="G216" s="4" t="str">
        <f>IFERROR(IF('排序（YTM）'!G215=1,'日收益率(杠杆)'!G216,""),"")</f>
        <v/>
      </c>
      <c r="H216" s="4" t="str">
        <f>IFERROR(IF('排序（YTM）'!H215=1,'日收益率(杠杆)'!H216,""),"")</f>
        <v/>
      </c>
      <c r="I216" s="4" t="str">
        <f>IFERROR(IF('排序（YTM）'!I215=1,'日收益率(杠杆)'!I216,""),"")</f>
        <v/>
      </c>
      <c r="J216" s="4" t="str">
        <f>IFERROR(IF('排序（YTM）'!J215=1,'日收益率(杠杆)'!J216,""),"")</f>
        <v/>
      </c>
      <c r="K216" s="4" t="str">
        <f>IFERROR(IF('排序（YTM）'!K215=1,'日收益率(杠杆)'!K216,""),"")</f>
        <v/>
      </c>
      <c r="M216" s="6">
        <f t="shared" si="3"/>
        <v>1.3014838185206867</v>
      </c>
    </row>
    <row r="217" spans="1:13" x14ac:dyDescent="0.15">
      <c r="A217" s="1">
        <v>42598</v>
      </c>
      <c r="B217" s="4">
        <f>IFERROR(IF('排序（YTM）'!B216=1,'日收益率(杠杆)'!B217,""),"")</f>
        <v>6.2835179754982583E-3</v>
      </c>
      <c r="C217" s="4" t="str">
        <f>IFERROR(IF('排序（YTM）'!C216=1,'日收益率(杠杆)'!C217,""),"")</f>
        <v/>
      </c>
      <c r="D217" s="4" t="str">
        <f>IFERROR(IF('排序（YTM）'!D216=1,'日收益率(杠杆)'!D217,""),"")</f>
        <v/>
      </c>
      <c r="E217" s="4" t="str">
        <f>IFERROR(IF('排序（YTM）'!E216=1,'日收益率(杠杆)'!E217,""),"")</f>
        <v/>
      </c>
      <c r="F217" s="4" t="str">
        <f>IFERROR(IF('排序（YTM）'!F216=1,'日收益率(杠杆)'!F217,""),"")</f>
        <v/>
      </c>
      <c r="G217" s="4" t="str">
        <f>IFERROR(IF('排序（YTM）'!G216=1,'日收益率(杠杆)'!G217,""),"")</f>
        <v/>
      </c>
      <c r="H217" s="4" t="str">
        <f>IFERROR(IF('排序（YTM）'!H216=1,'日收益率(杠杆)'!H217,""),"")</f>
        <v/>
      </c>
      <c r="I217" s="4" t="str">
        <f>IFERROR(IF('排序（YTM）'!I216=1,'日收益率(杠杆)'!I217,""),"")</f>
        <v/>
      </c>
      <c r="J217" s="4" t="str">
        <f>IFERROR(IF('排序（YTM）'!J216=1,'日收益率(杠杆)'!J217,""),"")</f>
        <v/>
      </c>
      <c r="K217" s="4" t="str">
        <f>IFERROR(IF('排序（YTM）'!K216=1,'日收益率(杠杆)'!K217,""),"")</f>
        <v/>
      </c>
      <c r="M217" s="6">
        <f t="shared" si="3"/>
        <v>1.3096617154891816</v>
      </c>
    </row>
    <row r="218" spans="1:13" x14ac:dyDescent="0.15">
      <c r="A218" s="1">
        <v>42599</v>
      </c>
      <c r="B218" s="4" t="str">
        <f>IFERROR(IF('排序（YTM）'!B217=1,'日收益率(杠杆)'!B218,""),"")</f>
        <v/>
      </c>
      <c r="C218" s="4" t="str">
        <f>IFERROR(IF('排序（YTM）'!C217=1,'日收益率(杠杆)'!C218,""),"")</f>
        <v/>
      </c>
      <c r="D218" s="4" t="str">
        <f>IFERROR(IF('排序（YTM）'!D217=1,'日收益率(杠杆)'!D218,""),"")</f>
        <v/>
      </c>
      <c r="E218" s="4" t="str">
        <f>IFERROR(IF('排序（YTM）'!E217=1,'日收益率(杠杆)'!E218,""),"")</f>
        <v/>
      </c>
      <c r="F218" s="4" t="str">
        <f>IFERROR(IF('排序（YTM）'!F217=1,'日收益率(杠杆)'!F218,""),"")</f>
        <v/>
      </c>
      <c r="G218" s="4">
        <f>IFERROR(IF('排序（YTM）'!G217=1,'日收益率(杠杆)'!G218,""),"")</f>
        <v>-1.7017696966564987E-3</v>
      </c>
      <c r="H218" s="4" t="str">
        <f>IFERROR(IF('排序（YTM）'!H217=1,'日收益率(杠杆)'!H218,""),"")</f>
        <v/>
      </c>
      <c r="I218" s="4" t="str">
        <f>IFERROR(IF('排序（YTM）'!I217=1,'日收益率(杠杆)'!I218,""),"")</f>
        <v/>
      </c>
      <c r="J218" s="4" t="str">
        <f>IFERROR(IF('排序（YTM）'!J217=1,'日收益率(杠杆)'!J218,""),"")</f>
        <v/>
      </c>
      <c r="K218" s="4" t="str">
        <f>IFERROR(IF('排序（YTM）'!K217=1,'日收益率(杠杆)'!K218,""),"")</f>
        <v/>
      </c>
      <c r="M218" s="6">
        <f t="shared" si="3"/>
        <v>1.3074329728688909</v>
      </c>
    </row>
    <row r="219" spans="1:13" x14ac:dyDescent="0.15">
      <c r="A219" s="1">
        <v>42600</v>
      </c>
      <c r="B219" s="4" t="str">
        <f>IFERROR(IF('排序（YTM）'!B218=1,'日收益率(杠杆)'!B219,""),"")</f>
        <v/>
      </c>
      <c r="C219" s="4" t="str">
        <f>IFERROR(IF('排序（YTM）'!C218=1,'日收益率(杠杆)'!C219,""),"")</f>
        <v/>
      </c>
      <c r="D219" s="4" t="str">
        <f>IFERROR(IF('排序（YTM）'!D218=1,'日收益率(杠杆)'!D219,""),"")</f>
        <v/>
      </c>
      <c r="E219" s="4" t="str">
        <f>IFERROR(IF('排序（YTM）'!E218=1,'日收益率(杠杆)'!E219,""),"")</f>
        <v/>
      </c>
      <c r="F219" s="4" t="str">
        <f>IFERROR(IF('排序（YTM）'!F218=1,'日收益率(杠杆)'!F219,""),"")</f>
        <v/>
      </c>
      <c r="G219" s="4">
        <f>IFERROR(IF('排序（YTM）'!G218=1,'日收益率(杠杆)'!G219,""),"")</f>
        <v>7.3823891855931585E-3</v>
      </c>
      <c r="H219" s="4" t="str">
        <f>IFERROR(IF('排序（YTM）'!H218=1,'日收益率(杠杆)'!H219,""),"")</f>
        <v/>
      </c>
      <c r="I219" s="4" t="str">
        <f>IFERROR(IF('排序（YTM）'!I218=1,'日收益率(杠杆)'!I219,""),"")</f>
        <v/>
      </c>
      <c r="J219" s="4" t="str">
        <f>IFERROR(IF('排序（YTM）'!J218=1,'日收益率(杠杆)'!J219,""),"")</f>
        <v/>
      </c>
      <c r="K219" s="4" t="str">
        <f>IFERROR(IF('排序（YTM）'!K218=1,'日收益率(杠杆)'!K219,""),"")</f>
        <v/>
      </c>
      <c r="M219" s="6">
        <f t="shared" si="3"/>
        <v>1.317084951908686</v>
      </c>
    </row>
    <row r="220" spans="1:13" x14ac:dyDescent="0.15">
      <c r="A220" s="1">
        <v>42601</v>
      </c>
      <c r="B220" s="4" t="str">
        <f>IFERROR(IF('排序（YTM）'!B219=1,'日收益率(杠杆)'!B220,""),"")</f>
        <v/>
      </c>
      <c r="C220" s="4" t="str">
        <f>IFERROR(IF('排序（YTM）'!C219=1,'日收益率(杠杆)'!C220,""),"")</f>
        <v/>
      </c>
      <c r="D220" s="4" t="str">
        <f>IFERROR(IF('排序（YTM）'!D219=1,'日收益率(杠杆)'!D220,""),"")</f>
        <v/>
      </c>
      <c r="E220" s="4" t="str">
        <f>IFERROR(IF('排序（YTM）'!E219=1,'日收益率(杠杆)'!E220,""),"")</f>
        <v/>
      </c>
      <c r="F220" s="4" t="str">
        <f>IFERROR(IF('排序（YTM）'!F219=1,'日收益率(杠杆)'!F220,""),"")</f>
        <v/>
      </c>
      <c r="G220" s="4">
        <f>IFERROR(IF('排序（YTM）'!G219=1,'日收益率(杠杆)'!G220,""),"")</f>
        <v>1.5357706790322828E-2</v>
      </c>
      <c r="H220" s="4" t="str">
        <f>IFERROR(IF('排序（YTM）'!H219=1,'日收益率(杠杆)'!H220,""),"")</f>
        <v/>
      </c>
      <c r="I220" s="4" t="str">
        <f>IFERROR(IF('排序（YTM）'!I219=1,'日收益率(杠杆)'!I220,""),"")</f>
        <v/>
      </c>
      <c r="J220" s="4" t="str">
        <f>IFERROR(IF('排序（YTM）'!J219=1,'日收益率(杠杆)'!J220,""),"")</f>
        <v/>
      </c>
      <c r="K220" s="4" t="str">
        <f>IFERROR(IF('排序（YTM）'!K219=1,'日收益率(杠杆)'!K220,""),"")</f>
        <v/>
      </c>
      <c r="M220" s="6">
        <f t="shared" si="3"/>
        <v>1.337312356418046</v>
      </c>
    </row>
    <row r="221" spans="1:13" x14ac:dyDescent="0.15">
      <c r="A221" s="1">
        <v>42604</v>
      </c>
      <c r="B221" s="4">
        <f>IFERROR(IF('排序（YTM）'!B220=1,'日收益率(杠杆)'!B221,""),"")</f>
        <v>6.9205682169732978E-4</v>
      </c>
      <c r="C221" s="4" t="str">
        <f>IFERROR(IF('排序（YTM）'!C220=1,'日收益率(杠杆)'!C221,""),"")</f>
        <v/>
      </c>
      <c r="D221" s="4" t="str">
        <f>IFERROR(IF('排序（YTM）'!D220=1,'日收益率(杠杆)'!D221,""),"")</f>
        <v/>
      </c>
      <c r="E221" s="4" t="str">
        <f>IFERROR(IF('排序（YTM）'!E220=1,'日收益率(杠杆)'!E221,""),"")</f>
        <v/>
      </c>
      <c r="F221" s="4" t="str">
        <f>IFERROR(IF('排序（YTM）'!F220=1,'日收益率(杠杆)'!F221,""),"")</f>
        <v/>
      </c>
      <c r="G221" s="4" t="str">
        <f>IFERROR(IF('排序（YTM）'!G220=1,'日收益率(杠杆)'!G221,""),"")</f>
        <v/>
      </c>
      <c r="H221" s="4" t="str">
        <f>IFERROR(IF('排序（YTM）'!H220=1,'日收益率(杠杆)'!H221,""),"")</f>
        <v/>
      </c>
      <c r="I221" s="4" t="str">
        <f>IFERROR(IF('排序（YTM）'!I220=1,'日收益率(杠杆)'!I221,""),"")</f>
        <v/>
      </c>
      <c r="J221" s="4" t="str">
        <f>IFERROR(IF('排序（YTM）'!J220=1,'日收益率(杠杆)'!J221,""),"")</f>
        <v/>
      </c>
      <c r="K221" s="4" t="str">
        <f>IFERROR(IF('排序（YTM）'!K220=1,'日收益率(杠杆)'!K221,""),"")</f>
        <v/>
      </c>
      <c r="M221" s="6">
        <f t="shared" si="3"/>
        <v>1.3382378525570451</v>
      </c>
    </row>
    <row r="222" spans="1:13" x14ac:dyDescent="0.15">
      <c r="A222" s="1">
        <v>42605</v>
      </c>
      <c r="B222" s="4">
        <f>IFERROR(IF('排序（YTM）'!B221=1,'日收益率(杠杆)'!B222,""),"")</f>
        <v>5.9200561082524972E-3</v>
      </c>
      <c r="C222" s="4" t="str">
        <f>IFERROR(IF('排序（YTM）'!C221=1,'日收益率(杠杆)'!C222,""),"")</f>
        <v/>
      </c>
      <c r="D222" s="4" t="str">
        <f>IFERROR(IF('排序（YTM）'!D221=1,'日收益率(杠杆)'!D222,""),"")</f>
        <v/>
      </c>
      <c r="E222" s="4" t="str">
        <f>IFERROR(IF('排序（YTM）'!E221=1,'日收益率(杠杆)'!E222,""),"")</f>
        <v/>
      </c>
      <c r="F222" s="4" t="str">
        <f>IFERROR(IF('排序（YTM）'!F221=1,'日收益率(杠杆)'!F222,""),"")</f>
        <v/>
      </c>
      <c r="G222" s="4" t="str">
        <f>IFERROR(IF('排序（YTM）'!G221=1,'日收益率(杠杆)'!G222,""),"")</f>
        <v/>
      </c>
      <c r="H222" s="4" t="str">
        <f>IFERROR(IF('排序（YTM）'!H221=1,'日收益率(杠杆)'!H222,""),"")</f>
        <v/>
      </c>
      <c r="I222" s="4" t="str">
        <f>IFERROR(IF('排序（YTM）'!I221=1,'日收益率(杠杆)'!I222,""),"")</f>
        <v/>
      </c>
      <c r="J222" s="4" t="str">
        <f>IFERROR(IF('排序（YTM）'!J221=1,'日收益率(杠杆)'!J222,""),"")</f>
        <v/>
      </c>
      <c r="K222" s="4" t="str">
        <f>IFERROR(IF('排序（YTM）'!K221=1,'日收益率(杠杆)'!K222,""),"")</f>
        <v/>
      </c>
      <c r="M222" s="6">
        <f t="shared" si="3"/>
        <v>1.34616029573037</v>
      </c>
    </row>
    <row r="223" spans="1:13" x14ac:dyDescent="0.15">
      <c r="A223" s="1">
        <v>42606</v>
      </c>
      <c r="B223" s="4" t="str">
        <f>IFERROR(IF('排序（YTM）'!B222=1,'日收益率(杠杆)'!B223,""),"")</f>
        <v/>
      </c>
      <c r="C223" s="4" t="str">
        <f>IFERROR(IF('排序（YTM）'!C222=1,'日收益率(杠杆)'!C223,""),"")</f>
        <v/>
      </c>
      <c r="D223" s="4" t="str">
        <f>IFERROR(IF('排序（YTM）'!D222=1,'日收益率(杠杆)'!D223,""),"")</f>
        <v/>
      </c>
      <c r="E223" s="4" t="str">
        <f>IFERROR(IF('排序（YTM）'!E222=1,'日收益率(杠杆)'!E223,""),"")</f>
        <v/>
      </c>
      <c r="F223" s="4" t="str">
        <f>IFERROR(IF('排序（YTM）'!F222=1,'日收益率(杠杆)'!F223,""),"")</f>
        <v/>
      </c>
      <c r="G223" s="4">
        <f>IFERROR(IF('排序（YTM）'!G222=1,'日收益率(杠杆)'!G223,""),"")</f>
        <v>2.0292164206920167E-3</v>
      </c>
      <c r="H223" s="4" t="str">
        <f>IFERROR(IF('排序（YTM）'!H222=1,'日收益率(杠杆)'!H223,""),"")</f>
        <v/>
      </c>
      <c r="I223" s="4" t="str">
        <f>IFERROR(IF('排序（YTM）'!I222=1,'日收益率(杠杆)'!I223,""),"")</f>
        <v/>
      </c>
      <c r="J223" s="4" t="str">
        <f>IFERROR(IF('排序（YTM）'!J222=1,'日收益率(杠杆)'!J223,""),"")</f>
        <v/>
      </c>
      <c r="K223" s="4" t="str">
        <f>IFERROR(IF('排序（YTM）'!K222=1,'日收益率(杠杆)'!K223,""),"")</f>
        <v/>
      </c>
      <c r="M223" s="6">
        <f t="shared" si="3"/>
        <v>1.3488919463073499</v>
      </c>
    </row>
    <row r="224" spans="1:13" x14ac:dyDescent="0.15">
      <c r="A224" s="1">
        <v>42607</v>
      </c>
      <c r="B224" s="4" t="str">
        <f>IFERROR(IF('排序（YTM）'!B223=1,'日收益率(杠杆)'!B224,""),"")</f>
        <v/>
      </c>
      <c r="C224" s="4" t="str">
        <f>IFERROR(IF('排序（YTM）'!C223=1,'日收益率(杠杆)'!C224,""),"")</f>
        <v/>
      </c>
      <c r="D224" s="4" t="str">
        <f>IFERROR(IF('排序（YTM）'!D223=1,'日收益率(杠杆)'!D224,""),"")</f>
        <v/>
      </c>
      <c r="E224" s="4" t="str">
        <f>IFERROR(IF('排序（YTM）'!E223=1,'日收益率(杠杆)'!E224,""),"")</f>
        <v/>
      </c>
      <c r="F224" s="4" t="str">
        <f>IFERROR(IF('排序（YTM）'!F223=1,'日收益率(杠杆)'!F224,""),"")</f>
        <v/>
      </c>
      <c r="G224" s="4">
        <f>IFERROR(IF('排序（YTM）'!G223=1,'日收益率(杠杆)'!G224,""),"")</f>
        <v>-2.2666696823723212E-3</v>
      </c>
      <c r="H224" s="4" t="str">
        <f>IFERROR(IF('排序（YTM）'!H223=1,'日收益率(杠杆)'!H224,""),"")</f>
        <v/>
      </c>
      <c r="I224" s="4" t="str">
        <f>IFERROR(IF('排序（YTM）'!I223=1,'日收益率(杠杆)'!I224,""),"")</f>
        <v/>
      </c>
      <c r="J224" s="4" t="str">
        <f>IFERROR(IF('排序（YTM）'!J223=1,'日收益率(杠杆)'!J224,""),"")</f>
        <v/>
      </c>
      <c r="K224" s="4" t="str">
        <f>IFERROR(IF('排序（YTM）'!K223=1,'日收益率(杠杆)'!K224,""),"")</f>
        <v/>
      </c>
      <c r="M224" s="6">
        <f t="shared" si="3"/>
        <v>1.3458344538278588</v>
      </c>
    </row>
    <row r="225" spans="1:13" x14ac:dyDescent="0.15">
      <c r="A225" s="1">
        <v>42608</v>
      </c>
      <c r="B225" s="4" t="str">
        <f>IFERROR(IF('排序（YTM）'!B224=1,'日收益率(杠杆)'!B225,""),"")</f>
        <v/>
      </c>
      <c r="C225" s="4" t="str">
        <f>IFERROR(IF('排序（YTM）'!C224=1,'日收益率(杠杆)'!C225,""),"")</f>
        <v/>
      </c>
      <c r="D225" s="4" t="str">
        <f>IFERROR(IF('排序（YTM）'!D224=1,'日收益率(杠杆)'!D225,""),"")</f>
        <v/>
      </c>
      <c r="E225" s="4" t="str">
        <f>IFERROR(IF('排序（YTM）'!E224=1,'日收益率(杠杆)'!E225,""),"")</f>
        <v/>
      </c>
      <c r="F225" s="4" t="str">
        <f>IFERROR(IF('排序（YTM）'!F224=1,'日收益率(杠杆)'!F225,""),"")</f>
        <v/>
      </c>
      <c r="G225" s="4">
        <f>IFERROR(IF('排序（YTM）'!G224=1,'日收益率(杠杆)'!G225,""),"")</f>
        <v>1.0408432980673968E-2</v>
      </c>
      <c r="H225" s="4" t="str">
        <f>IFERROR(IF('排序（YTM）'!H224=1,'日收益率(杠杆)'!H225,""),"")</f>
        <v/>
      </c>
      <c r="I225" s="4" t="str">
        <f>IFERROR(IF('排序（YTM）'!I224=1,'日收益率(杠杆)'!I225,""),"")</f>
        <v/>
      </c>
      <c r="J225" s="4" t="str">
        <f>IFERROR(IF('排序（YTM）'!J224=1,'日收益率(杠杆)'!J225,""),"")</f>
        <v/>
      </c>
      <c r="K225" s="4" t="str">
        <f>IFERROR(IF('排序（YTM）'!K224=1,'日收益率(杠杆)'!K225,""),"")</f>
        <v/>
      </c>
      <c r="M225" s="6">
        <f t="shared" si="3"/>
        <v>1.3598424815436081</v>
      </c>
    </row>
    <row r="226" spans="1:13" x14ac:dyDescent="0.15">
      <c r="A226" s="1">
        <v>42611</v>
      </c>
      <c r="B226" s="4" t="str">
        <f>IFERROR(IF('排序（YTM）'!B225=1,'日收益率(杠杆)'!B226,""),"")</f>
        <v/>
      </c>
      <c r="C226" s="4" t="str">
        <f>IFERROR(IF('排序（YTM）'!C225=1,'日收益率(杠杆)'!C226,""),"")</f>
        <v/>
      </c>
      <c r="D226" s="4" t="str">
        <f>IFERROR(IF('排序（YTM）'!D225=1,'日收益率(杠杆)'!D226,""),"")</f>
        <v/>
      </c>
      <c r="E226" s="4" t="str">
        <f>IFERROR(IF('排序（YTM）'!E225=1,'日收益率(杠杆)'!E226,""),"")</f>
        <v/>
      </c>
      <c r="F226" s="4" t="str">
        <f>IFERROR(IF('排序（YTM）'!F225=1,'日收益率(杠杆)'!F226,""),"")</f>
        <v/>
      </c>
      <c r="G226" s="4">
        <f>IFERROR(IF('排序（YTM）'!G225=1,'日收益率(杠杆)'!G226,""),"")</f>
        <v>8.7371181434399321E-3</v>
      </c>
      <c r="H226" s="4" t="str">
        <f>IFERROR(IF('排序（YTM）'!H225=1,'日收益率(杠杆)'!H226,""),"")</f>
        <v/>
      </c>
      <c r="I226" s="4" t="str">
        <f>IFERROR(IF('排序（YTM）'!I225=1,'日收益率(杠杆)'!I226,""),"")</f>
        <v/>
      </c>
      <c r="J226" s="4" t="str">
        <f>IFERROR(IF('排序（YTM）'!J225=1,'日收益率(杠杆)'!J226,""),"")</f>
        <v/>
      </c>
      <c r="K226" s="4" t="str">
        <f>IFERROR(IF('排序（YTM）'!K225=1,'日收益率(杠杆)'!K226,""),"")</f>
        <v/>
      </c>
      <c r="M226" s="6">
        <f t="shared" si="3"/>
        <v>1.371723585961323</v>
      </c>
    </row>
    <row r="227" spans="1:13" x14ac:dyDescent="0.15">
      <c r="A227" s="1">
        <v>42612</v>
      </c>
      <c r="B227" s="4" t="str">
        <f>IFERROR(IF('排序（YTM）'!B226=1,'日收益率(杠杆)'!B227,""),"")</f>
        <v/>
      </c>
      <c r="C227" s="4" t="str">
        <f>IFERROR(IF('排序（YTM）'!C226=1,'日收益率(杠杆)'!C227,""),"")</f>
        <v/>
      </c>
      <c r="D227" s="4">
        <f>IFERROR(IF('排序（YTM）'!D226=1,'日收益率(杠杆)'!D227,""),"")</f>
        <v>-3.5796256631085346E-3</v>
      </c>
      <c r="E227" s="4" t="str">
        <f>IFERROR(IF('排序（YTM）'!E226=1,'日收益率(杠杆)'!E227,""),"")</f>
        <v/>
      </c>
      <c r="F227" s="4" t="str">
        <f>IFERROR(IF('排序（YTM）'!F226=1,'日收益率(杠杆)'!F227,""),"")</f>
        <v/>
      </c>
      <c r="G227" s="4" t="str">
        <f>IFERROR(IF('排序（YTM）'!G226=1,'日收益率(杠杆)'!G227,""),"")</f>
        <v/>
      </c>
      <c r="H227" s="4" t="str">
        <f>IFERROR(IF('排序（YTM）'!H226=1,'日收益率(杠杆)'!H227,""),"")</f>
        <v/>
      </c>
      <c r="I227" s="4" t="str">
        <f>IFERROR(IF('排序（YTM）'!I226=1,'日收益率(杠杆)'!I227,""),"")</f>
        <v/>
      </c>
      <c r="J227" s="4" t="str">
        <f>IFERROR(IF('排序（YTM）'!J226=1,'日收益率(杠杆)'!J227,""),"")</f>
        <v/>
      </c>
      <c r="K227" s="4" t="str">
        <f>IFERROR(IF('排序（YTM）'!K226=1,'日收益率(杠杆)'!K227,""),"")</f>
        <v/>
      </c>
      <c r="M227" s="6">
        <f t="shared" si="3"/>
        <v>1.3668133290103246</v>
      </c>
    </row>
    <row r="228" spans="1:13" x14ac:dyDescent="0.15">
      <c r="A228" s="1">
        <v>42613</v>
      </c>
      <c r="B228" s="4" t="str">
        <f>IFERROR(IF('排序（YTM）'!B227=1,'日收益率(杠杆)'!B228,""),"")</f>
        <v/>
      </c>
      <c r="C228" s="4" t="str">
        <f>IFERROR(IF('排序（YTM）'!C227=1,'日收益率(杠杆)'!C228,""),"")</f>
        <v/>
      </c>
      <c r="D228" s="4" t="str">
        <f>IFERROR(IF('排序（YTM）'!D227=1,'日收益率(杠杆)'!D228,""),"")</f>
        <v/>
      </c>
      <c r="E228" s="4" t="str">
        <f>IFERROR(IF('排序（YTM）'!E227=1,'日收益率(杠杆)'!E228,""),"")</f>
        <v/>
      </c>
      <c r="F228" s="4" t="str">
        <f>IFERROR(IF('排序（YTM）'!F227=1,'日收益率(杠杆)'!F228,""),"")</f>
        <v/>
      </c>
      <c r="G228" s="4">
        <f>IFERROR(IF('排序（YTM）'!G227=1,'日收益率(杠杆)'!G228,""),"")</f>
        <v>-1.0866023934314553E-3</v>
      </c>
      <c r="H228" s="4" t="str">
        <f>IFERROR(IF('排序（YTM）'!H227=1,'日收益率(杠杆)'!H228,""),"")</f>
        <v/>
      </c>
      <c r="I228" s="4" t="str">
        <f>IFERROR(IF('排序（YTM）'!I227=1,'日收益率(杠杆)'!I228,""),"")</f>
        <v/>
      </c>
      <c r="J228" s="4" t="str">
        <f>IFERROR(IF('排序（YTM）'!J227=1,'日收益率(杠杆)'!J228,""),"")</f>
        <v/>
      </c>
      <c r="K228" s="4" t="str">
        <f>IFERROR(IF('排序（YTM）'!K227=1,'日收益率(杠杆)'!K228,""),"")</f>
        <v/>
      </c>
      <c r="M228" s="6">
        <f t="shared" si="3"/>
        <v>1.3653281463756479</v>
      </c>
    </row>
    <row r="229" spans="1:13" x14ac:dyDescent="0.15">
      <c r="A229" s="1">
        <v>42614</v>
      </c>
      <c r="B229" s="4" t="str">
        <f>IFERROR(IF('排序（YTM）'!B228=1,'日收益率(杠杆)'!B229,""),"")</f>
        <v/>
      </c>
      <c r="C229" s="4" t="str">
        <f>IFERROR(IF('排序（YTM）'!C228=1,'日收益率(杠杆)'!C229,""),"")</f>
        <v/>
      </c>
      <c r="D229" s="4" t="str">
        <f>IFERROR(IF('排序（YTM）'!D228=1,'日收益率(杠杆)'!D229,""),"")</f>
        <v/>
      </c>
      <c r="E229" s="4" t="str">
        <f>IFERROR(IF('排序（YTM）'!E228=1,'日收益率(杠杆)'!E229,""),"")</f>
        <v/>
      </c>
      <c r="F229" s="4" t="str">
        <f>IFERROR(IF('排序（YTM）'!F228=1,'日收益率(杠杆)'!F229,""),"")</f>
        <v/>
      </c>
      <c r="G229" s="4">
        <f>IFERROR(IF('排序（YTM）'!G228=1,'日收益率(杠杆)'!G229,""),"")</f>
        <v>2.5927465153927757E-3</v>
      </c>
      <c r="H229" s="4" t="str">
        <f>IFERROR(IF('排序（YTM）'!H228=1,'日收益率(杠杆)'!H229,""),"")</f>
        <v/>
      </c>
      <c r="I229" s="4" t="str">
        <f>IFERROR(IF('排序（YTM）'!I228=1,'日收益率(杠杆)'!I229,""),"")</f>
        <v/>
      </c>
      <c r="J229" s="4" t="str">
        <f>IFERROR(IF('排序（YTM）'!J228=1,'日收益率(杠杆)'!J229,""),"")</f>
        <v/>
      </c>
      <c r="K229" s="4" t="str">
        <f>IFERROR(IF('排序（YTM）'!K228=1,'日收益率(杠杆)'!K229,""),"")</f>
        <v/>
      </c>
      <c r="M229" s="6">
        <f t="shared" si="3"/>
        <v>1.368868096169531</v>
      </c>
    </row>
    <row r="230" spans="1:13" x14ac:dyDescent="0.15">
      <c r="A230" s="1">
        <v>42615</v>
      </c>
      <c r="B230" s="4" t="str">
        <f>IFERROR(IF('排序（YTM）'!B229=1,'日收益率(杠杆)'!B230,""),"")</f>
        <v/>
      </c>
      <c r="C230" s="4" t="str">
        <f>IFERROR(IF('排序（YTM）'!C229=1,'日收益率(杠杆)'!C230,""),"")</f>
        <v/>
      </c>
      <c r="D230" s="4" t="str">
        <f>IFERROR(IF('排序（YTM）'!D229=1,'日收益率(杠杆)'!D230,""),"")</f>
        <v/>
      </c>
      <c r="E230" s="4" t="str">
        <f>IFERROR(IF('排序（YTM）'!E229=1,'日收益率(杠杆)'!E230,""),"")</f>
        <v/>
      </c>
      <c r="F230" s="4" t="str">
        <f>IFERROR(IF('排序（YTM）'!F229=1,'日收益率(杠杆)'!F230,""),"")</f>
        <v/>
      </c>
      <c r="G230" s="4">
        <f>IFERROR(IF('排序（YTM）'!G229=1,'日收益率(杠杆)'!G230,""),"")</f>
        <v>-8.9183924261024793E-4</v>
      </c>
      <c r="H230" s="4" t="str">
        <f>IFERROR(IF('排序（YTM）'!H229=1,'日收益率(杠杆)'!H230,""),"")</f>
        <v/>
      </c>
      <c r="I230" s="4" t="str">
        <f>IFERROR(IF('排序（YTM）'!I229=1,'日收益率(杠杆)'!I230,""),"")</f>
        <v/>
      </c>
      <c r="J230" s="4" t="str">
        <f>IFERROR(IF('排序（YTM）'!J229=1,'日收益率(杠杆)'!J230,""),"")</f>
        <v/>
      </c>
      <c r="K230" s="4" t="str">
        <f>IFERROR(IF('排序（YTM）'!K229=1,'日收益率(杠杆)'!K230,""),"")</f>
        <v/>
      </c>
      <c r="M230" s="6">
        <f t="shared" si="3"/>
        <v>1.3676472858834099</v>
      </c>
    </row>
    <row r="231" spans="1:13" x14ac:dyDescent="0.15">
      <c r="A231" s="1">
        <v>42618</v>
      </c>
      <c r="B231" s="4" t="str">
        <f>IFERROR(IF('排序（YTM）'!B230=1,'日收益率(杠杆)'!B231,""),"")</f>
        <v/>
      </c>
      <c r="C231" s="4" t="str">
        <f>IFERROR(IF('排序（YTM）'!C230=1,'日收益率(杠杆)'!C231,""),"")</f>
        <v/>
      </c>
      <c r="D231" s="4" t="str">
        <f>IFERROR(IF('排序（YTM）'!D230=1,'日收益率(杠杆)'!D231,""),"")</f>
        <v/>
      </c>
      <c r="E231" s="4" t="str">
        <f>IFERROR(IF('排序（YTM）'!E230=1,'日收益率(杠杆)'!E231,""),"")</f>
        <v/>
      </c>
      <c r="F231" s="4" t="str">
        <f>IFERROR(IF('排序（YTM）'!F230=1,'日收益率(杠杆)'!F231,""),"")</f>
        <v/>
      </c>
      <c r="G231" s="4">
        <f>IFERROR(IF('排序（YTM）'!G230=1,'日收益率(杠杆)'!G231,""),"")</f>
        <v>1.9664912760204867E-3</v>
      </c>
      <c r="H231" s="4" t="str">
        <f>IFERROR(IF('排序（YTM）'!H230=1,'日收益率(杠杆)'!H231,""),"")</f>
        <v/>
      </c>
      <c r="I231" s="4" t="str">
        <f>IFERROR(IF('排序（YTM）'!I230=1,'日收益率(杠杆)'!I231,""),"")</f>
        <v/>
      </c>
      <c r="J231" s="4" t="str">
        <f>IFERROR(IF('排序（YTM）'!J230=1,'日收益率(杠杆)'!J231,""),"")</f>
        <v/>
      </c>
      <c r="K231" s="4" t="str">
        <f>IFERROR(IF('排序（YTM）'!K230=1,'日收益率(杠杆)'!K231,""),"")</f>
        <v/>
      </c>
      <c r="M231" s="6">
        <f t="shared" si="3"/>
        <v>1.3703367523397727</v>
      </c>
    </row>
    <row r="232" spans="1:13" x14ac:dyDescent="0.15">
      <c r="A232" s="1">
        <v>42619</v>
      </c>
      <c r="B232" s="4" t="str">
        <f>IFERROR(IF('排序（YTM）'!B231=1,'日收益率(杠杆)'!B232,""),"")</f>
        <v/>
      </c>
      <c r="C232" s="4" t="str">
        <f>IFERROR(IF('排序（YTM）'!C231=1,'日收益率(杠杆)'!C232,""),"")</f>
        <v/>
      </c>
      <c r="D232" s="4" t="str">
        <f>IFERROR(IF('排序（YTM）'!D231=1,'日收益率(杠杆)'!D232,""),"")</f>
        <v/>
      </c>
      <c r="E232" s="4" t="str">
        <f>IFERROR(IF('排序（YTM）'!E231=1,'日收益率(杠杆)'!E232,""),"")</f>
        <v/>
      </c>
      <c r="F232" s="4" t="str">
        <f>IFERROR(IF('排序（YTM）'!F231=1,'日收益率(杠杆)'!F232,""),"")</f>
        <v/>
      </c>
      <c r="G232" s="4">
        <f>IFERROR(IF('排序（YTM）'!G231=1,'日收益率(杠杆)'!G232,""),"")</f>
        <v>1.8132427431102863E-3</v>
      </c>
      <c r="H232" s="4" t="str">
        <f>IFERROR(IF('排序（YTM）'!H231=1,'日收益率(杠杆)'!H232,""),"")</f>
        <v/>
      </c>
      <c r="I232" s="4" t="str">
        <f>IFERROR(IF('排序（YTM）'!I231=1,'日收益率(杠杆)'!I232,""),"")</f>
        <v/>
      </c>
      <c r="J232" s="4" t="str">
        <f>IFERROR(IF('排序（YTM）'!J231=1,'日收益率(杠杆)'!J232,""),"")</f>
        <v/>
      </c>
      <c r="K232" s="4" t="str">
        <f>IFERROR(IF('排序（YTM）'!K231=1,'日收益率(杠杆)'!K232,""),"")</f>
        <v/>
      </c>
      <c r="M232" s="6">
        <f t="shared" si="3"/>
        <v>1.3728215055115702</v>
      </c>
    </row>
    <row r="233" spans="1:13" x14ac:dyDescent="0.15">
      <c r="A233" s="1">
        <v>42620</v>
      </c>
      <c r="B233" s="4" t="str">
        <f>IFERROR(IF('排序（YTM）'!B232=1,'日收益率(杠杆)'!B233,""),"")</f>
        <v/>
      </c>
      <c r="C233" s="4" t="str">
        <f>IFERROR(IF('排序（YTM）'!C232=1,'日收益率(杠杆)'!C233,""),"")</f>
        <v/>
      </c>
      <c r="D233" s="4" t="str">
        <f>IFERROR(IF('排序（YTM）'!D232=1,'日收益率(杠杆)'!D233,""),"")</f>
        <v/>
      </c>
      <c r="E233" s="4" t="str">
        <f>IFERROR(IF('排序（YTM）'!E232=1,'日收益率(杠杆)'!E233,""),"")</f>
        <v/>
      </c>
      <c r="F233" s="4" t="str">
        <f>IFERROR(IF('排序（YTM）'!F232=1,'日收益率(杠杆)'!F233,""),"")</f>
        <v/>
      </c>
      <c r="G233" s="4">
        <f>IFERROR(IF('排序（YTM）'!G232=1,'日收益率(杠杆)'!G233,""),"")</f>
        <v>-5.0380336848912641E-4</v>
      </c>
      <c r="H233" s="4" t="str">
        <f>IFERROR(IF('排序（YTM）'!H232=1,'日收益率(杠杆)'!H233,""),"")</f>
        <v/>
      </c>
      <c r="I233" s="4" t="str">
        <f>IFERROR(IF('排序（YTM）'!I232=1,'日收益率(杠杆)'!I233,""),"")</f>
        <v/>
      </c>
      <c r="J233" s="4" t="str">
        <f>IFERROR(IF('排序（YTM）'!J232=1,'日收益率(杠杆)'!J233,""),"")</f>
        <v/>
      </c>
      <c r="K233" s="4" t="str">
        <f>IFERROR(IF('排序（YTM）'!K232=1,'日收益率(杠杆)'!K233,""),"")</f>
        <v/>
      </c>
      <c r="M233" s="6">
        <f t="shared" si="3"/>
        <v>1.3721298734127592</v>
      </c>
    </row>
    <row r="234" spans="1:13" x14ac:dyDescent="0.15">
      <c r="A234" s="1">
        <v>42621</v>
      </c>
      <c r="B234" s="4" t="str">
        <f>IFERROR(IF('排序（YTM）'!B233=1,'日收益率(杠杆)'!B234,""),"")</f>
        <v/>
      </c>
      <c r="C234" s="4" t="str">
        <f>IFERROR(IF('排序（YTM）'!C233=1,'日收益率(杠杆)'!C234,""),"")</f>
        <v/>
      </c>
      <c r="D234" s="4" t="str">
        <f>IFERROR(IF('排序（YTM）'!D233=1,'日收益率(杠杆)'!D234,""),"")</f>
        <v/>
      </c>
      <c r="E234" s="4" t="str">
        <f>IFERROR(IF('排序（YTM）'!E233=1,'日收益率(杠杆)'!E234,""),"")</f>
        <v/>
      </c>
      <c r="F234" s="4" t="str">
        <f>IFERROR(IF('排序（YTM）'!F233=1,'日收益率(杠杆)'!F234,""),"")</f>
        <v/>
      </c>
      <c r="G234" s="4">
        <f>IFERROR(IF('排序（YTM）'!G233=1,'日收益率(杠杆)'!G234,""),"")</f>
        <v>2.6808110845305669E-4</v>
      </c>
      <c r="H234" s="4" t="str">
        <f>IFERROR(IF('排序（YTM）'!H233=1,'日收益率(杠杆)'!H234,""),"")</f>
        <v/>
      </c>
      <c r="I234" s="4" t="str">
        <f>IFERROR(IF('排序（YTM）'!I233=1,'日收益率(杠杆)'!I234,""),"")</f>
        <v/>
      </c>
      <c r="J234" s="4" t="str">
        <f>IFERROR(IF('排序（YTM）'!J233=1,'日收益率(杠杆)'!J234,""),"")</f>
        <v/>
      </c>
      <c r="K234" s="4" t="str">
        <f>IFERROR(IF('排序（YTM）'!K233=1,'日收益率(杠杆)'!K234,""),"")</f>
        <v/>
      </c>
      <c r="M234" s="6">
        <f t="shared" si="3"/>
        <v>1.3724977155101652</v>
      </c>
    </row>
    <row r="235" spans="1:13" x14ac:dyDescent="0.15">
      <c r="A235" s="1">
        <v>42622</v>
      </c>
      <c r="B235" s="4" t="str">
        <f>IFERROR(IF('排序（YTM）'!B234=1,'日收益率(杠杆)'!B235,""),"")</f>
        <v/>
      </c>
      <c r="C235" s="4" t="str">
        <f>IFERROR(IF('排序（YTM）'!C234=1,'日收益率(杠杆)'!C235,""),"")</f>
        <v/>
      </c>
      <c r="D235" s="4" t="str">
        <f>IFERROR(IF('排序（YTM）'!D234=1,'日收益率(杠杆)'!D235,""),"")</f>
        <v/>
      </c>
      <c r="E235" s="4" t="str">
        <f>IFERROR(IF('排序（YTM）'!E234=1,'日收益率(杠杆)'!E235,""),"")</f>
        <v/>
      </c>
      <c r="F235" s="4" t="str">
        <f>IFERROR(IF('排序（YTM）'!F234=1,'日收益率(杠杆)'!F235,""),"")</f>
        <v/>
      </c>
      <c r="G235" s="4">
        <f>IFERROR(IF('排序（YTM）'!G234=1,'日收益率(杠杆)'!G235,""),"")</f>
        <v>5.8556422825910091E-3</v>
      </c>
      <c r="H235" s="4" t="str">
        <f>IFERROR(IF('排序（YTM）'!H234=1,'日收益率(杠杆)'!H235,""),"")</f>
        <v/>
      </c>
      <c r="I235" s="4" t="str">
        <f>IFERROR(IF('排序（YTM）'!I234=1,'日收益率(杠杆)'!I235,""),"")</f>
        <v/>
      </c>
      <c r="J235" s="4" t="str">
        <f>IFERROR(IF('排序（YTM）'!J234=1,'日收益率(杠杆)'!J235,""),"")</f>
        <v/>
      </c>
      <c r="K235" s="4" t="str">
        <f>IFERROR(IF('排序（YTM）'!K234=1,'日收益率(杠杆)'!K235,""),"")</f>
        <v/>
      </c>
      <c r="M235" s="6">
        <f t="shared" si="3"/>
        <v>1.3805345711658661</v>
      </c>
    </row>
    <row r="236" spans="1:13" x14ac:dyDescent="0.15">
      <c r="A236" s="1">
        <v>42625</v>
      </c>
      <c r="B236" s="4" t="str">
        <f>IFERROR(IF('排序（YTM）'!B235=1,'日收益率(杠杆)'!B236,""),"")</f>
        <v/>
      </c>
      <c r="C236" s="4" t="str">
        <f>IFERROR(IF('排序（YTM）'!C235=1,'日收益率(杠杆)'!C236,""),"")</f>
        <v/>
      </c>
      <c r="D236" s="4" t="str">
        <f>IFERROR(IF('排序（YTM）'!D235=1,'日收益率(杠杆)'!D236,""),"")</f>
        <v/>
      </c>
      <c r="E236" s="4" t="str">
        <f>IFERROR(IF('排序（YTM）'!E235=1,'日收益率(杠杆)'!E236,""),"")</f>
        <v/>
      </c>
      <c r="F236" s="4" t="str">
        <f>IFERROR(IF('排序（YTM）'!F235=1,'日收益率(杠杆)'!F236,""),"")</f>
        <v/>
      </c>
      <c r="G236" s="4">
        <f>IFERROR(IF('排序（YTM）'!G235=1,'日收益率(杠杆)'!G236,""),"")</f>
        <v>-2.451083959196261E-2</v>
      </c>
      <c r="H236" s="4" t="str">
        <f>IFERROR(IF('排序（YTM）'!H235=1,'日收益率(杠杆)'!H236,""),"")</f>
        <v/>
      </c>
      <c r="I236" s="4" t="str">
        <f>IFERROR(IF('排序（YTM）'!I235=1,'日收益率(杠杆)'!I236,""),"")</f>
        <v/>
      </c>
      <c r="J236" s="4" t="str">
        <f>IFERROR(IF('排序（YTM）'!J235=1,'日收益率(杠杆)'!J236,""),"")</f>
        <v/>
      </c>
      <c r="K236" s="4" t="str">
        <f>IFERROR(IF('排序（YTM）'!K235=1,'日收益率(杠杆)'!K236,""),"")</f>
        <v/>
      </c>
      <c r="M236" s="6">
        <f t="shared" si="3"/>
        <v>1.3466965097408605</v>
      </c>
    </row>
    <row r="237" spans="1:13" x14ac:dyDescent="0.15">
      <c r="A237" s="1">
        <v>42626</v>
      </c>
      <c r="B237" s="4" t="str">
        <f>IFERROR(IF('排序（YTM）'!B236=1,'日收益率(杠杆)'!B237,""),"")</f>
        <v/>
      </c>
      <c r="C237" s="4" t="str">
        <f>IFERROR(IF('排序（YTM）'!C236=1,'日收益率(杠杆)'!C237,""),"")</f>
        <v/>
      </c>
      <c r="D237" s="4" t="str">
        <f>IFERROR(IF('排序（YTM）'!D236=1,'日收益率(杠杆)'!D237,""),"")</f>
        <v/>
      </c>
      <c r="E237" s="4" t="str">
        <f>IFERROR(IF('排序（YTM）'!E236=1,'日收益率(杠杆)'!E237,""),"")</f>
        <v/>
      </c>
      <c r="F237" s="4" t="str">
        <f>IFERROR(IF('排序（YTM）'!F236=1,'日收益率(杠杆)'!F237,""),"")</f>
        <v/>
      </c>
      <c r="G237" s="4">
        <f>IFERROR(IF('排序（YTM）'!G236=1,'日收益率(杠杆)'!G237,""),"")</f>
        <v>-2.6674858008411345E-3</v>
      </c>
      <c r="H237" s="4" t="str">
        <f>IFERROR(IF('排序（YTM）'!H236=1,'日收益率(杠杆)'!H237,""),"")</f>
        <v/>
      </c>
      <c r="I237" s="4" t="str">
        <f>IFERROR(IF('排序（YTM）'!I236=1,'日收益率(杠杆)'!I237,""),"")</f>
        <v/>
      </c>
      <c r="J237" s="4" t="str">
        <f>IFERROR(IF('排序（YTM）'!J236=1,'日收益率(杠杆)'!J237,""),"")</f>
        <v/>
      </c>
      <c r="K237" s="4" t="str">
        <f>IFERROR(IF('排序（YTM）'!K236=1,'日收益率(杠杆)'!K237,""),"")</f>
        <v/>
      </c>
      <c r="M237" s="6">
        <f t="shared" si="3"/>
        <v>1.3431042159230846</v>
      </c>
    </row>
    <row r="238" spans="1:13" x14ac:dyDescent="0.15">
      <c r="A238" s="1">
        <v>42627</v>
      </c>
      <c r="B238" s="4" t="str">
        <f>IFERROR(IF('排序（YTM）'!B237=1,'日收益率(杠杆)'!B238,""),"")</f>
        <v/>
      </c>
      <c r="C238" s="4" t="str">
        <f>IFERROR(IF('排序（YTM）'!C237=1,'日收益率(杠杆)'!C238,""),"")</f>
        <v/>
      </c>
      <c r="D238" s="4" t="str">
        <f>IFERROR(IF('排序（YTM）'!D237=1,'日收益率(杠杆)'!D238,""),"")</f>
        <v/>
      </c>
      <c r="E238" s="4" t="str">
        <f>IFERROR(IF('排序（YTM）'!E237=1,'日收益率(杠杆)'!E238,""),"")</f>
        <v/>
      </c>
      <c r="F238" s="4" t="str">
        <f>IFERROR(IF('排序（YTM）'!F237=1,'日收益率(杠杆)'!F238,""),"")</f>
        <v/>
      </c>
      <c r="G238" s="4">
        <f>IFERROR(IF('排序（YTM）'!G237=1,'日收益率(杠杆)'!G238,""),"")</f>
        <v>6.6503649943558407E-4</v>
      </c>
      <c r="H238" s="4" t="str">
        <f>IFERROR(IF('排序（YTM）'!H237=1,'日收益率(杠杆)'!H238,""),"")</f>
        <v/>
      </c>
      <c r="I238" s="4" t="str">
        <f>IFERROR(IF('排序（YTM）'!I237=1,'日收益率(杠杆)'!I238,""),"")</f>
        <v/>
      </c>
      <c r="J238" s="4" t="str">
        <f>IFERROR(IF('排序（YTM）'!J237=1,'日收益率(杠杆)'!J238,""),"")</f>
        <v/>
      </c>
      <c r="K238" s="4" t="str">
        <f>IFERROR(IF('排序（YTM）'!K237=1,'日收益率(杠杆)'!K238,""),"")</f>
        <v/>
      </c>
      <c r="M238" s="6">
        <f t="shared" si="3"/>
        <v>1.3439974292492194</v>
      </c>
    </row>
    <row r="239" spans="1:13" x14ac:dyDescent="0.15">
      <c r="A239" s="1">
        <v>42632</v>
      </c>
      <c r="B239" s="4" t="str">
        <f>IFERROR(IF('排序（YTM）'!B238=1,'日收益率(杠杆)'!B239,""),"")</f>
        <v/>
      </c>
      <c r="C239" s="4" t="str">
        <f>IFERROR(IF('排序（YTM）'!C238=1,'日收益率(杠杆)'!C239,""),"")</f>
        <v/>
      </c>
      <c r="D239" s="4" t="str">
        <f>IFERROR(IF('排序（YTM）'!D238=1,'日收益率(杠杆)'!D239,""),"")</f>
        <v/>
      </c>
      <c r="E239" s="4" t="str">
        <f>IFERROR(IF('排序（YTM）'!E238=1,'日收益率(杠杆)'!E239,""),"")</f>
        <v/>
      </c>
      <c r="F239" s="4" t="str">
        <f>IFERROR(IF('排序（YTM）'!F238=1,'日收益率(杠杆)'!F239,""),"")</f>
        <v/>
      </c>
      <c r="G239" s="4">
        <f>IFERROR(IF('排序（YTM）'!G238=1,'日收益率(杠杆)'!G239,""),"")</f>
        <v>-1.7769808572007562E-3</v>
      </c>
      <c r="H239" s="4" t="str">
        <f>IFERROR(IF('排序（YTM）'!H238=1,'日收益率(杠杆)'!H239,""),"")</f>
        <v/>
      </c>
      <c r="I239" s="4" t="str">
        <f>IFERROR(IF('排序（YTM）'!I238=1,'日收益率(杠杆)'!I239,""),"")</f>
        <v/>
      </c>
      <c r="J239" s="4" t="str">
        <f>IFERROR(IF('排序（YTM）'!J238=1,'日收益率(杠杆)'!J239,""),"")</f>
        <v/>
      </c>
      <c r="K239" s="4" t="str">
        <f>IFERROR(IF('排序（YTM）'!K238=1,'日收益率(杠杆)'!K239,""),"")</f>
        <v/>
      </c>
      <c r="M239" s="6">
        <f t="shared" si="3"/>
        <v>1.3416091715453164</v>
      </c>
    </row>
    <row r="240" spans="1:13" x14ac:dyDescent="0.15">
      <c r="A240" s="1">
        <v>42633</v>
      </c>
      <c r="B240" s="4" t="str">
        <f>IFERROR(IF('排序（YTM）'!B239=1,'日收益率(杠杆)'!B240,""),"")</f>
        <v/>
      </c>
      <c r="C240" s="4" t="str">
        <f>IFERROR(IF('排序（YTM）'!C239=1,'日收益率(杠杆)'!C240,""),"")</f>
        <v/>
      </c>
      <c r="D240" s="4" t="str">
        <f>IFERROR(IF('排序（YTM）'!D239=1,'日收益率(杠杆)'!D240,""),"")</f>
        <v/>
      </c>
      <c r="E240" s="4" t="str">
        <f>IFERROR(IF('排序（YTM）'!E239=1,'日收益率(杠杆)'!E240,""),"")</f>
        <v/>
      </c>
      <c r="F240" s="4" t="str">
        <f>IFERROR(IF('排序（YTM）'!F239=1,'日收益率(杠杆)'!F240,""),"")</f>
        <v/>
      </c>
      <c r="G240" s="4">
        <f>IFERROR(IF('排序（YTM）'!G239=1,'日收益率(杠杆)'!G240,""),"")</f>
        <v>-9.1770046118307257E-3</v>
      </c>
      <c r="H240" s="4" t="str">
        <f>IFERROR(IF('排序（YTM）'!H239=1,'日收益率(杠杆)'!H240,""),"")</f>
        <v/>
      </c>
      <c r="I240" s="4" t="str">
        <f>IFERROR(IF('排序（YTM）'!I239=1,'日收益率(杠杆)'!I240,""),"")</f>
        <v/>
      </c>
      <c r="J240" s="4" t="str">
        <f>IFERROR(IF('排序（YTM）'!J239=1,'日收益率(杠杆)'!J240,""),"")</f>
        <v/>
      </c>
      <c r="K240" s="4" t="str">
        <f>IFERROR(IF('排序（YTM）'!K239=1,'日收益率(杠杆)'!K240,""),"")</f>
        <v/>
      </c>
      <c r="M240" s="6">
        <f t="shared" si="3"/>
        <v>1.3292972179907707</v>
      </c>
    </row>
    <row r="241" spans="1:13" x14ac:dyDescent="0.15">
      <c r="A241" s="1">
        <v>42634</v>
      </c>
      <c r="B241" s="4" t="str">
        <f>IFERROR(IF('排序（YTM）'!B240=1,'日收益率(杠杆)'!B241,""),"")</f>
        <v/>
      </c>
      <c r="C241" s="4" t="str">
        <f>IFERROR(IF('排序（YTM）'!C240=1,'日收益率(杠杆)'!C241,""),"")</f>
        <v/>
      </c>
      <c r="D241" s="4" t="str">
        <f>IFERROR(IF('排序（YTM）'!D240=1,'日收益率(杠杆)'!D241,""),"")</f>
        <v/>
      </c>
      <c r="E241" s="4" t="str">
        <f>IFERROR(IF('排序（YTM）'!E240=1,'日收益率(杠杆)'!E241,""),"")</f>
        <v/>
      </c>
      <c r="F241" s="4" t="str">
        <f>IFERROR(IF('排序（YTM）'!F240=1,'日收益率(杠杆)'!F241,""),"")</f>
        <v/>
      </c>
      <c r="G241" s="4">
        <f>IFERROR(IF('排序（YTM）'!G240=1,'日收益率(杠杆)'!G241,""),"")</f>
        <v>-2.8930716431446088E-3</v>
      </c>
      <c r="H241" s="4" t="str">
        <f>IFERROR(IF('排序（YTM）'!H240=1,'日收益率(杠杆)'!H241,""),"")</f>
        <v/>
      </c>
      <c r="I241" s="4" t="str">
        <f>IFERROR(IF('排序（YTM）'!I240=1,'日收益率(杠杆)'!I241,""),"")</f>
        <v/>
      </c>
      <c r="J241" s="4" t="str">
        <f>IFERROR(IF('排序（YTM）'!J240=1,'日收益率(杠杆)'!J241,""),"")</f>
        <v/>
      </c>
      <c r="K241" s="4" t="str">
        <f>IFERROR(IF('排序（YTM）'!K240=1,'日收益率(杠杆)'!K241,""),"")</f>
        <v/>
      </c>
      <c r="M241" s="6">
        <f t="shared" si="3"/>
        <v>1.3254514659040906</v>
      </c>
    </row>
    <row r="242" spans="1:13" x14ac:dyDescent="0.15">
      <c r="A242" s="1">
        <v>42635</v>
      </c>
      <c r="B242" s="4" t="str">
        <f>IFERROR(IF('排序（YTM）'!B241=1,'日收益率(杠杆)'!B242,""),"")</f>
        <v/>
      </c>
      <c r="C242" s="4" t="str">
        <f>IFERROR(IF('排序（YTM）'!C241=1,'日收益率(杠杆)'!C242,""),"")</f>
        <v/>
      </c>
      <c r="D242" s="4" t="str">
        <f>IFERROR(IF('排序（YTM）'!D241=1,'日收益率(杠杆)'!D242,""),"")</f>
        <v/>
      </c>
      <c r="E242" s="4" t="str">
        <f>IFERROR(IF('排序（YTM）'!E241=1,'日收益率(杠杆)'!E242,""),"")</f>
        <v/>
      </c>
      <c r="F242" s="4" t="str">
        <f>IFERROR(IF('排序（YTM）'!F241=1,'日收益率(杠杆)'!F242,""),"")</f>
        <v/>
      </c>
      <c r="G242" s="4">
        <f>IFERROR(IF('排序（YTM）'!G241=1,'日收益率(杠杆)'!G242,""),"")</f>
        <v>1.6076592788640202E-2</v>
      </c>
      <c r="H242" s="4" t="str">
        <f>IFERROR(IF('排序（YTM）'!H241=1,'日收益率(杠杆)'!H242,""),"")</f>
        <v/>
      </c>
      <c r="I242" s="4" t="str">
        <f>IFERROR(IF('排序（YTM）'!I241=1,'日收益率(杠杆)'!I242,""),"")</f>
        <v/>
      </c>
      <c r="J242" s="4" t="str">
        <f>IFERROR(IF('排序（YTM）'!J241=1,'日收益率(杠杆)'!J242,""),"")</f>
        <v/>
      </c>
      <c r="K242" s="4" t="str">
        <f>IFERROR(IF('排序（YTM）'!K241=1,'日收益率(杠杆)'!K242,""),"")</f>
        <v/>
      </c>
      <c r="M242" s="6">
        <f t="shared" si="3"/>
        <v>1.3467602093825368</v>
      </c>
    </row>
    <row r="243" spans="1:13" x14ac:dyDescent="0.15">
      <c r="A243" s="1">
        <v>42636</v>
      </c>
      <c r="B243" s="4" t="str">
        <f>IFERROR(IF('排序（YTM）'!B242=1,'日收益率(杠杆)'!B243,""),"")</f>
        <v/>
      </c>
      <c r="C243" s="4" t="str">
        <f>IFERROR(IF('排序（YTM）'!C242=1,'日收益率(杠杆)'!C243,""),"")</f>
        <v/>
      </c>
      <c r="D243" s="4" t="str">
        <f>IFERROR(IF('排序（YTM）'!D242=1,'日收益率(杠杆)'!D243,""),"")</f>
        <v/>
      </c>
      <c r="E243" s="4" t="str">
        <f>IFERROR(IF('排序（YTM）'!E242=1,'日收益率(杠杆)'!E243,""),"")</f>
        <v/>
      </c>
      <c r="F243" s="4" t="str">
        <f>IFERROR(IF('排序（YTM）'!F242=1,'日收益率(杠杆)'!F243,""),"")</f>
        <v/>
      </c>
      <c r="G243" s="4">
        <f>IFERROR(IF('排序（YTM）'!G242=1,'日收益率(杠杆)'!G243,""),"")</f>
        <v>-4.6289128297854112E-3</v>
      </c>
      <c r="H243" s="4" t="str">
        <f>IFERROR(IF('排序（YTM）'!H242=1,'日收益率(杠杆)'!H243,""),"")</f>
        <v/>
      </c>
      <c r="I243" s="4" t="str">
        <f>IFERROR(IF('排序（YTM）'!I242=1,'日收益率(杠杆)'!I243,""),"")</f>
        <v/>
      </c>
      <c r="J243" s="4" t="str">
        <f>IFERROR(IF('排序（YTM）'!J242=1,'日收益率(杠杆)'!J243,""),"")</f>
        <v/>
      </c>
      <c r="K243" s="4" t="str">
        <f>IFERROR(IF('排序（YTM）'!K242=1,'日收益率(杠杆)'!K243,""),"")</f>
        <v/>
      </c>
      <c r="M243" s="6">
        <f t="shared" si="3"/>
        <v>1.3405261737706815</v>
      </c>
    </row>
    <row r="244" spans="1:13" x14ac:dyDescent="0.15">
      <c r="A244" s="1">
        <v>42639</v>
      </c>
      <c r="B244" s="4" t="str">
        <f>IFERROR(IF('排序（YTM）'!B243=1,'日收益率(杠杆)'!B244,""),"")</f>
        <v/>
      </c>
      <c r="C244" s="4" t="str">
        <f>IFERROR(IF('排序（YTM）'!C243=1,'日收益率(杠杆)'!C244,""),"")</f>
        <v/>
      </c>
      <c r="D244" s="4" t="str">
        <f>IFERROR(IF('排序（YTM）'!D243=1,'日收益率(杠杆)'!D244,""),"")</f>
        <v/>
      </c>
      <c r="E244" s="4" t="str">
        <f>IFERROR(IF('排序（YTM）'!E243=1,'日收益率(杠杆)'!E244,""),"")</f>
        <v/>
      </c>
      <c r="F244" s="4" t="str">
        <f>IFERROR(IF('排序（YTM）'!F243=1,'日收益率(杠杆)'!F244,""),"")</f>
        <v/>
      </c>
      <c r="G244" s="4">
        <f>IFERROR(IF('排序（YTM）'!G243=1,'日收益率(杠杆)'!G244,""),"")</f>
        <v>-1.1467267975588493E-3</v>
      </c>
      <c r="H244" s="4" t="str">
        <f>IFERROR(IF('排序（YTM）'!H243=1,'日收益率(杠杆)'!H244,""),"")</f>
        <v/>
      </c>
      <c r="I244" s="4" t="str">
        <f>IFERROR(IF('排序（YTM）'!I243=1,'日收益率(杠杆)'!I244,""),"")</f>
        <v/>
      </c>
      <c r="J244" s="4" t="str">
        <f>IFERROR(IF('排序（YTM）'!J243=1,'日收益率(杠杆)'!J244,""),"")</f>
        <v/>
      </c>
      <c r="K244" s="4" t="str">
        <f>IFERROR(IF('排序（YTM）'!K243=1,'日收益率(杠杆)'!K244,""),"")</f>
        <v/>
      </c>
      <c r="M244" s="6">
        <f t="shared" si="3"/>
        <v>1.3389889564843895</v>
      </c>
    </row>
    <row r="245" spans="1:13" x14ac:dyDescent="0.15">
      <c r="A245" s="1">
        <v>42640</v>
      </c>
      <c r="B245" s="4" t="str">
        <f>IFERROR(IF('排序（YTM）'!B244=1,'日收益率(杠杆)'!B245,""),"")</f>
        <v/>
      </c>
      <c r="C245" s="4" t="str">
        <f>IFERROR(IF('排序（YTM）'!C244=1,'日收益率(杠杆)'!C245,""),"")</f>
        <v/>
      </c>
      <c r="D245" s="4" t="str">
        <f>IFERROR(IF('排序（YTM）'!D244=1,'日收益率(杠杆)'!D245,""),"")</f>
        <v/>
      </c>
      <c r="E245" s="4" t="str">
        <f>IFERROR(IF('排序（YTM）'!E244=1,'日收益率(杠杆)'!E245,""),"")</f>
        <v/>
      </c>
      <c r="F245" s="4" t="str">
        <f>IFERROR(IF('排序（YTM）'!F244=1,'日收益率(杠杆)'!F245,""),"")</f>
        <v/>
      </c>
      <c r="G245" s="4">
        <f>IFERROR(IF('排序（YTM）'!G244=1,'日收益率(杠杆)'!G245,""),"")</f>
        <v>2.2391959869545544E-3</v>
      </c>
      <c r="H245" s="4" t="str">
        <f>IFERROR(IF('排序（YTM）'!H244=1,'日收益率(杠杆)'!H245,""),"")</f>
        <v/>
      </c>
      <c r="I245" s="4" t="str">
        <f>IFERROR(IF('排序（YTM）'!I244=1,'日收益率(杠杆)'!I245,""),"")</f>
        <v/>
      </c>
      <c r="J245" s="4" t="str">
        <f>IFERROR(IF('排序（YTM）'!J244=1,'日收益率(杠杆)'!J245,""),"")</f>
        <v/>
      </c>
      <c r="K245" s="4" t="str">
        <f>IFERROR(IF('排序（YTM）'!K244=1,'日收益率(杠杆)'!K245,""),"")</f>
        <v/>
      </c>
      <c r="M245" s="6">
        <f t="shared" si="3"/>
        <v>1.3419872151823258</v>
      </c>
    </row>
    <row r="246" spans="1:13" x14ac:dyDescent="0.15">
      <c r="A246" s="1">
        <v>42641</v>
      </c>
      <c r="B246" s="4" t="str">
        <f>IFERROR(IF('排序（YTM）'!B245=1,'日收益率(杠杆)'!B246,""),"")</f>
        <v/>
      </c>
      <c r="C246" s="4" t="str">
        <f>IFERROR(IF('排序（YTM）'!C245=1,'日收益率(杠杆)'!C246,""),"")</f>
        <v/>
      </c>
      <c r="D246" s="4" t="str">
        <f>IFERROR(IF('排序（YTM）'!D245=1,'日收益率(杠杆)'!D246,""),"")</f>
        <v/>
      </c>
      <c r="E246" s="4" t="str">
        <f>IFERROR(IF('排序（YTM）'!E245=1,'日收益率(杠杆)'!E246,""),"")</f>
        <v/>
      </c>
      <c r="F246" s="4" t="str">
        <f>IFERROR(IF('排序（YTM）'!F245=1,'日收益率(杠杆)'!F246,""),"")</f>
        <v/>
      </c>
      <c r="G246" s="4">
        <f>IFERROR(IF('排序（YTM）'!G245=1,'日收益率(杠杆)'!G246,""),"")</f>
        <v>2.7275022142186645E-4</v>
      </c>
      <c r="H246" s="4" t="str">
        <f>IFERROR(IF('排序（YTM）'!H245=1,'日收益率(杠杆)'!H246,""),"")</f>
        <v/>
      </c>
      <c r="I246" s="4" t="str">
        <f>IFERROR(IF('排序（YTM）'!I245=1,'日收益率(杠杆)'!I246,""),"")</f>
        <v/>
      </c>
      <c r="J246" s="4" t="str">
        <f>IFERROR(IF('排序（YTM）'!J245=1,'日收益率(杠杆)'!J246,""),"")</f>
        <v/>
      </c>
      <c r="K246" s="4" t="str">
        <f>IFERROR(IF('排序（YTM）'!K245=1,'日收益率(杠杆)'!K246,""),"")</f>
        <v/>
      </c>
      <c r="M246" s="6">
        <f t="shared" si="3"/>
        <v>1.3423532424924121</v>
      </c>
    </row>
    <row r="247" spans="1:13" x14ac:dyDescent="0.15">
      <c r="A247" s="1">
        <v>42642</v>
      </c>
      <c r="B247" s="4" t="str">
        <f>IFERROR(IF('排序（YTM）'!B246=1,'日收益率(杠杆)'!B247,""),"")</f>
        <v/>
      </c>
      <c r="C247" s="4" t="str">
        <f>IFERROR(IF('排序（YTM）'!C246=1,'日收益率(杠杆)'!C247,""),"")</f>
        <v/>
      </c>
      <c r="D247" s="4" t="str">
        <f>IFERROR(IF('排序（YTM）'!D246=1,'日收益率(杠杆)'!D247,""),"")</f>
        <v/>
      </c>
      <c r="E247" s="4" t="str">
        <f>IFERROR(IF('排序（YTM）'!E246=1,'日收益率(杠杆)'!E247,""),"")</f>
        <v/>
      </c>
      <c r="F247" s="4" t="str">
        <f>IFERROR(IF('排序（YTM）'!F246=1,'日收益率(杠杆)'!F247,""),"")</f>
        <v/>
      </c>
      <c r="G247" s="4">
        <f>IFERROR(IF('排序（YTM）'!G246=1,'日收益率(杠杆)'!G247,""),"")</f>
        <v>6.1532005063810249E-3</v>
      </c>
      <c r="H247" s="4" t="str">
        <f>IFERROR(IF('排序（YTM）'!H246=1,'日收益率(杠杆)'!H247,""),"")</f>
        <v/>
      </c>
      <c r="I247" s="4" t="str">
        <f>IFERROR(IF('排序（YTM）'!I246=1,'日收益率(杠杆)'!I247,""),"")</f>
        <v/>
      </c>
      <c r="J247" s="4" t="str">
        <f>IFERROR(IF('排序（YTM）'!J246=1,'日收益率(杠杆)'!J247,""),"")</f>
        <v/>
      </c>
      <c r="K247" s="4" t="str">
        <f>IFERROR(IF('排序（YTM）'!K246=1,'日收益率(杠杆)'!K247,""),"")</f>
        <v/>
      </c>
      <c r="M247" s="6">
        <f t="shared" si="3"/>
        <v>1.3506130111438588</v>
      </c>
    </row>
    <row r="248" spans="1:13" x14ac:dyDescent="0.15">
      <c r="A248" s="1">
        <v>42643</v>
      </c>
      <c r="B248" s="4" t="str">
        <f>IFERROR(IF('排序（YTM）'!B247=1,'日收益率(杠杆)'!B248,""),"")</f>
        <v/>
      </c>
      <c r="C248" s="4" t="str">
        <f>IFERROR(IF('排序（YTM）'!C247=1,'日收益率(杠杆)'!C248,""),"")</f>
        <v/>
      </c>
      <c r="D248" s="4" t="str">
        <f>IFERROR(IF('排序（YTM）'!D247=1,'日收益率(杠杆)'!D248,""),"")</f>
        <v/>
      </c>
      <c r="E248" s="4" t="str">
        <f>IFERROR(IF('排序（YTM）'!E247=1,'日收益率(杠杆)'!E248,""),"")</f>
        <v/>
      </c>
      <c r="F248" s="4" t="str">
        <f>IFERROR(IF('排序（YTM）'!F247=1,'日收益率(杠杆)'!F248,""),"")</f>
        <v/>
      </c>
      <c r="G248" s="4">
        <f>IFERROR(IF('排序（YTM）'!G247=1,'日收益率(杠杆)'!G248,""),"")</f>
        <v>2.4737408229407461E-2</v>
      </c>
      <c r="H248" s="4" t="str">
        <f>IFERROR(IF('排序（YTM）'!H247=1,'日收益率(杠杆)'!H248,""),"")</f>
        <v/>
      </c>
      <c r="I248" s="4" t="str">
        <f>IFERROR(IF('排序（YTM）'!I247=1,'日收益率(杠杆)'!I248,""),"")</f>
        <v/>
      </c>
      <c r="J248" s="4" t="str">
        <f>IFERROR(IF('排序（YTM）'!J247=1,'日收益率(杠杆)'!J248,""),"")</f>
        <v/>
      </c>
      <c r="K248" s="4" t="str">
        <f>IFERROR(IF('排序（YTM）'!K247=1,'日收益率(杠杆)'!K248,""),"")</f>
        <v/>
      </c>
      <c r="M248" s="6">
        <f t="shared" si="3"/>
        <v>1.3840236765604736</v>
      </c>
    </row>
  </sheetData>
  <phoneticPr fontId="18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>
      <selection activeCell="D2" sqref="D2:K2"/>
    </sheetView>
  </sheetViews>
  <sheetFormatPr defaultColWidth="11.75" defaultRowHeight="13.5" x14ac:dyDescent="0.15"/>
  <sheetData>
    <row r="1" spans="1:11" x14ac:dyDescent="0.15">
      <c r="B1">
        <v>112236</v>
      </c>
      <c r="C1">
        <v>122126</v>
      </c>
      <c r="D1">
        <v>122163</v>
      </c>
      <c r="E1">
        <v>122201</v>
      </c>
      <c r="F1">
        <v>122222</v>
      </c>
      <c r="G1">
        <v>122249</v>
      </c>
      <c r="H1">
        <v>122267</v>
      </c>
      <c r="I1">
        <v>122328</v>
      </c>
      <c r="J1">
        <v>122383</v>
      </c>
      <c r="K1">
        <v>122408</v>
      </c>
    </row>
    <row r="2" spans="1:11" x14ac:dyDescent="0.15">
      <c r="B2" t="s">
        <v>438</v>
      </c>
      <c r="C2" t="s">
        <v>53</v>
      </c>
      <c r="D2" t="s">
        <v>59</v>
      </c>
      <c r="E2" t="s">
        <v>135</v>
      </c>
      <c r="F2" t="s">
        <v>62</v>
      </c>
      <c r="G2" t="s">
        <v>134</v>
      </c>
      <c r="H2" t="s">
        <v>57</v>
      </c>
      <c r="I2" t="s">
        <v>114</v>
      </c>
      <c r="J2" t="s">
        <v>124</v>
      </c>
      <c r="K2" t="s">
        <v>109</v>
      </c>
    </row>
    <row r="3" spans="1:11" x14ac:dyDescent="0.15">
      <c r="A3" t="s">
        <v>3</v>
      </c>
      <c r="B3" s="3">
        <v>5.1699999999999996E-2</v>
      </c>
      <c r="C3" s="3">
        <v>8.5000000000000006E-2</v>
      </c>
      <c r="D3" s="3">
        <v>6.2E-2</v>
      </c>
      <c r="E3" s="3">
        <v>5.4000000000000006E-2</v>
      </c>
      <c r="F3" s="3">
        <v>6.5000000000000002E-2</v>
      </c>
      <c r="G3" s="3">
        <v>5.0700000000000002E-2</v>
      </c>
      <c r="H3" s="3">
        <v>7.2999999999999995E-2</v>
      </c>
      <c r="I3" s="3">
        <v>6.3E-2</v>
      </c>
      <c r="J3" s="3">
        <v>5.3800000000000001E-2</v>
      </c>
      <c r="K3" s="3">
        <v>6.5000000000000002E-2</v>
      </c>
    </row>
    <row r="4" spans="1:11" x14ac:dyDescent="0.15">
      <c r="A4" t="s">
        <v>4</v>
      </c>
      <c r="B4" s="1">
        <v>42040</v>
      </c>
      <c r="C4" s="1">
        <v>42064</v>
      </c>
      <c r="D4" s="1">
        <v>42246</v>
      </c>
      <c r="E4" s="1">
        <v>41942</v>
      </c>
      <c r="F4" s="1">
        <v>42035</v>
      </c>
      <c r="G4" s="1">
        <v>42111</v>
      </c>
      <c r="H4" s="1">
        <v>42222</v>
      </c>
      <c r="I4" s="1">
        <v>42273</v>
      </c>
      <c r="J4" s="1">
        <v>42174</v>
      </c>
      <c r="K4" s="1">
        <v>42212</v>
      </c>
    </row>
    <row r="5" spans="1:11" x14ac:dyDescent="0.15">
      <c r="A5" t="s">
        <v>5</v>
      </c>
      <c r="B5" s="1">
        <v>43136</v>
      </c>
      <c r="C5" s="1">
        <v>42795</v>
      </c>
      <c r="D5" s="1">
        <v>42977</v>
      </c>
      <c r="E5" s="1">
        <v>43768</v>
      </c>
      <c r="F5" s="1">
        <v>43131</v>
      </c>
      <c r="G5" s="1">
        <v>45033</v>
      </c>
      <c r="H5" s="1">
        <v>43318</v>
      </c>
      <c r="I5" s="1">
        <v>44100</v>
      </c>
      <c r="J5" s="1">
        <v>44001</v>
      </c>
      <c r="K5" s="1">
        <v>43308</v>
      </c>
    </row>
    <row r="6" spans="1:11" x14ac:dyDescent="0.15">
      <c r="A6" t="s">
        <v>441</v>
      </c>
      <c r="B6">
        <v>0.65</v>
      </c>
      <c r="C6">
        <v>0.52</v>
      </c>
      <c r="D6">
        <v>0.71</v>
      </c>
      <c r="E6">
        <v>0.9</v>
      </c>
      <c r="F6">
        <v>0.73</v>
      </c>
      <c r="G6">
        <v>0.8</v>
      </c>
      <c r="H6">
        <v>0.71</v>
      </c>
      <c r="I6">
        <v>0.85</v>
      </c>
      <c r="J6">
        <v>0.94</v>
      </c>
      <c r="K6">
        <v>0.51</v>
      </c>
    </row>
    <row r="8" spans="1:11" x14ac:dyDescent="0.15">
      <c r="A8" t="s">
        <v>11</v>
      </c>
      <c r="B8">
        <f>月收益率!K6</f>
        <v>16</v>
      </c>
    </row>
    <row r="10" spans="1:11" x14ac:dyDescent="0.15">
      <c r="C10" s="1"/>
    </row>
  </sheetData>
  <phoneticPr fontId="18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workbookViewId="0">
      <selection activeCell="F9" sqref="F9"/>
    </sheetView>
  </sheetViews>
  <sheetFormatPr defaultRowHeight="16.5" customHeight="1" x14ac:dyDescent="0.15"/>
  <cols>
    <col min="1" max="1" width="11.5" style="1" customWidth="1"/>
    <col min="5" max="5" width="11.5" style="1" customWidth="1"/>
    <col min="6" max="8" width="10.75" customWidth="1"/>
  </cols>
  <sheetData>
    <row r="1" spans="1:11" ht="16.5" customHeight="1" x14ac:dyDescent="0.15">
      <c r="A1" s="1" t="s">
        <v>0</v>
      </c>
      <c r="B1" t="s">
        <v>8</v>
      </c>
      <c r="C1" t="s">
        <v>442</v>
      </c>
      <c r="D1" t="s">
        <v>443</v>
      </c>
    </row>
    <row r="2" spans="1:11" ht="16.5" customHeight="1" x14ac:dyDescent="0.15">
      <c r="A2" s="1">
        <v>42277</v>
      </c>
      <c r="B2" s="6">
        <f>VLOOKUP(A2,日收益率!A:N,14,FALSE)</f>
        <v>1</v>
      </c>
      <c r="C2" s="6">
        <f>VLOOKUP(A2,收益率!A:M,13,FALSE)</f>
        <v>1</v>
      </c>
      <c r="D2" s="6">
        <f>VLOOKUP(A2,'收益率(杠杆)'!A:M,13,FALSE)</f>
        <v>1</v>
      </c>
      <c r="E2" s="9"/>
      <c r="F2" s="10" t="str">
        <f>B1</f>
        <v>平均</v>
      </c>
      <c r="G2" s="10" t="str">
        <f>C1</f>
        <v>ytm策略</v>
      </c>
      <c r="H2" s="10" t="str">
        <f>D1</f>
        <v>正回购策略</v>
      </c>
    </row>
    <row r="3" spans="1:11" ht="16.5" customHeight="1" x14ac:dyDescent="0.15">
      <c r="A3" s="1">
        <v>42307</v>
      </c>
      <c r="B3" s="6">
        <f>VLOOKUP(A3,日收益率!A:N,14,FALSE)</f>
        <v>1.0030965156632479</v>
      </c>
      <c r="C3" s="6">
        <f>VLOOKUP(A3,收益率!A:M,13,FALSE)</f>
        <v>1.0046286066889092</v>
      </c>
      <c r="D3" s="6">
        <f>VLOOKUP(A3,'收益率(杠杆)'!A:M,13,FALSE)</f>
        <v>1.0077878333461132</v>
      </c>
      <c r="E3" s="7">
        <f t="shared" ref="E3:E14" si="0">A3</f>
        <v>42307</v>
      </c>
      <c r="F3" s="8">
        <f t="shared" ref="F3:F14" si="1">B3/B2-1</f>
        <v>3.0965156632478674E-3</v>
      </c>
      <c r="G3" s="8">
        <f t="shared" ref="G3:G14" si="2">C3/C2-1</f>
        <v>4.628606688909187E-3</v>
      </c>
      <c r="H3" s="8">
        <f t="shared" ref="H3:H14" si="3">D3/D2-1</f>
        <v>7.7878333461132154E-3</v>
      </c>
    </row>
    <row r="4" spans="1:11" ht="16.5" customHeight="1" x14ac:dyDescent="0.15">
      <c r="A4" s="1">
        <v>42338</v>
      </c>
      <c r="B4" s="6">
        <f>VLOOKUP(A4,日收益率!A:N,14,FALSE)</f>
        <v>0.9911407281642336</v>
      </c>
      <c r="C4" s="6">
        <f>VLOOKUP(A4,收益率!A:M,13,FALSE)</f>
        <v>0.98193165559005946</v>
      </c>
      <c r="D4" s="6">
        <f>VLOOKUP(A4,'收益率(杠杆)'!A:M,13,FALSE)</f>
        <v>0.96956260034125918</v>
      </c>
      <c r="E4" s="7">
        <f t="shared" si="0"/>
        <v>42338</v>
      </c>
      <c r="F4" s="8">
        <f t="shared" si="1"/>
        <v>-1.191888049886114E-2</v>
      </c>
      <c r="G4" s="8">
        <f t="shared" si="2"/>
        <v>-2.2592379858319189E-2</v>
      </c>
      <c r="H4" s="8">
        <f t="shared" si="3"/>
        <v>-3.7929841718704282E-2</v>
      </c>
    </row>
    <row r="5" spans="1:11" ht="16.5" customHeight="1" x14ac:dyDescent="0.15">
      <c r="A5" s="1">
        <v>42369</v>
      </c>
      <c r="B5" s="6">
        <f>VLOOKUP(A5,日收益率!A:N,14,FALSE)</f>
        <v>0.99669678209274737</v>
      </c>
      <c r="C5" s="6">
        <f>VLOOKUP(A5,收益率!A:M,13,FALSE)</f>
        <v>1.0051287718829318</v>
      </c>
      <c r="D5" s="6">
        <f>VLOOKUP(A5,'收益率(杠杆)'!A:M,13,FALSE)</f>
        <v>1.0063898335528418</v>
      </c>
      <c r="E5" s="7">
        <f t="shared" si="0"/>
        <v>42369</v>
      </c>
      <c r="F5" s="8">
        <f t="shared" si="1"/>
        <v>5.6057164947751481E-3</v>
      </c>
      <c r="G5" s="8">
        <f t="shared" si="2"/>
        <v>2.3623962177828695E-2</v>
      </c>
      <c r="H5" s="8">
        <f t="shared" si="3"/>
        <v>3.7983347541066914E-2</v>
      </c>
    </row>
    <row r="6" spans="1:11" ht="16.5" customHeight="1" x14ac:dyDescent="0.15">
      <c r="A6" s="1">
        <v>42398</v>
      </c>
      <c r="B6" s="6">
        <f>VLOOKUP(A6,日收益率!A:N,14,FALSE)</f>
        <v>1.0003386705788968</v>
      </c>
      <c r="C6" s="6">
        <f>VLOOKUP(A6,收益率!A:M,13,FALSE)</f>
        <v>1.01319936180905</v>
      </c>
      <c r="D6" s="6">
        <f>VLOOKUP(A6,'收益率(杠杆)'!A:M,13,FALSE)</f>
        <v>1.0200214381539785</v>
      </c>
      <c r="E6" s="7">
        <f t="shared" si="0"/>
        <v>42398</v>
      </c>
      <c r="F6" s="8">
        <f t="shared" si="1"/>
        <v>3.6539583066603765E-3</v>
      </c>
      <c r="G6" s="8">
        <f t="shared" si="2"/>
        <v>8.0294089194157259E-3</v>
      </c>
      <c r="H6" s="8">
        <f t="shared" si="3"/>
        <v>1.3545053960862585E-2</v>
      </c>
      <c r="K6">
        <v>16</v>
      </c>
    </row>
    <row r="7" spans="1:11" ht="16.5" customHeight="1" x14ac:dyDescent="0.15">
      <c r="A7" s="1">
        <v>42429</v>
      </c>
      <c r="B7" s="6">
        <f>VLOOKUP(A7,日收益率!A:N,14,FALSE)</f>
        <v>1.0050017868377186</v>
      </c>
      <c r="C7" s="6">
        <f>VLOOKUP(A7,收益率!A:M,13,FALSE)</f>
        <v>1.016797094667681</v>
      </c>
      <c r="D7" s="6">
        <f>VLOOKUP(A7,'收益率(杠杆)'!A:M,13,FALSE)</f>
        <v>1.0261051897972366</v>
      </c>
      <c r="E7" s="7">
        <f t="shared" si="0"/>
        <v>42429</v>
      </c>
      <c r="F7" s="8">
        <f t="shared" si="1"/>
        <v>4.6615375332068609E-3</v>
      </c>
      <c r="G7" s="8">
        <f t="shared" si="2"/>
        <v>3.5508637236083551E-3</v>
      </c>
      <c r="H7" s="8">
        <f t="shared" si="3"/>
        <v>5.9643370381199379E-3</v>
      </c>
    </row>
    <row r="8" spans="1:11" ht="16.5" customHeight="1" x14ac:dyDescent="0.15">
      <c r="A8" s="1">
        <v>42460</v>
      </c>
      <c r="B8" s="6">
        <f>VLOOKUP(A8,日收益率!A:N,14,FALSE)</f>
        <v>1.0163455872372646</v>
      </c>
      <c r="C8" s="6">
        <f>VLOOKUP(A8,收益率!A:M,13,FALSE)</f>
        <v>1.0242027033012471</v>
      </c>
      <c r="D8" s="6">
        <f>VLOOKUP(A8,'收益率(杠杆)'!A:M,13,FALSE)</f>
        <v>1.0386916302063729</v>
      </c>
      <c r="E8" s="7">
        <f t="shared" si="0"/>
        <v>42460</v>
      </c>
      <c r="F8" s="8">
        <f t="shared" si="1"/>
        <v>1.1287343513328274E-2</v>
      </c>
      <c r="G8" s="8">
        <f t="shared" si="2"/>
        <v>7.2832708437138294E-3</v>
      </c>
      <c r="H8" s="8">
        <f t="shared" si="3"/>
        <v>1.2266228194034667E-2</v>
      </c>
    </row>
    <row r="9" spans="1:11" ht="16.5" customHeight="1" x14ac:dyDescent="0.15">
      <c r="A9" s="1">
        <v>42489</v>
      </c>
      <c r="B9" s="6">
        <f>VLOOKUP(A9,日收益率!A:N,14,FALSE)</f>
        <v>1.0064478899029359</v>
      </c>
      <c r="C9" s="6">
        <f>VLOOKUP(A9,收益率!A:M,13,FALSE)</f>
        <v>1.0232728054831568</v>
      </c>
      <c r="D9" s="6">
        <f>VLOOKUP(A9,'收益率(杠杆)'!A:M,13,FALSE)</f>
        <v>1.0370954723170307</v>
      </c>
      <c r="E9" s="7">
        <f t="shared" si="0"/>
        <v>42489</v>
      </c>
      <c r="F9" s="8">
        <f t="shared" si="1"/>
        <v>-9.7385155783809019E-3</v>
      </c>
      <c r="G9" s="8">
        <f t="shared" si="2"/>
        <v>-9.0792361228198004E-4</v>
      </c>
      <c r="H9" s="8">
        <f t="shared" si="3"/>
        <v>-1.5367004440240972E-3</v>
      </c>
    </row>
    <row r="10" spans="1:11" ht="16.5" customHeight="1" x14ac:dyDescent="0.15">
      <c r="A10" s="1">
        <v>42521</v>
      </c>
      <c r="B10" s="6">
        <f>VLOOKUP(A10,日收益率!A:N,14,FALSE)</f>
        <v>1.01296432058229</v>
      </c>
      <c r="C10" s="6">
        <f>VLOOKUP(A10,收益率!A:M,13,FALSE)</f>
        <v>1.0855683962011999</v>
      </c>
      <c r="D10" s="6">
        <f>VLOOKUP(A10,'收益率(杠杆)'!A:M,13,FALSE)</f>
        <v>1.1558075716813823</v>
      </c>
      <c r="E10" s="7">
        <f t="shared" si="0"/>
        <v>42521</v>
      </c>
      <c r="F10" s="8">
        <f t="shared" si="1"/>
        <v>6.4746826385444489E-3</v>
      </c>
      <c r="G10" s="8">
        <f t="shared" si="2"/>
        <v>6.0878770924268855E-2</v>
      </c>
      <c r="H10" s="8">
        <f t="shared" si="3"/>
        <v>0.11446593156860518</v>
      </c>
    </row>
    <row r="11" spans="1:11" ht="16.5" customHeight="1" x14ac:dyDescent="0.15">
      <c r="A11" s="1">
        <v>42551</v>
      </c>
      <c r="B11" s="6">
        <f>VLOOKUP(A11,日收益率!A:N,14,FALSE)</f>
        <v>1.0227216465742257</v>
      </c>
      <c r="C11" s="6">
        <f>VLOOKUP(A11,收益率!A:M,13,FALSE)</f>
        <v>1.0704076729205854</v>
      </c>
      <c r="D11" s="6">
        <f>VLOOKUP(A11,'收益率(杠杆)'!A:M,13,FALSE)</f>
        <v>1.1214837494395078</v>
      </c>
      <c r="E11" s="7">
        <f t="shared" si="0"/>
        <v>42551</v>
      </c>
      <c r="F11" s="8">
        <f t="shared" si="1"/>
        <v>9.6324478500158239E-3</v>
      </c>
      <c r="G11" s="8">
        <f t="shared" si="2"/>
        <v>-1.3965700672262993E-2</v>
      </c>
      <c r="H11" s="8">
        <f t="shared" si="3"/>
        <v>-2.9696831101342247E-2</v>
      </c>
    </row>
    <row r="12" spans="1:11" ht="16.5" customHeight="1" x14ac:dyDescent="0.15">
      <c r="A12" s="1">
        <v>42580</v>
      </c>
      <c r="B12" s="6">
        <f>VLOOKUP(A12,日收益率!A:N,14,FALSE)</f>
        <v>1.0356624503499194</v>
      </c>
      <c r="C12" s="6">
        <f>VLOOKUP(A12,收益率!A:M,13,FALSE)</f>
        <v>1.1051778906979202</v>
      </c>
      <c r="D12" s="6">
        <f>VLOOKUP(A12,'收益率(杠杆)'!A:M,13,FALSE)</f>
        <v>1.1903487810752054</v>
      </c>
      <c r="E12" s="7">
        <f t="shared" si="0"/>
        <v>42580</v>
      </c>
      <c r="F12" s="8">
        <f t="shared" si="1"/>
        <v>1.2653299965871501E-2</v>
      </c>
      <c r="G12" s="8">
        <f t="shared" si="2"/>
        <v>3.2483154462509489E-2</v>
      </c>
      <c r="H12" s="8">
        <f t="shared" si="3"/>
        <v>6.1405287120847474E-2</v>
      </c>
    </row>
    <row r="13" spans="1:11" ht="16.5" customHeight="1" x14ac:dyDescent="0.15">
      <c r="A13" s="1">
        <v>42613</v>
      </c>
      <c r="B13" s="6">
        <f>VLOOKUP(A13,日收益率!A:N,14,FALSE)</f>
        <v>1.0516490173235544</v>
      </c>
      <c r="C13" s="6">
        <f>VLOOKUP(A13,收益率!A:M,13,FALSE)</f>
        <v>1.19227009040098</v>
      </c>
      <c r="D13" s="6">
        <f>VLOOKUP(A13,'收益率(杠杆)'!A:M,13,FALSE)</f>
        <v>1.3653281463756479</v>
      </c>
      <c r="E13" s="7">
        <f t="shared" si="0"/>
        <v>42613</v>
      </c>
      <c r="F13" s="8">
        <f t="shared" si="1"/>
        <v>1.5436078587413915E-2</v>
      </c>
      <c r="G13" s="8">
        <f t="shared" si="2"/>
        <v>7.880378393026044E-2</v>
      </c>
      <c r="H13" s="8">
        <f t="shared" si="3"/>
        <v>0.1469983991938808</v>
      </c>
    </row>
    <row r="14" spans="1:11" ht="16.5" customHeight="1" x14ac:dyDescent="0.15">
      <c r="A14" s="1">
        <v>42643</v>
      </c>
      <c r="B14" s="6">
        <f>VLOOKUP(A14,日收益率!A:N,14,FALSE)</f>
        <v>1.0620184804430537</v>
      </c>
      <c r="C14" s="6">
        <f>VLOOKUP(A14,收益率!A:M,13,FALSE)</f>
        <v>1.2015118041665123</v>
      </c>
      <c r="D14" s="6">
        <f>VLOOKUP(A14,'收益率(杠杆)'!A:M,13,FALSE)</f>
        <v>1.3840236765604736</v>
      </c>
      <c r="E14" s="7">
        <f t="shared" si="0"/>
        <v>42643</v>
      </c>
      <c r="F14" s="8">
        <f t="shared" si="1"/>
        <v>9.8601937991531496E-3</v>
      </c>
      <c r="G14" s="8">
        <f t="shared" si="2"/>
        <v>7.7513592263511732E-3</v>
      </c>
      <c r="H14" s="8">
        <f t="shared" si="3"/>
        <v>1.3693067292616989E-2</v>
      </c>
    </row>
    <row r="15" spans="1:11" ht="16.5" customHeight="1" x14ac:dyDescent="0.15">
      <c r="E15" s="7" t="s">
        <v>9</v>
      </c>
      <c r="F15" s="8">
        <f>B14/B2-1</f>
        <v>6.2018480443053692E-2</v>
      </c>
      <c r="G15" s="8">
        <f>C14/C2-1</f>
        <v>0.20151180416651227</v>
      </c>
      <c r="H15" s="8">
        <f>D14/D2-1</f>
        <v>0.38402367656047365</v>
      </c>
    </row>
    <row r="16" spans="1:11" ht="16.5" customHeight="1" x14ac:dyDescent="0.15">
      <c r="E16" s="7" t="s">
        <v>10</v>
      </c>
      <c r="F16" s="8">
        <f>B14/B2-1</f>
        <v>6.2018480443053692E-2</v>
      </c>
      <c r="G16" s="8">
        <f>C14/C2-1</f>
        <v>0.20151180416651227</v>
      </c>
      <c r="H16" s="8">
        <f>D14/D2-1</f>
        <v>0.38402367656047365</v>
      </c>
    </row>
  </sheetData>
  <autoFilter ref="A1:B14"/>
  <phoneticPr fontId="18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4"/>
  <sheetViews>
    <sheetView topLeftCell="E1" workbookViewId="0">
      <selection activeCell="A10" sqref="A10"/>
    </sheetView>
  </sheetViews>
  <sheetFormatPr defaultRowHeight="13.5" x14ac:dyDescent="0.15"/>
  <sheetData>
    <row r="1" spans="1:23" x14ac:dyDescent="0.15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21</v>
      </c>
      <c r="H1" t="s">
        <v>23</v>
      </c>
      <c r="I1" t="s">
        <v>25</v>
      </c>
      <c r="J1" t="s">
        <v>27</v>
      </c>
      <c r="K1" t="s">
        <v>29</v>
      </c>
      <c r="L1" t="s">
        <v>30</v>
      </c>
      <c r="M1" t="s">
        <v>31</v>
      </c>
      <c r="N1" t="s">
        <v>32</v>
      </c>
      <c r="O1" t="s">
        <v>12</v>
      </c>
      <c r="P1" t="s">
        <v>35</v>
      </c>
      <c r="Q1" t="s">
        <v>36</v>
      </c>
      <c r="R1" t="s">
        <v>37</v>
      </c>
      <c r="S1" t="s">
        <v>38</v>
      </c>
      <c r="T1">
        <v>14</v>
      </c>
      <c r="U1">
        <v>15</v>
      </c>
      <c r="V1" t="s">
        <v>41</v>
      </c>
      <c r="W1" t="s">
        <v>42</v>
      </c>
    </row>
    <row r="2" spans="1:23" x14ac:dyDescent="0.15">
      <c r="F2" t="s">
        <v>20</v>
      </c>
      <c r="G2" t="s">
        <v>22</v>
      </c>
      <c r="H2" t="s">
        <v>24</v>
      </c>
      <c r="I2" t="s">
        <v>26</v>
      </c>
      <c r="J2" t="s">
        <v>28</v>
      </c>
      <c r="K2" t="s">
        <v>28</v>
      </c>
      <c r="N2" t="s">
        <v>33</v>
      </c>
      <c r="O2" t="s">
        <v>34</v>
      </c>
      <c r="P2" t="s">
        <v>34</v>
      </c>
      <c r="S2" t="s">
        <v>39</v>
      </c>
      <c r="T2" t="s">
        <v>40</v>
      </c>
      <c r="U2" t="s">
        <v>40</v>
      </c>
      <c r="W2" t="s">
        <v>43</v>
      </c>
    </row>
    <row r="3" spans="1:23" x14ac:dyDescent="0.15">
      <c r="A3">
        <v>122408</v>
      </c>
      <c r="B3" t="s">
        <v>109</v>
      </c>
      <c r="C3">
        <v>101.15</v>
      </c>
      <c r="D3">
        <v>102.432</v>
      </c>
      <c r="E3">
        <v>5.9999999999999995E-4</v>
      </c>
      <c r="F3">
        <v>5327.58</v>
      </c>
      <c r="G3">
        <v>294</v>
      </c>
      <c r="H3" t="s">
        <v>110</v>
      </c>
      <c r="I3" t="s">
        <v>111</v>
      </c>
      <c r="J3" t="s">
        <v>112</v>
      </c>
      <c r="K3" t="s">
        <v>113</v>
      </c>
      <c r="L3">
        <v>6.5</v>
      </c>
      <c r="M3">
        <v>0.51</v>
      </c>
      <c r="N3">
        <v>0.498</v>
      </c>
      <c r="O3" t="s">
        <v>44</v>
      </c>
      <c r="P3" t="s">
        <v>44</v>
      </c>
      <c r="Q3" t="s">
        <v>45</v>
      </c>
      <c r="R3">
        <v>43308</v>
      </c>
      <c r="S3">
        <v>12</v>
      </c>
      <c r="T3" t="s">
        <v>46</v>
      </c>
      <c r="U3" t="s">
        <v>46</v>
      </c>
      <c r="V3" t="s">
        <v>47</v>
      </c>
      <c r="W3" t="s">
        <v>48</v>
      </c>
    </row>
    <row r="4" spans="1:23" x14ac:dyDescent="0.15">
      <c r="A4">
        <v>122328</v>
      </c>
      <c r="B4" t="s">
        <v>114</v>
      </c>
      <c r="C4">
        <v>103.9</v>
      </c>
      <c r="D4">
        <v>104.09</v>
      </c>
      <c r="E4">
        <v>4.1000000000000003E-3</v>
      </c>
      <c r="F4">
        <v>4980.96</v>
      </c>
      <c r="G4">
        <v>355</v>
      </c>
      <c r="H4" t="s">
        <v>115</v>
      </c>
      <c r="I4" t="s">
        <v>116</v>
      </c>
      <c r="J4" t="s">
        <v>117</v>
      </c>
      <c r="K4" t="s">
        <v>118</v>
      </c>
      <c r="L4">
        <v>6.3</v>
      </c>
      <c r="M4">
        <v>0.85</v>
      </c>
      <c r="N4">
        <v>0.81699999999999995</v>
      </c>
      <c r="O4" t="s">
        <v>49</v>
      </c>
      <c r="P4" t="s">
        <v>49</v>
      </c>
      <c r="Q4" t="s">
        <v>50</v>
      </c>
      <c r="R4">
        <v>44100</v>
      </c>
      <c r="S4">
        <v>15</v>
      </c>
      <c r="T4" t="s">
        <v>46</v>
      </c>
      <c r="U4" t="s">
        <v>51</v>
      </c>
      <c r="V4" t="s">
        <v>52</v>
      </c>
      <c r="W4" t="s">
        <v>48</v>
      </c>
    </row>
    <row r="5" spans="1:23" x14ac:dyDescent="0.15">
      <c r="A5">
        <v>122126</v>
      </c>
      <c r="B5" t="s">
        <v>53</v>
      </c>
      <c r="C5">
        <v>101.35</v>
      </c>
      <c r="D5">
        <v>106.473</v>
      </c>
      <c r="E5">
        <v>1E-4</v>
      </c>
      <c r="F5">
        <v>4296.79</v>
      </c>
      <c r="G5">
        <v>146</v>
      </c>
      <c r="H5">
        <v>0.4</v>
      </c>
      <c r="I5">
        <v>0.38</v>
      </c>
      <c r="J5">
        <v>4.8300000000000003E-2</v>
      </c>
      <c r="K5">
        <v>7.7000000000000002E-3</v>
      </c>
      <c r="L5">
        <v>8.5</v>
      </c>
      <c r="M5">
        <v>0.52</v>
      </c>
      <c r="N5">
        <v>0.48799999999999999</v>
      </c>
      <c r="O5" t="s">
        <v>44</v>
      </c>
      <c r="P5" t="s">
        <v>44</v>
      </c>
      <c r="Q5" t="s">
        <v>45</v>
      </c>
      <c r="R5">
        <v>42795</v>
      </c>
      <c r="S5">
        <v>22</v>
      </c>
      <c r="T5" t="s">
        <v>46</v>
      </c>
      <c r="U5" t="s">
        <v>46</v>
      </c>
      <c r="V5" t="s">
        <v>54</v>
      </c>
      <c r="W5" t="s">
        <v>48</v>
      </c>
    </row>
    <row r="6" spans="1:23" x14ac:dyDescent="0.15">
      <c r="A6">
        <v>136178</v>
      </c>
      <c r="B6" t="s">
        <v>119</v>
      </c>
      <c r="C6">
        <v>103.2</v>
      </c>
      <c r="D6">
        <v>106.69799999999999</v>
      </c>
      <c r="E6">
        <v>0</v>
      </c>
      <c r="F6">
        <v>3096</v>
      </c>
      <c r="G6">
        <v>107</v>
      </c>
      <c r="H6" t="s">
        <v>120</v>
      </c>
      <c r="I6" t="s">
        <v>121</v>
      </c>
      <c r="J6" t="s">
        <v>122</v>
      </c>
      <c r="K6" t="s">
        <v>123</v>
      </c>
      <c r="L6">
        <v>4.93</v>
      </c>
      <c r="M6">
        <v>0.52</v>
      </c>
      <c r="N6">
        <v>0.48699999999999999</v>
      </c>
      <c r="O6" t="s">
        <v>44</v>
      </c>
      <c r="P6" t="s">
        <v>44</v>
      </c>
      <c r="Q6" t="s">
        <v>45</v>
      </c>
      <c r="R6">
        <v>44217</v>
      </c>
      <c r="S6">
        <v>20</v>
      </c>
      <c r="T6" t="s">
        <v>46</v>
      </c>
      <c r="U6" t="s">
        <v>55</v>
      </c>
      <c r="V6" t="s">
        <v>54</v>
      </c>
      <c r="W6" t="s">
        <v>48</v>
      </c>
    </row>
    <row r="7" spans="1:23" x14ac:dyDescent="0.15">
      <c r="A7">
        <v>122383</v>
      </c>
      <c r="B7" t="s">
        <v>124</v>
      </c>
      <c r="C7">
        <v>103.8</v>
      </c>
      <c r="D7">
        <v>105.42100000000001</v>
      </c>
      <c r="E7">
        <v>1.2999999999999999E-3</v>
      </c>
      <c r="F7">
        <v>2989.08</v>
      </c>
      <c r="G7">
        <v>256</v>
      </c>
      <c r="H7" t="s">
        <v>125</v>
      </c>
      <c r="I7" t="s">
        <v>126</v>
      </c>
      <c r="J7" t="s">
        <v>127</v>
      </c>
      <c r="K7" t="s">
        <v>128</v>
      </c>
      <c r="L7">
        <v>5.38</v>
      </c>
      <c r="M7">
        <v>0.94</v>
      </c>
      <c r="N7">
        <v>0.89200000000000002</v>
      </c>
      <c r="O7" t="s">
        <v>49</v>
      </c>
      <c r="P7" t="s">
        <v>49</v>
      </c>
      <c r="Q7" t="s">
        <v>56</v>
      </c>
      <c r="R7">
        <v>44001</v>
      </c>
      <c r="S7">
        <v>50</v>
      </c>
      <c r="T7" t="s">
        <v>55</v>
      </c>
      <c r="U7" t="s">
        <v>55</v>
      </c>
      <c r="V7" t="s">
        <v>54</v>
      </c>
      <c r="W7" t="s">
        <v>48</v>
      </c>
    </row>
    <row r="8" spans="1:23" x14ac:dyDescent="0.15">
      <c r="A8">
        <v>112372</v>
      </c>
      <c r="B8" t="s">
        <v>129</v>
      </c>
      <c r="C8">
        <v>100.6</v>
      </c>
      <c r="D8">
        <v>103.696</v>
      </c>
      <c r="E8">
        <v>0</v>
      </c>
      <c r="F8">
        <v>2887.22</v>
      </c>
      <c r="G8">
        <v>177</v>
      </c>
      <c r="H8" t="s">
        <v>130</v>
      </c>
      <c r="I8" t="s">
        <v>131</v>
      </c>
      <c r="J8" t="s">
        <v>132</v>
      </c>
      <c r="K8" t="s">
        <v>133</v>
      </c>
      <c r="L8">
        <v>5.98</v>
      </c>
      <c r="M8">
        <v>0.51</v>
      </c>
      <c r="N8">
        <v>0.49199999999999999</v>
      </c>
      <c r="O8" t="s">
        <v>44</v>
      </c>
      <c r="P8" t="s">
        <v>44</v>
      </c>
      <c r="Q8" t="s">
        <v>45</v>
      </c>
      <c r="R8">
        <v>44287</v>
      </c>
      <c r="S8">
        <v>3</v>
      </c>
      <c r="T8" t="s">
        <v>46</v>
      </c>
      <c r="U8" t="s">
        <v>51</v>
      </c>
      <c r="V8" t="s">
        <v>54</v>
      </c>
      <c r="W8" t="s">
        <v>48</v>
      </c>
    </row>
    <row r="9" spans="1:23" x14ac:dyDescent="0.15">
      <c r="A9">
        <v>122267</v>
      </c>
      <c r="B9" t="s">
        <v>57</v>
      </c>
      <c r="C9">
        <v>102.91</v>
      </c>
      <c r="D9">
        <v>104.15</v>
      </c>
      <c r="E9">
        <v>2.3999999999999998E-3</v>
      </c>
      <c r="F9">
        <v>2504.87</v>
      </c>
      <c r="G9">
        <v>304</v>
      </c>
      <c r="H9">
        <v>1.83</v>
      </c>
      <c r="I9">
        <v>1.65</v>
      </c>
      <c r="J9">
        <v>5.5599999999999997E-2</v>
      </c>
      <c r="K9">
        <v>0.04</v>
      </c>
      <c r="L9">
        <v>7.3</v>
      </c>
      <c r="M9">
        <v>0.71</v>
      </c>
      <c r="N9">
        <v>0.68200000000000005</v>
      </c>
      <c r="O9" t="s">
        <v>58</v>
      </c>
      <c r="P9" t="s">
        <v>58</v>
      </c>
      <c r="Q9" t="s">
        <v>45</v>
      </c>
      <c r="R9">
        <v>43318</v>
      </c>
      <c r="S9">
        <v>35.9</v>
      </c>
      <c r="T9" t="s">
        <v>46</v>
      </c>
      <c r="U9" t="s">
        <v>46</v>
      </c>
      <c r="V9" t="s">
        <v>54</v>
      </c>
      <c r="W9" t="s">
        <v>48</v>
      </c>
    </row>
    <row r="10" spans="1:23" x14ac:dyDescent="0.15">
      <c r="A10">
        <v>122249</v>
      </c>
      <c r="B10" t="s">
        <v>134</v>
      </c>
      <c r="C10">
        <v>93.46</v>
      </c>
      <c r="D10">
        <v>95.863</v>
      </c>
      <c r="E10">
        <v>1.37E-2</v>
      </c>
      <c r="F10">
        <v>2395.5300000000002</v>
      </c>
      <c r="G10">
        <v>193</v>
      </c>
      <c r="H10">
        <v>6.53</v>
      </c>
      <c r="I10">
        <v>5.05</v>
      </c>
      <c r="J10">
        <v>6.3100000000000003E-2</v>
      </c>
      <c r="K10">
        <v>5.16E-2</v>
      </c>
      <c r="L10">
        <v>5.07</v>
      </c>
      <c r="M10">
        <v>0.8</v>
      </c>
      <c r="N10">
        <v>0.83499999999999996</v>
      </c>
      <c r="O10" t="s">
        <v>49</v>
      </c>
      <c r="P10" t="s">
        <v>49</v>
      </c>
      <c r="Q10" t="s">
        <v>50</v>
      </c>
      <c r="R10">
        <v>45033</v>
      </c>
      <c r="S10">
        <v>45</v>
      </c>
      <c r="T10" t="s">
        <v>46</v>
      </c>
      <c r="U10" t="s">
        <v>51</v>
      </c>
      <c r="W10" t="s">
        <v>48</v>
      </c>
    </row>
    <row r="11" spans="1:23" x14ac:dyDescent="0.15">
      <c r="A11">
        <v>122163</v>
      </c>
      <c r="B11" t="s">
        <v>59</v>
      </c>
      <c r="C11">
        <v>101.25</v>
      </c>
      <c r="D11">
        <v>101.895</v>
      </c>
      <c r="E11">
        <v>1E-3</v>
      </c>
      <c r="F11">
        <v>2353.1</v>
      </c>
      <c r="G11">
        <v>328</v>
      </c>
      <c r="H11">
        <v>0.9</v>
      </c>
      <c r="I11">
        <v>0.85</v>
      </c>
      <c r="J11">
        <v>4.7100000000000003E-2</v>
      </c>
      <c r="K11">
        <v>3.3500000000000002E-2</v>
      </c>
      <c r="L11">
        <v>6.2</v>
      </c>
      <c r="M11">
        <v>0.71</v>
      </c>
      <c r="N11">
        <v>0.69699999999999995</v>
      </c>
      <c r="O11" t="s">
        <v>58</v>
      </c>
      <c r="P11" t="s">
        <v>58</v>
      </c>
      <c r="Q11" t="s">
        <v>45</v>
      </c>
      <c r="R11">
        <v>42977</v>
      </c>
      <c r="S11">
        <v>40</v>
      </c>
      <c r="T11" t="s">
        <v>46</v>
      </c>
      <c r="U11" t="s">
        <v>46</v>
      </c>
      <c r="W11" t="s">
        <v>48</v>
      </c>
    </row>
    <row r="12" spans="1:23" x14ac:dyDescent="0.15">
      <c r="A12">
        <v>122201</v>
      </c>
      <c r="B12" t="s">
        <v>135</v>
      </c>
      <c r="C12">
        <v>101.66</v>
      </c>
      <c r="D12">
        <v>106.72</v>
      </c>
      <c r="E12">
        <v>4.0000000000000001E-3</v>
      </c>
      <c r="F12">
        <v>2302.5700000000002</v>
      </c>
      <c r="G12">
        <v>24</v>
      </c>
      <c r="H12" t="s">
        <v>136</v>
      </c>
      <c r="I12" t="s">
        <v>137</v>
      </c>
      <c r="J12" t="s">
        <v>138</v>
      </c>
      <c r="K12" t="s">
        <v>139</v>
      </c>
      <c r="L12">
        <v>5.4</v>
      </c>
      <c r="M12">
        <v>0.9</v>
      </c>
      <c r="N12">
        <v>0.84299999999999997</v>
      </c>
      <c r="O12" t="s">
        <v>49</v>
      </c>
      <c r="P12" t="s">
        <v>49</v>
      </c>
      <c r="Q12" t="s">
        <v>50</v>
      </c>
      <c r="R12">
        <v>43768</v>
      </c>
      <c r="S12">
        <v>15</v>
      </c>
      <c r="T12" t="s">
        <v>46</v>
      </c>
      <c r="U12" t="s">
        <v>51</v>
      </c>
      <c r="V12" t="s">
        <v>60</v>
      </c>
      <c r="W12" t="s">
        <v>48</v>
      </c>
    </row>
    <row r="13" spans="1:23" x14ac:dyDescent="0.15">
      <c r="A13">
        <v>136008</v>
      </c>
      <c r="B13" t="s">
        <v>140</v>
      </c>
      <c r="C13">
        <v>104</v>
      </c>
      <c r="D13">
        <v>109.27800000000001</v>
      </c>
      <c r="E13">
        <v>9.7000000000000003E-3</v>
      </c>
      <c r="F13">
        <v>2080</v>
      </c>
      <c r="G13">
        <v>22</v>
      </c>
      <c r="H13" t="s">
        <v>141</v>
      </c>
      <c r="I13" t="s">
        <v>142</v>
      </c>
      <c r="J13" t="s">
        <v>143</v>
      </c>
      <c r="K13" t="s">
        <v>144</v>
      </c>
      <c r="L13">
        <v>5.6</v>
      </c>
      <c r="M13">
        <v>0.74</v>
      </c>
      <c r="N13">
        <v>0.67700000000000005</v>
      </c>
      <c r="O13" t="s">
        <v>58</v>
      </c>
      <c r="P13" t="s">
        <v>58</v>
      </c>
      <c r="Q13" t="s">
        <v>45</v>
      </c>
      <c r="R13">
        <v>44132</v>
      </c>
      <c r="S13">
        <v>10</v>
      </c>
      <c r="T13" t="s">
        <v>46</v>
      </c>
      <c r="U13" t="s">
        <v>46</v>
      </c>
      <c r="V13" t="s">
        <v>54</v>
      </c>
      <c r="W13" t="s">
        <v>48</v>
      </c>
    </row>
    <row r="14" spans="1:23" x14ac:dyDescent="0.15">
      <c r="A14">
        <v>112236</v>
      </c>
      <c r="B14" t="s">
        <v>145</v>
      </c>
      <c r="C14">
        <v>99.1</v>
      </c>
      <c r="D14">
        <v>102.556</v>
      </c>
      <c r="E14">
        <v>3.5999999999999999E-3</v>
      </c>
      <c r="F14">
        <v>2043.16</v>
      </c>
      <c r="G14">
        <v>122</v>
      </c>
      <c r="H14">
        <v>1.33</v>
      </c>
      <c r="I14">
        <v>1.2</v>
      </c>
      <c r="J14">
        <v>5.8500000000000003E-2</v>
      </c>
      <c r="K14">
        <v>4.2799999999999998E-2</v>
      </c>
      <c r="L14">
        <v>5.17</v>
      </c>
      <c r="M14">
        <v>0.65</v>
      </c>
      <c r="N14">
        <v>0.63400000000000001</v>
      </c>
      <c r="O14" t="s">
        <v>58</v>
      </c>
      <c r="P14" t="s">
        <v>58</v>
      </c>
      <c r="Q14" t="s">
        <v>61</v>
      </c>
      <c r="R14">
        <v>43136</v>
      </c>
      <c r="S14">
        <v>15</v>
      </c>
      <c r="T14" t="s">
        <v>46</v>
      </c>
      <c r="U14" t="s">
        <v>51</v>
      </c>
      <c r="W14" t="s">
        <v>48</v>
      </c>
    </row>
    <row r="15" spans="1:23" x14ac:dyDescent="0.15">
      <c r="A15">
        <v>112308</v>
      </c>
      <c r="B15" t="s">
        <v>146</v>
      </c>
      <c r="C15">
        <v>102.7</v>
      </c>
      <c r="D15">
        <v>108.42400000000001</v>
      </c>
      <c r="E15">
        <v>2.8999999999999998E-3</v>
      </c>
      <c r="F15">
        <v>1854.34</v>
      </c>
      <c r="G15">
        <v>79</v>
      </c>
      <c r="H15" t="s">
        <v>147</v>
      </c>
      <c r="I15" t="s">
        <v>148</v>
      </c>
      <c r="J15" t="s">
        <v>149</v>
      </c>
      <c r="K15" t="s">
        <v>150</v>
      </c>
      <c r="L15">
        <v>7.28</v>
      </c>
      <c r="M15">
        <v>0.53</v>
      </c>
      <c r="N15">
        <v>0.48899999999999999</v>
      </c>
      <c r="O15" t="s">
        <v>44</v>
      </c>
      <c r="P15" t="s">
        <v>44</v>
      </c>
      <c r="Q15" t="s">
        <v>45</v>
      </c>
      <c r="R15">
        <v>44189</v>
      </c>
      <c r="S15">
        <v>3</v>
      </c>
      <c r="T15" t="s">
        <v>46</v>
      </c>
      <c r="U15" t="s">
        <v>46</v>
      </c>
      <c r="V15" t="s">
        <v>54</v>
      </c>
      <c r="W15" t="s">
        <v>48</v>
      </c>
    </row>
    <row r="16" spans="1:23" x14ac:dyDescent="0.15">
      <c r="A16">
        <v>112354</v>
      </c>
      <c r="B16" t="s">
        <v>151</v>
      </c>
      <c r="C16">
        <v>100</v>
      </c>
      <c r="D16">
        <v>104.08</v>
      </c>
      <c r="E16">
        <v>-2.5000000000000001E-3</v>
      </c>
      <c r="F16">
        <v>1830</v>
      </c>
      <c r="G16">
        <v>162</v>
      </c>
      <c r="H16" t="s">
        <v>152</v>
      </c>
      <c r="I16" t="s">
        <v>153</v>
      </c>
      <c r="J16" t="s">
        <v>154</v>
      </c>
      <c r="K16" t="s">
        <v>155</v>
      </c>
      <c r="L16">
        <v>7.3</v>
      </c>
      <c r="M16">
        <v>0.51</v>
      </c>
      <c r="N16">
        <v>0.49</v>
      </c>
      <c r="O16" t="s">
        <v>44</v>
      </c>
      <c r="P16" t="s">
        <v>44</v>
      </c>
      <c r="Q16" t="s">
        <v>45</v>
      </c>
      <c r="R16">
        <v>44272</v>
      </c>
      <c r="S16">
        <v>6.6</v>
      </c>
      <c r="T16" t="s">
        <v>46</v>
      </c>
      <c r="U16" t="s">
        <v>55</v>
      </c>
      <c r="V16" t="s">
        <v>54</v>
      </c>
      <c r="W16" t="s">
        <v>48</v>
      </c>
    </row>
    <row r="17" spans="1:23" x14ac:dyDescent="0.15">
      <c r="A17">
        <v>122396</v>
      </c>
      <c r="B17" t="s">
        <v>156</v>
      </c>
      <c r="C17">
        <v>105</v>
      </c>
      <c r="D17">
        <v>106.646</v>
      </c>
      <c r="E17">
        <v>-3.8E-3</v>
      </c>
      <c r="F17">
        <v>1785</v>
      </c>
      <c r="G17">
        <v>277</v>
      </c>
      <c r="H17">
        <v>3.76</v>
      </c>
      <c r="I17">
        <v>3.17</v>
      </c>
      <c r="J17">
        <v>5.2299999999999999E-2</v>
      </c>
      <c r="K17">
        <v>3.8399999999999997E-2</v>
      </c>
      <c r="L17">
        <v>6.75</v>
      </c>
      <c r="M17">
        <v>0.53</v>
      </c>
      <c r="N17">
        <v>0.497</v>
      </c>
      <c r="O17" t="s">
        <v>44</v>
      </c>
      <c r="P17" t="s">
        <v>44</v>
      </c>
      <c r="Q17" t="s">
        <v>45</v>
      </c>
      <c r="R17">
        <v>44022</v>
      </c>
      <c r="S17">
        <v>20</v>
      </c>
      <c r="T17" t="s">
        <v>55</v>
      </c>
      <c r="U17" t="s">
        <v>55</v>
      </c>
      <c r="W17" t="s">
        <v>48</v>
      </c>
    </row>
    <row r="18" spans="1:23" x14ac:dyDescent="0.15">
      <c r="A18">
        <v>122222</v>
      </c>
      <c r="B18" t="s">
        <v>62</v>
      </c>
      <c r="C18">
        <v>101.28</v>
      </c>
      <c r="D18">
        <v>105.714</v>
      </c>
      <c r="E18">
        <v>1.1999999999999999E-3</v>
      </c>
      <c r="F18">
        <v>1694.97</v>
      </c>
      <c r="G18">
        <v>117</v>
      </c>
      <c r="H18">
        <v>1.32</v>
      </c>
      <c r="I18">
        <v>1.18</v>
      </c>
      <c r="J18">
        <v>5.4199999999999998E-2</v>
      </c>
      <c r="K18">
        <v>3.4700000000000002E-2</v>
      </c>
      <c r="L18">
        <v>6.5</v>
      </c>
      <c r="M18">
        <v>0.73</v>
      </c>
      <c r="N18">
        <v>0.69099999999999995</v>
      </c>
      <c r="O18" t="s">
        <v>58</v>
      </c>
      <c r="P18" t="s">
        <v>58</v>
      </c>
      <c r="Q18" t="s">
        <v>50</v>
      </c>
      <c r="R18">
        <v>43131</v>
      </c>
      <c r="S18">
        <v>9</v>
      </c>
      <c r="T18" t="s">
        <v>46</v>
      </c>
      <c r="U18" t="s">
        <v>46</v>
      </c>
      <c r="V18" t="s">
        <v>54</v>
      </c>
      <c r="W18" t="s">
        <v>48</v>
      </c>
    </row>
    <row r="19" spans="1:23" x14ac:dyDescent="0.15">
      <c r="A19">
        <v>136204</v>
      </c>
      <c r="B19" t="s">
        <v>157</v>
      </c>
      <c r="C19">
        <v>85.47</v>
      </c>
      <c r="D19">
        <v>89.281999999999996</v>
      </c>
      <c r="E19">
        <v>7.3000000000000001E-3</v>
      </c>
      <c r="F19">
        <v>1659.48</v>
      </c>
      <c r="G19">
        <v>113</v>
      </c>
      <c r="H19" t="s">
        <v>158</v>
      </c>
      <c r="I19" t="s">
        <v>159</v>
      </c>
      <c r="J19" t="s">
        <v>160</v>
      </c>
      <c r="K19" t="s">
        <v>161</v>
      </c>
      <c r="L19">
        <v>5.5</v>
      </c>
      <c r="M19">
        <v>0.44</v>
      </c>
      <c r="N19">
        <v>0.49299999999999999</v>
      </c>
      <c r="O19" t="s">
        <v>44</v>
      </c>
      <c r="P19" t="s">
        <v>44</v>
      </c>
      <c r="Q19" t="s">
        <v>45</v>
      </c>
      <c r="R19">
        <v>44223</v>
      </c>
      <c r="S19">
        <v>20</v>
      </c>
      <c r="T19" t="s">
        <v>46</v>
      </c>
      <c r="U19" t="s">
        <v>46</v>
      </c>
      <c r="V19" t="s">
        <v>54</v>
      </c>
      <c r="W19" t="s">
        <v>48</v>
      </c>
    </row>
    <row r="20" spans="1:23" x14ac:dyDescent="0.15">
      <c r="A20">
        <v>122483</v>
      </c>
      <c r="B20" t="s">
        <v>162</v>
      </c>
      <c r="C20">
        <v>102.2</v>
      </c>
      <c r="D20">
        <v>102.414</v>
      </c>
      <c r="E20">
        <v>3.2000000000000002E-3</v>
      </c>
      <c r="F20">
        <v>1652.66</v>
      </c>
      <c r="G20">
        <v>354</v>
      </c>
      <c r="H20" t="s">
        <v>163</v>
      </c>
      <c r="I20" t="s">
        <v>164</v>
      </c>
      <c r="J20" t="s">
        <v>165</v>
      </c>
      <c r="K20" t="s">
        <v>166</v>
      </c>
      <c r="L20">
        <v>6.5</v>
      </c>
      <c r="M20">
        <v>0.5</v>
      </c>
      <c r="N20">
        <v>0.48799999999999999</v>
      </c>
      <c r="O20" t="s">
        <v>44</v>
      </c>
      <c r="P20" t="s">
        <v>44</v>
      </c>
      <c r="Q20" t="s">
        <v>45</v>
      </c>
      <c r="R20">
        <v>44099</v>
      </c>
      <c r="S20">
        <v>20</v>
      </c>
      <c r="T20" t="s">
        <v>46</v>
      </c>
      <c r="U20" t="s">
        <v>46</v>
      </c>
      <c r="V20" t="s">
        <v>54</v>
      </c>
      <c r="W20" t="s">
        <v>48</v>
      </c>
    </row>
    <row r="21" spans="1:23" x14ac:dyDescent="0.15">
      <c r="A21">
        <v>112404</v>
      </c>
      <c r="B21" t="s">
        <v>167</v>
      </c>
      <c r="C21">
        <v>102.3</v>
      </c>
      <c r="D21">
        <v>104.38</v>
      </c>
      <c r="E21">
        <v>2.8999999999999998E-3</v>
      </c>
      <c r="F21">
        <v>1559.97</v>
      </c>
      <c r="G21">
        <v>258</v>
      </c>
      <c r="H21" t="s">
        <v>168</v>
      </c>
      <c r="I21" t="s">
        <v>169</v>
      </c>
      <c r="J21" t="s">
        <v>170</v>
      </c>
      <c r="K21" t="s">
        <v>171</v>
      </c>
      <c r="L21">
        <v>7.03</v>
      </c>
      <c r="M21">
        <v>0.51</v>
      </c>
      <c r="N21">
        <v>0.48899999999999999</v>
      </c>
      <c r="O21" t="s">
        <v>44</v>
      </c>
      <c r="P21" t="s">
        <v>44</v>
      </c>
      <c r="Q21" t="s">
        <v>45</v>
      </c>
      <c r="R21">
        <v>44368</v>
      </c>
      <c r="S21">
        <v>7</v>
      </c>
      <c r="T21" t="s">
        <v>55</v>
      </c>
      <c r="U21" t="s">
        <v>55</v>
      </c>
      <c r="V21" t="s">
        <v>54</v>
      </c>
      <c r="W21" t="s">
        <v>48</v>
      </c>
    </row>
    <row r="22" spans="1:23" x14ac:dyDescent="0.15">
      <c r="A22">
        <v>136406</v>
      </c>
      <c r="B22" t="s">
        <v>172</v>
      </c>
      <c r="C22">
        <v>101.77</v>
      </c>
      <c r="D22">
        <v>104.57299999999999</v>
      </c>
      <c r="E22">
        <v>0</v>
      </c>
      <c r="F22">
        <v>1275.68</v>
      </c>
      <c r="G22">
        <v>201</v>
      </c>
      <c r="H22" t="s">
        <v>173</v>
      </c>
      <c r="I22" t="s">
        <v>174</v>
      </c>
      <c r="J22" t="s">
        <v>175</v>
      </c>
      <c r="K22" t="s">
        <v>176</v>
      </c>
      <c r="L22">
        <v>6.2</v>
      </c>
      <c r="M22">
        <v>0.73</v>
      </c>
      <c r="N22">
        <v>0.69799999999999995</v>
      </c>
      <c r="O22" t="s">
        <v>58</v>
      </c>
      <c r="P22" t="s">
        <v>58</v>
      </c>
      <c r="Q22" t="s">
        <v>63</v>
      </c>
      <c r="R22">
        <v>44311</v>
      </c>
      <c r="S22">
        <v>7.84</v>
      </c>
      <c r="T22" t="s">
        <v>55</v>
      </c>
      <c r="U22" t="s">
        <v>55</v>
      </c>
      <c r="V22" t="s">
        <v>54</v>
      </c>
      <c r="W22" t="s">
        <v>48</v>
      </c>
    </row>
    <row r="23" spans="1:23" x14ac:dyDescent="0.15">
      <c r="A23">
        <v>122369</v>
      </c>
      <c r="B23" t="s">
        <v>177</v>
      </c>
      <c r="C23">
        <v>98.28</v>
      </c>
      <c r="D23">
        <v>100.479</v>
      </c>
      <c r="E23">
        <v>1.8E-3</v>
      </c>
      <c r="F23">
        <v>1249.3599999999999</v>
      </c>
      <c r="G23">
        <v>197</v>
      </c>
      <c r="H23">
        <v>1.54</v>
      </c>
      <c r="I23">
        <v>1.39</v>
      </c>
      <c r="J23">
        <v>5.9200000000000003E-2</v>
      </c>
      <c r="K23">
        <v>4.6600000000000003E-2</v>
      </c>
      <c r="L23">
        <v>4.75</v>
      </c>
      <c r="M23">
        <v>0.69</v>
      </c>
      <c r="N23">
        <v>0.68700000000000006</v>
      </c>
      <c r="O23" t="s">
        <v>58</v>
      </c>
      <c r="P23" t="s">
        <v>58</v>
      </c>
      <c r="Q23" t="s">
        <v>64</v>
      </c>
      <c r="R23">
        <v>43211</v>
      </c>
      <c r="S23">
        <v>15</v>
      </c>
      <c r="T23" t="s">
        <v>46</v>
      </c>
      <c r="U23" t="s">
        <v>51</v>
      </c>
      <c r="W23" t="s">
        <v>48</v>
      </c>
    </row>
    <row r="24" spans="1:23" x14ac:dyDescent="0.15">
      <c r="A24">
        <v>112287</v>
      </c>
      <c r="B24" t="s">
        <v>178</v>
      </c>
      <c r="C24">
        <v>102.05</v>
      </c>
      <c r="D24">
        <v>107.827</v>
      </c>
      <c r="E24">
        <v>0</v>
      </c>
      <c r="F24">
        <v>1240.4100000000001</v>
      </c>
      <c r="G24">
        <v>14</v>
      </c>
      <c r="H24">
        <v>2.04</v>
      </c>
      <c r="I24">
        <v>1.76</v>
      </c>
      <c r="J24">
        <v>4.9000000000000002E-2</v>
      </c>
      <c r="K24">
        <v>3.1399999999999997E-2</v>
      </c>
      <c r="L24">
        <v>5.99</v>
      </c>
      <c r="M24">
        <v>0.64</v>
      </c>
      <c r="N24">
        <v>0.59399999999999997</v>
      </c>
      <c r="O24" t="s">
        <v>58</v>
      </c>
      <c r="P24" t="s">
        <v>44</v>
      </c>
      <c r="Q24" t="s">
        <v>65</v>
      </c>
      <c r="R24">
        <v>43393</v>
      </c>
      <c r="S24">
        <v>16</v>
      </c>
      <c r="T24" t="s">
        <v>46</v>
      </c>
      <c r="U24" t="s">
        <v>46</v>
      </c>
      <c r="W24" t="s">
        <v>48</v>
      </c>
    </row>
    <row r="25" spans="1:23" x14ac:dyDescent="0.15">
      <c r="A25">
        <v>136118</v>
      </c>
      <c r="B25" t="s">
        <v>179</v>
      </c>
      <c r="C25">
        <v>101.6</v>
      </c>
      <c r="D25">
        <v>106.65</v>
      </c>
      <c r="E25">
        <v>2E-3</v>
      </c>
      <c r="F25">
        <v>1218.8</v>
      </c>
      <c r="G25">
        <v>78</v>
      </c>
      <c r="H25" t="s">
        <v>180</v>
      </c>
      <c r="I25" t="s">
        <v>181</v>
      </c>
      <c r="J25" t="s">
        <v>182</v>
      </c>
      <c r="K25" t="s">
        <v>183</v>
      </c>
      <c r="L25">
        <v>6.4</v>
      </c>
      <c r="M25">
        <v>0.74</v>
      </c>
      <c r="N25">
        <v>0.69399999999999995</v>
      </c>
      <c r="O25" t="s">
        <v>58</v>
      </c>
      <c r="P25" t="s">
        <v>58</v>
      </c>
      <c r="Q25" t="s">
        <v>45</v>
      </c>
      <c r="R25">
        <v>44188</v>
      </c>
      <c r="S25">
        <v>12</v>
      </c>
      <c r="T25" t="s">
        <v>46</v>
      </c>
      <c r="U25" t="s">
        <v>55</v>
      </c>
      <c r="V25" t="s">
        <v>54</v>
      </c>
      <c r="W25" t="s">
        <v>48</v>
      </c>
    </row>
    <row r="26" spans="1:23" x14ac:dyDescent="0.15">
      <c r="A26">
        <v>122482</v>
      </c>
      <c r="B26" t="s">
        <v>184</v>
      </c>
      <c r="C26">
        <v>96.7</v>
      </c>
      <c r="D26">
        <v>96.914000000000001</v>
      </c>
      <c r="E26">
        <v>2E-3</v>
      </c>
      <c r="F26">
        <v>1166.6099999999999</v>
      </c>
      <c r="G26">
        <v>354</v>
      </c>
      <c r="H26" t="s">
        <v>163</v>
      </c>
      <c r="I26" t="s">
        <v>185</v>
      </c>
      <c r="J26" t="s">
        <v>186</v>
      </c>
      <c r="K26" t="s">
        <v>187</v>
      </c>
      <c r="L26">
        <v>6.5</v>
      </c>
      <c r="M26">
        <v>0.47</v>
      </c>
      <c r="N26">
        <v>0.48499999999999999</v>
      </c>
      <c r="O26" t="s">
        <v>44</v>
      </c>
      <c r="P26" t="s">
        <v>44</v>
      </c>
      <c r="Q26" t="s">
        <v>45</v>
      </c>
      <c r="R26">
        <v>44099</v>
      </c>
      <c r="S26">
        <v>10</v>
      </c>
      <c r="T26" t="s">
        <v>46</v>
      </c>
      <c r="U26" t="s">
        <v>46</v>
      </c>
      <c r="V26" t="s">
        <v>54</v>
      </c>
      <c r="W26" t="s">
        <v>48</v>
      </c>
    </row>
    <row r="27" spans="1:23" x14ac:dyDescent="0.15">
      <c r="A27">
        <v>136332</v>
      </c>
      <c r="B27" t="s">
        <v>188</v>
      </c>
      <c r="C27">
        <v>100.4</v>
      </c>
      <c r="D27">
        <v>102.678</v>
      </c>
      <c r="E27">
        <v>0</v>
      </c>
      <c r="F27">
        <v>1094.3599999999999</v>
      </c>
      <c r="G27">
        <v>168</v>
      </c>
      <c r="H27" t="s">
        <v>189</v>
      </c>
      <c r="I27" t="s">
        <v>190</v>
      </c>
      <c r="J27" t="s">
        <v>191</v>
      </c>
      <c r="K27" t="s">
        <v>192</v>
      </c>
      <c r="L27">
        <v>4.2</v>
      </c>
      <c r="M27">
        <v>0.51</v>
      </c>
      <c r="N27">
        <v>0.497</v>
      </c>
      <c r="O27" t="s">
        <v>44</v>
      </c>
      <c r="P27" t="s">
        <v>44</v>
      </c>
      <c r="Q27" t="s">
        <v>45</v>
      </c>
      <c r="R27">
        <v>44278</v>
      </c>
      <c r="S27">
        <v>5</v>
      </c>
      <c r="T27" t="s">
        <v>46</v>
      </c>
      <c r="U27" t="s">
        <v>46</v>
      </c>
      <c r="V27" t="s">
        <v>54</v>
      </c>
      <c r="W27" t="s">
        <v>48</v>
      </c>
    </row>
    <row r="28" spans="1:23" x14ac:dyDescent="0.15">
      <c r="A28">
        <v>112240</v>
      </c>
      <c r="B28" t="s">
        <v>66</v>
      </c>
      <c r="C28">
        <v>104.14</v>
      </c>
      <c r="D28">
        <v>108.024</v>
      </c>
      <c r="E28">
        <v>1.2999999999999999E-3</v>
      </c>
      <c r="F28">
        <v>1066.3</v>
      </c>
      <c r="G28">
        <v>177</v>
      </c>
      <c r="H28" t="s">
        <v>193</v>
      </c>
      <c r="I28" t="s">
        <v>194</v>
      </c>
      <c r="J28" t="s">
        <v>195</v>
      </c>
      <c r="K28" t="s">
        <v>196</v>
      </c>
      <c r="L28">
        <v>7.5</v>
      </c>
      <c r="M28">
        <v>0.64</v>
      </c>
      <c r="N28">
        <v>0.59199999999999997</v>
      </c>
      <c r="O28" t="s">
        <v>58</v>
      </c>
      <c r="P28" t="s">
        <v>44</v>
      </c>
      <c r="Q28" t="s">
        <v>67</v>
      </c>
      <c r="R28">
        <v>44652</v>
      </c>
      <c r="S28">
        <v>13</v>
      </c>
      <c r="T28" t="s">
        <v>46</v>
      </c>
      <c r="U28" t="s">
        <v>46</v>
      </c>
      <c r="V28" t="s">
        <v>60</v>
      </c>
      <c r="W28" t="s">
        <v>48</v>
      </c>
    </row>
    <row r="29" spans="1:23" x14ac:dyDescent="0.15">
      <c r="A29">
        <v>136613</v>
      </c>
      <c r="B29" t="s">
        <v>197</v>
      </c>
      <c r="C29">
        <v>100.8</v>
      </c>
      <c r="D29">
        <v>101.991</v>
      </c>
      <c r="E29">
        <v>5.0000000000000001E-3</v>
      </c>
      <c r="F29">
        <v>1008</v>
      </c>
      <c r="G29">
        <v>303</v>
      </c>
      <c r="H29" t="s">
        <v>198</v>
      </c>
      <c r="I29" t="s">
        <v>199</v>
      </c>
      <c r="J29" t="s">
        <v>200</v>
      </c>
      <c r="K29" t="s">
        <v>201</v>
      </c>
      <c r="L29">
        <v>6.9</v>
      </c>
      <c r="M29">
        <v>0.7</v>
      </c>
      <c r="N29">
        <v>0.68600000000000005</v>
      </c>
      <c r="O29" t="s">
        <v>58</v>
      </c>
      <c r="P29" t="s">
        <v>58</v>
      </c>
      <c r="Q29" t="s">
        <v>45</v>
      </c>
      <c r="R29">
        <v>44413</v>
      </c>
      <c r="S29">
        <v>10</v>
      </c>
      <c r="T29" t="s">
        <v>55</v>
      </c>
      <c r="U29" t="s">
        <v>55</v>
      </c>
      <c r="V29" t="s">
        <v>54</v>
      </c>
      <c r="W29" t="s">
        <v>48</v>
      </c>
    </row>
    <row r="30" spans="1:23" x14ac:dyDescent="0.15">
      <c r="A30">
        <v>136134</v>
      </c>
      <c r="B30" t="s">
        <v>202</v>
      </c>
      <c r="C30">
        <v>100.05</v>
      </c>
      <c r="D30">
        <v>103.501</v>
      </c>
      <c r="E30">
        <v>0</v>
      </c>
      <c r="F30">
        <v>1000.5</v>
      </c>
      <c r="G30">
        <v>98</v>
      </c>
      <c r="H30" t="s">
        <v>203</v>
      </c>
      <c r="I30" t="s">
        <v>204</v>
      </c>
      <c r="J30" t="s">
        <v>205</v>
      </c>
      <c r="K30" t="s">
        <v>206</v>
      </c>
      <c r="L30">
        <v>4.7</v>
      </c>
      <c r="M30">
        <v>0.61</v>
      </c>
      <c r="N30">
        <v>0.58899999999999997</v>
      </c>
      <c r="O30" t="s">
        <v>58</v>
      </c>
      <c r="P30" t="s">
        <v>44</v>
      </c>
      <c r="Q30" t="s">
        <v>68</v>
      </c>
      <c r="R30">
        <v>44208</v>
      </c>
      <c r="S30">
        <v>16</v>
      </c>
      <c r="T30" t="s">
        <v>46</v>
      </c>
      <c r="U30" t="s">
        <v>55</v>
      </c>
      <c r="V30" t="s">
        <v>54</v>
      </c>
      <c r="W30" t="s">
        <v>48</v>
      </c>
    </row>
    <row r="31" spans="1:23" x14ac:dyDescent="0.15">
      <c r="A31">
        <v>136089</v>
      </c>
      <c r="B31" t="s">
        <v>207</v>
      </c>
      <c r="C31">
        <v>99.5</v>
      </c>
      <c r="D31">
        <v>102.71599999999999</v>
      </c>
      <c r="E31">
        <v>-3.2000000000000002E-3</v>
      </c>
      <c r="F31">
        <v>995</v>
      </c>
      <c r="G31">
        <v>65</v>
      </c>
      <c r="H31">
        <v>4.18</v>
      </c>
      <c r="I31">
        <v>3.58</v>
      </c>
      <c r="J31">
        <v>4.02E-2</v>
      </c>
      <c r="K31">
        <v>3.0800000000000001E-2</v>
      </c>
      <c r="L31">
        <v>3.9</v>
      </c>
      <c r="M31">
        <v>0.69</v>
      </c>
      <c r="N31">
        <v>0.67200000000000004</v>
      </c>
      <c r="O31" t="s">
        <v>58</v>
      </c>
      <c r="P31" t="s">
        <v>58</v>
      </c>
      <c r="Q31" t="s">
        <v>45</v>
      </c>
      <c r="R31">
        <v>44175</v>
      </c>
      <c r="S31">
        <v>20</v>
      </c>
      <c r="T31" t="s">
        <v>46</v>
      </c>
      <c r="U31" t="s">
        <v>46</v>
      </c>
      <c r="W31" t="s">
        <v>48</v>
      </c>
    </row>
    <row r="32" spans="1:23" x14ac:dyDescent="0.15">
      <c r="A32">
        <v>122476</v>
      </c>
      <c r="B32" t="s">
        <v>208</v>
      </c>
      <c r="C32">
        <v>97.61</v>
      </c>
      <c r="D32">
        <v>97.805999999999997</v>
      </c>
      <c r="E32">
        <v>-5.8999999999999999E-3</v>
      </c>
      <c r="F32">
        <v>834.25</v>
      </c>
      <c r="G32">
        <v>354</v>
      </c>
      <c r="H32" t="s">
        <v>163</v>
      </c>
      <c r="I32" t="s">
        <v>209</v>
      </c>
      <c r="J32" t="s">
        <v>210</v>
      </c>
      <c r="K32" t="s">
        <v>211</v>
      </c>
      <c r="L32">
        <v>5.95</v>
      </c>
      <c r="M32">
        <v>0.64</v>
      </c>
      <c r="N32">
        <v>0.65400000000000003</v>
      </c>
      <c r="O32" t="s">
        <v>58</v>
      </c>
      <c r="P32" t="s">
        <v>58</v>
      </c>
      <c r="Q32" t="s">
        <v>45</v>
      </c>
      <c r="R32">
        <v>44099</v>
      </c>
      <c r="S32">
        <v>10</v>
      </c>
      <c r="T32" t="s">
        <v>46</v>
      </c>
      <c r="U32" t="s">
        <v>46</v>
      </c>
      <c r="V32" t="s">
        <v>54</v>
      </c>
      <c r="W32" t="s">
        <v>48</v>
      </c>
    </row>
    <row r="33" spans="1:23" x14ac:dyDescent="0.15">
      <c r="A33">
        <v>122310</v>
      </c>
      <c r="B33" t="s">
        <v>69</v>
      </c>
      <c r="C33">
        <v>105.01</v>
      </c>
      <c r="D33">
        <v>106.863</v>
      </c>
      <c r="E33">
        <v>0</v>
      </c>
      <c r="F33">
        <v>823.77</v>
      </c>
      <c r="G33">
        <v>290</v>
      </c>
      <c r="H33" t="s">
        <v>212</v>
      </c>
      <c r="I33" t="s">
        <v>213</v>
      </c>
      <c r="J33" t="s">
        <v>214</v>
      </c>
      <c r="K33" t="s">
        <v>215</v>
      </c>
      <c r="L33">
        <v>8.9</v>
      </c>
      <c r="M33">
        <v>0.74</v>
      </c>
      <c r="N33">
        <v>0.69199999999999995</v>
      </c>
      <c r="O33" t="s">
        <v>58</v>
      </c>
      <c r="P33" t="s">
        <v>58</v>
      </c>
      <c r="Q33" t="s">
        <v>45</v>
      </c>
      <c r="R33">
        <v>43669</v>
      </c>
      <c r="S33">
        <v>20</v>
      </c>
      <c r="T33" t="s">
        <v>46</v>
      </c>
      <c r="U33" t="s">
        <v>46</v>
      </c>
      <c r="V33" t="s">
        <v>54</v>
      </c>
      <c r="W33" t="s">
        <v>48</v>
      </c>
    </row>
    <row r="34" spans="1:23" x14ac:dyDescent="0.15">
      <c r="A34">
        <v>112389</v>
      </c>
      <c r="B34" t="s">
        <v>216</v>
      </c>
      <c r="C34">
        <v>102.063</v>
      </c>
      <c r="D34">
        <v>104.18600000000001</v>
      </c>
      <c r="E34">
        <v>5.9999999999999995E-4</v>
      </c>
      <c r="F34">
        <v>816.5</v>
      </c>
      <c r="G34">
        <v>222</v>
      </c>
      <c r="H34" t="s">
        <v>217</v>
      </c>
      <c r="I34" t="s">
        <v>218</v>
      </c>
      <c r="J34" t="s">
        <v>219</v>
      </c>
      <c r="K34" t="s">
        <v>220</v>
      </c>
      <c r="L34">
        <v>5.38</v>
      </c>
      <c r="M34">
        <v>0.56999999999999995</v>
      </c>
      <c r="N34">
        <v>0.54700000000000004</v>
      </c>
      <c r="O34" t="s">
        <v>44</v>
      </c>
      <c r="P34" t="s">
        <v>44</v>
      </c>
      <c r="Q34" t="s">
        <v>45</v>
      </c>
      <c r="R34">
        <v>44332</v>
      </c>
      <c r="S34">
        <v>4</v>
      </c>
      <c r="T34" t="s">
        <v>55</v>
      </c>
      <c r="U34" t="s">
        <v>55</v>
      </c>
      <c r="V34" t="s">
        <v>54</v>
      </c>
      <c r="W34" t="s">
        <v>48</v>
      </c>
    </row>
    <row r="35" spans="1:23" x14ac:dyDescent="0.15">
      <c r="A35">
        <v>122423</v>
      </c>
      <c r="B35" t="s">
        <v>221</v>
      </c>
      <c r="C35">
        <v>97.8</v>
      </c>
      <c r="D35">
        <v>98.906999999999996</v>
      </c>
      <c r="E35">
        <v>2.5999999999999999E-3</v>
      </c>
      <c r="F35">
        <v>651.54999999999995</v>
      </c>
      <c r="G35">
        <v>312</v>
      </c>
      <c r="H35" t="s">
        <v>222</v>
      </c>
      <c r="I35" t="s">
        <v>223</v>
      </c>
      <c r="J35" t="s">
        <v>224</v>
      </c>
      <c r="K35" t="s">
        <v>225</v>
      </c>
      <c r="L35">
        <v>7.48</v>
      </c>
      <c r="M35">
        <v>0.49</v>
      </c>
      <c r="N35">
        <v>0.495</v>
      </c>
      <c r="O35" t="s">
        <v>44</v>
      </c>
      <c r="P35" t="s">
        <v>44</v>
      </c>
      <c r="Q35" t="s">
        <v>45</v>
      </c>
      <c r="R35">
        <v>43326</v>
      </c>
      <c r="S35">
        <v>8</v>
      </c>
      <c r="T35" t="s">
        <v>46</v>
      </c>
      <c r="U35" t="s">
        <v>46</v>
      </c>
      <c r="V35" t="s">
        <v>47</v>
      </c>
      <c r="W35" t="s">
        <v>48</v>
      </c>
    </row>
    <row r="36" spans="1:23" x14ac:dyDescent="0.15">
      <c r="A36">
        <v>112048</v>
      </c>
      <c r="B36" t="s">
        <v>70</v>
      </c>
      <c r="C36">
        <v>105.241</v>
      </c>
      <c r="D36">
        <v>112.693</v>
      </c>
      <c r="E36">
        <v>4.0000000000000002E-4</v>
      </c>
      <c r="F36">
        <v>631.57000000000005</v>
      </c>
      <c r="G36">
        <v>46</v>
      </c>
      <c r="H36" t="s">
        <v>226</v>
      </c>
      <c r="I36" t="s">
        <v>227</v>
      </c>
      <c r="J36">
        <v>-449.65397923875429</v>
      </c>
      <c r="K36">
        <v>-1006.0869565217391</v>
      </c>
      <c r="L36">
        <v>8.5</v>
      </c>
      <c r="M36">
        <v>0.56000000000000005</v>
      </c>
      <c r="N36">
        <v>0.497</v>
      </c>
      <c r="O36" t="s">
        <v>44</v>
      </c>
      <c r="P36" t="s">
        <v>44</v>
      </c>
      <c r="Q36" t="s">
        <v>50</v>
      </c>
      <c r="R36">
        <v>43425</v>
      </c>
      <c r="S36">
        <v>11.8</v>
      </c>
      <c r="T36" t="s">
        <v>46</v>
      </c>
      <c r="U36" t="s">
        <v>46</v>
      </c>
      <c r="V36" t="s">
        <v>60</v>
      </c>
      <c r="W36" t="s">
        <v>48</v>
      </c>
    </row>
    <row r="37" spans="1:23" x14ac:dyDescent="0.15">
      <c r="A37">
        <v>112349</v>
      </c>
      <c r="B37" t="s">
        <v>228</v>
      </c>
      <c r="C37">
        <v>100.7</v>
      </c>
      <c r="D37">
        <v>104.622</v>
      </c>
      <c r="E37">
        <v>2E-3</v>
      </c>
      <c r="F37">
        <v>604</v>
      </c>
      <c r="G37">
        <v>160</v>
      </c>
      <c r="H37" t="s">
        <v>229</v>
      </c>
      <c r="I37" t="s">
        <v>230</v>
      </c>
      <c r="J37" t="s">
        <v>231</v>
      </c>
      <c r="K37" t="s">
        <v>232</v>
      </c>
      <c r="L37">
        <v>6.95</v>
      </c>
      <c r="M37">
        <v>0.52</v>
      </c>
      <c r="N37">
        <v>0.497</v>
      </c>
      <c r="O37" t="s">
        <v>44</v>
      </c>
      <c r="P37" t="s">
        <v>44</v>
      </c>
      <c r="Q37" t="s">
        <v>71</v>
      </c>
      <c r="R37">
        <v>44270</v>
      </c>
      <c r="S37">
        <v>12</v>
      </c>
      <c r="T37" t="s">
        <v>55</v>
      </c>
      <c r="U37" t="s">
        <v>55</v>
      </c>
      <c r="V37" t="s">
        <v>54</v>
      </c>
      <c r="W37" t="s">
        <v>48</v>
      </c>
    </row>
    <row r="38" spans="1:23" x14ac:dyDescent="0.15">
      <c r="A38">
        <v>136021</v>
      </c>
      <c r="B38" t="s">
        <v>233</v>
      </c>
      <c r="C38">
        <v>101.5</v>
      </c>
      <c r="D38">
        <v>105.667</v>
      </c>
      <c r="E38">
        <v>2.9999999999999997E-4</v>
      </c>
      <c r="F38">
        <v>588.70000000000005</v>
      </c>
      <c r="G38">
        <v>28</v>
      </c>
      <c r="H38" t="s">
        <v>234</v>
      </c>
      <c r="I38" t="s">
        <v>235</v>
      </c>
      <c r="J38" t="s">
        <v>236</v>
      </c>
      <c r="K38" t="s">
        <v>237</v>
      </c>
      <c r="L38">
        <v>4.5</v>
      </c>
      <c r="M38">
        <v>0.73</v>
      </c>
      <c r="N38">
        <v>0.69099999999999995</v>
      </c>
      <c r="O38" t="s">
        <v>58</v>
      </c>
      <c r="P38" t="s">
        <v>58</v>
      </c>
      <c r="Q38" t="s">
        <v>45</v>
      </c>
      <c r="R38">
        <v>44138</v>
      </c>
      <c r="S38">
        <v>30</v>
      </c>
      <c r="T38" t="s">
        <v>46</v>
      </c>
      <c r="U38" t="s">
        <v>46</v>
      </c>
      <c r="V38" t="s">
        <v>54</v>
      </c>
      <c r="W38" t="s">
        <v>48</v>
      </c>
    </row>
    <row r="39" spans="1:23" x14ac:dyDescent="0.15">
      <c r="A39">
        <v>112121</v>
      </c>
      <c r="B39" t="s">
        <v>238</v>
      </c>
      <c r="C39">
        <v>103.8</v>
      </c>
      <c r="D39">
        <v>110.816</v>
      </c>
      <c r="E39">
        <v>2.0999999999999999E-3</v>
      </c>
      <c r="F39">
        <v>586.88</v>
      </c>
      <c r="G39">
        <v>19</v>
      </c>
      <c r="H39" t="s">
        <v>239</v>
      </c>
      <c r="I39" t="s">
        <v>240</v>
      </c>
      <c r="J39" t="s">
        <v>241</v>
      </c>
      <c r="K39" t="s">
        <v>242</v>
      </c>
      <c r="L39">
        <v>7.38</v>
      </c>
      <c r="M39">
        <v>0.55000000000000004</v>
      </c>
      <c r="N39">
        <v>0.496</v>
      </c>
      <c r="O39" t="s">
        <v>44</v>
      </c>
      <c r="P39" t="s">
        <v>44</v>
      </c>
      <c r="Q39" t="s">
        <v>45</v>
      </c>
      <c r="R39">
        <v>43763</v>
      </c>
      <c r="S39">
        <v>7.5</v>
      </c>
      <c r="T39" t="s">
        <v>46</v>
      </c>
      <c r="U39" t="s">
        <v>46</v>
      </c>
      <c r="V39" t="s">
        <v>60</v>
      </c>
      <c r="W39" t="s">
        <v>48</v>
      </c>
    </row>
    <row r="40" spans="1:23" x14ac:dyDescent="0.15">
      <c r="A40">
        <v>136371</v>
      </c>
      <c r="B40" t="s">
        <v>243</v>
      </c>
      <c r="C40">
        <v>100.85</v>
      </c>
      <c r="D40">
        <v>104.038</v>
      </c>
      <c r="E40">
        <v>0</v>
      </c>
      <c r="F40">
        <v>573.63</v>
      </c>
      <c r="G40">
        <v>187</v>
      </c>
      <c r="H40" t="s">
        <v>244</v>
      </c>
      <c r="I40" t="s">
        <v>245</v>
      </c>
      <c r="J40" t="s">
        <v>246</v>
      </c>
      <c r="K40" t="s">
        <v>247</v>
      </c>
      <c r="L40">
        <v>6.5</v>
      </c>
      <c r="M40">
        <v>0.51</v>
      </c>
      <c r="N40">
        <v>0.49</v>
      </c>
      <c r="O40" t="s">
        <v>44</v>
      </c>
      <c r="P40" t="s">
        <v>44</v>
      </c>
      <c r="Q40" t="s">
        <v>45</v>
      </c>
      <c r="R40">
        <v>43566</v>
      </c>
      <c r="S40">
        <v>5</v>
      </c>
      <c r="T40" t="s">
        <v>55</v>
      </c>
      <c r="U40" t="s">
        <v>55</v>
      </c>
      <c r="V40" t="s">
        <v>47</v>
      </c>
      <c r="W40" t="s">
        <v>48</v>
      </c>
    </row>
    <row r="41" spans="1:23" x14ac:dyDescent="0.15">
      <c r="A41">
        <v>122406</v>
      </c>
      <c r="B41" t="s">
        <v>248</v>
      </c>
      <c r="C41">
        <v>104.3</v>
      </c>
      <c r="D41">
        <v>105.44499999999999</v>
      </c>
      <c r="E41">
        <v>5.0000000000000001E-4</v>
      </c>
      <c r="F41">
        <v>521.5</v>
      </c>
      <c r="G41">
        <v>290</v>
      </c>
      <c r="H41">
        <v>3.8</v>
      </c>
      <c r="I41">
        <v>3.29</v>
      </c>
      <c r="J41">
        <v>4.24E-2</v>
      </c>
      <c r="K41">
        <v>3.1099999999999999E-2</v>
      </c>
      <c r="L41">
        <v>5.5</v>
      </c>
      <c r="M41">
        <v>0.73</v>
      </c>
      <c r="N41">
        <v>0.69199999999999995</v>
      </c>
      <c r="O41" t="s">
        <v>58</v>
      </c>
      <c r="P41" t="s">
        <v>58</v>
      </c>
      <c r="Q41" t="s">
        <v>45</v>
      </c>
      <c r="R41">
        <v>44035</v>
      </c>
      <c r="S41">
        <v>35</v>
      </c>
      <c r="T41" t="s">
        <v>46</v>
      </c>
      <c r="U41" t="s">
        <v>46</v>
      </c>
      <c r="W41" t="s">
        <v>48</v>
      </c>
    </row>
    <row r="42" spans="1:23" x14ac:dyDescent="0.15">
      <c r="A42">
        <v>112311</v>
      </c>
      <c r="B42" t="s">
        <v>249</v>
      </c>
      <c r="C42">
        <v>95.953999999999994</v>
      </c>
      <c r="D42">
        <v>101.916</v>
      </c>
      <c r="E42">
        <v>5.9999999999999995E-4</v>
      </c>
      <c r="F42">
        <v>512.76</v>
      </c>
      <c r="G42">
        <v>94</v>
      </c>
      <c r="H42">
        <v>2.2599999999999998</v>
      </c>
      <c r="I42">
        <v>1.82</v>
      </c>
      <c r="J42">
        <v>0.1004</v>
      </c>
      <c r="K42">
        <v>7.7899999999999997E-2</v>
      </c>
      <c r="L42">
        <v>8</v>
      </c>
      <c r="M42">
        <v>0.5</v>
      </c>
      <c r="N42">
        <v>0.49099999999999999</v>
      </c>
      <c r="O42" t="s">
        <v>44</v>
      </c>
      <c r="P42" t="s">
        <v>44</v>
      </c>
      <c r="Q42" t="s">
        <v>45</v>
      </c>
      <c r="R42">
        <v>43473</v>
      </c>
      <c r="S42">
        <v>6</v>
      </c>
      <c r="T42" t="s">
        <v>46</v>
      </c>
      <c r="U42" t="s">
        <v>46</v>
      </c>
      <c r="W42" t="s">
        <v>48</v>
      </c>
    </row>
    <row r="43" spans="1:23" x14ac:dyDescent="0.15">
      <c r="A43">
        <v>112315</v>
      </c>
      <c r="B43" t="s">
        <v>250</v>
      </c>
      <c r="C43">
        <v>102.45</v>
      </c>
      <c r="D43">
        <v>106.9</v>
      </c>
      <c r="E43">
        <v>5.0000000000000001E-4</v>
      </c>
      <c r="F43">
        <v>512.25</v>
      </c>
      <c r="G43">
        <v>104</v>
      </c>
      <c r="H43" t="s">
        <v>251</v>
      </c>
      <c r="I43" t="s">
        <v>252</v>
      </c>
      <c r="J43" t="s">
        <v>253</v>
      </c>
      <c r="K43" t="s">
        <v>254</v>
      </c>
      <c r="L43">
        <v>6.2</v>
      </c>
      <c r="M43">
        <v>0.74</v>
      </c>
      <c r="N43">
        <v>0.69199999999999995</v>
      </c>
      <c r="O43" t="s">
        <v>58</v>
      </c>
      <c r="P43" t="s">
        <v>58</v>
      </c>
      <c r="Q43" t="s">
        <v>45</v>
      </c>
      <c r="R43">
        <v>44214</v>
      </c>
      <c r="S43">
        <v>27</v>
      </c>
      <c r="T43" t="s">
        <v>46</v>
      </c>
      <c r="U43" t="s">
        <v>55</v>
      </c>
      <c r="V43" t="s">
        <v>54</v>
      </c>
      <c r="W43" t="s">
        <v>48</v>
      </c>
    </row>
    <row r="44" spans="1:23" x14ac:dyDescent="0.15">
      <c r="A44">
        <v>136028</v>
      </c>
      <c r="B44" t="s">
        <v>255</v>
      </c>
      <c r="C44">
        <v>100.99</v>
      </c>
      <c r="D44">
        <v>107.565</v>
      </c>
      <c r="E44">
        <v>2.3999999999999998E-3</v>
      </c>
      <c r="F44">
        <v>502.6</v>
      </c>
      <c r="G44">
        <v>35</v>
      </c>
      <c r="H44" t="s">
        <v>256</v>
      </c>
      <c r="I44" t="s">
        <v>257</v>
      </c>
      <c r="J44" t="s">
        <v>258</v>
      </c>
      <c r="K44" t="s">
        <v>259</v>
      </c>
      <c r="L44">
        <v>7.25</v>
      </c>
      <c r="M44">
        <v>0.52</v>
      </c>
      <c r="N44">
        <v>0.48299999999999998</v>
      </c>
      <c r="O44" t="s">
        <v>44</v>
      </c>
      <c r="P44" t="s">
        <v>44</v>
      </c>
      <c r="Q44" t="s">
        <v>45</v>
      </c>
      <c r="R44">
        <v>44145</v>
      </c>
      <c r="S44">
        <v>20</v>
      </c>
      <c r="T44" t="s">
        <v>46</v>
      </c>
      <c r="U44" t="s">
        <v>46</v>
      </c>
      <c r="V44" t="s">
        <v>54</v>
      </c>
      <c r="W44" t="s">
        <v>48</v>
      </c>
    </row>
    <row r="45" spans="1:23" x14ac:dyDescent="0.15">
      <c r="A45">
        <v>136017</v>
      </c>
      <c r="B45" t="s">
        <v>260</v>
      </c>
      <c r="C45">
        <v>102</v>
      </c>
      <c r="D45">
        <v>108.44499999999999</v>
      </c>
      <c r="E45">
        <v>1E-3</v>
      </c>
      <c r="F45">
        <v>500.2</v>
      </c>
      <c r="G45">
        <v>29</v>
      </c>
      <c r="H45" t="s">
        <v>261</v>
      </c>
      <c r="I45" t="s">
        <v>262</v>
      </c>
      <c r="J45" t="s">
        <v>263</v>
      </c>
      <c r="K45" t="s">
        <v>264</v>
      </c>
      <c r="L45">
        <v>6.98</v>
      </c>
      <c r="M45">
        <v>0.52</v>
      </c>
      <c r="N45">
        <v>0.48</v>
      </c>
      <c r="O45" t="s">
        <v>44</v>
      </c>
      <c r="P45" t="s">
        <v>44</v>
      </c>
      <c r="Q45" t="s">
        <v>45</v>
      </c>
      <c r="R45">
        <v>44139</v>
      </c>
      <c r="S45">
        <v>16</v>
      </c>
      <c r="T45" t="s">
        <v>46</v>
      </c>
      <c r="U45" t="s">
        <v>46</v>
      </c>
      <c r="V45" t="s">
        <v>54</v>
      </c>
      <c r="W45" t="s">
        <v>48</v>
      </c>
    </row>
    <row r="46" spans="1:23" x14ac:dyDescent="0.15">
      <c r="A46">
        <v>122475</v>
      </c>
      <c r="B46" t="s">
        <v>265</v>
      </c>
      <c r="C46">
        <v>91.69</v>
      </c>
      <c r="D46">
        <v>91.887</v>
      </c>
      <c r="E46">
        <v>1.4E-3</v>
      </c>
      <c r="F46">
        <v>491.8</v>
      </c>
      <c r="G46">
        <v>354</v>
      </c>
      <c r="H46" t="s">
        <v>163</v>
      </c>
      <c r="I46" t="s">
        <v>266</v>
      </c>
      <c r="J46" t="s">
        <v>267</v>
      </c>
      <c r="K46" t="s">
        <v>268</v>
      </c>
      <c r="L46">
        <v>6</v>
      </c>
      <c r="M46">
        <v>0.43</v>
      </c>
      <c r="N46">
        <v>0.46800000000000003</v>
      </c>
      <c r="O46" t="s">
        <v>44</v>
      </c>
      <c r="P46" t="s">
        <v>44</v>
      </c>
      <c r="Q46" t="s">
        <v>45</v>
      </c>
      <c r="R46">
        <v>44099</v>
      </c>
      <c r="S46">
        <v>10</v>
      </c>
      <c r="T46" t="s">
        <v>46</v>
      </c>
      <c r="U46" t="s">
        <v>55</v>
      </c>
      <c r="V46" t="s">
        <v>54</v>
      </c>
      <c r="W46" t="s">
        <v>48</v>
      </c>
    </row>
    <row r="47" spans="1:23" x14ac:dyDescent="0.15">
      <c r="A47">
        <v>122454</v>
      </c>
      <c r="B47" t="s">
        <v>269</v>
      </c>
      <c r="C47">
        <v>94.29</v>
      </c>
      <c r="D47">
        <v>94.846000000000004</v>
      </c>
      <c r="E47">
        <v>2.5999999999999999E-3</v>
      </c>
      <c r="F47">
        <v>488.11</v>
      </c>
      <c r="G47">
        <v>340</v>
      </c>
      <c r="H47" t="s">
        <v>270</v>
      </c>
      <c r="I47" t="s">
        <v>271</v>
      </c>
      <c r="J47" t="s">
        <v>272</v>
      </c>
      <c r="K47" t="s">
        <v>273</v>
      </c>
      <c r="L47">
        <v>7.8</v>
      </c>
      <c r="M47">
        <v>0.47</v>
      </c>
      <c r="N47">
        <v>0.496</v>
      </c>
      <c r="O47" t="s">
        <v>44</v>
      </c>
      <c r="P47" t="s">
        <v>44</v>
      </c>
      <c r="Q47" t="s">
        <v>45</v>
      </c>
      <c r="R47">
        <v>44085</v>
      </c>
      <c r="S47">
        <v>5.6</v>
      </c>
      <c r="T47" t="s">
        <v>46</v>
      </c>
      <c r="U47" t="s">
        <v>46</v>
      </c>
      <c r="V47" t="s">
        <v>54</v>
      </c>
      <c r="W47" t="s">
        <v>48</v>
      </c>
    </row>
    <row r="48" spans="1:23" x14ac:dyDescent="0.15">
      <c r="A48">
        <v>122463</v>
      </c>
      <c r="B48" t="s">
        <v>274</v>
      </c>
      <c r="C48">
        <v>102.75</v>
      </c>
      <c r="D48">
        <v>103.15</v>
      </c>
      <c r="E48">
        <v>-4.4000000000000003E-3</v>
      </c>
      <c r="F48">
        <v>479.44</v>
      </c>
      <c r="G48">
        <v>345</v>
      </c>
      <c r="H48" t="s">
        <v>275</v>
      </c>
      <c r="I48" t="s">
        <v>276</v>
      </c>
      <c r="J48" t="s">
        <v>277</v>
      </c>
      <c r="K48" t="s">
        <v>278</v>
      </c>
      <c r="L48">
        <v>6.95</v>
      </c>
      <c r="M48">
        <v>0.51</v>
      </c>
      <c r="N48">
        <v>0.49399999999999999</v>
      </c>
      <c r="O48" t="s">
        <v>44</v>
      </c>
      <c r="P48" t="s">
        <v>44</v>
      </c>
      <c r="Q48" t="s">
        <v>45</v>
      </c>
      <c r="R48">
        <v>44090</v>
      </c>
      <c r="S48">
        <v>20</v>
      </c>
      <c r="T48" t="s">
        <v>46</v>
      </c>
      <c r="U48" t="s">
        <v>46</v>
      </c>
      <c r="V48" t="s">
        <v>54</v>
      </c>
      <c r="W48" t="s">
        <v>48</v>
      </c>
    </row>
    <row r="49" spans="1:23" x14ac:dyDescent="0.15">
      <c r="A49">
        <v>112361</v>
      </c>
      <c r="B49" t="s">
        <v>279</v>
      </c>
      <c r="C49">
        <v>101.8</v>
      </c>
      <c r="D49">
        <v>105.398</v>
      </c>
      <c r="E49">
        <v>2E-3</v>
      </c>
      <c r="F49">
        <v>473.27</v>
      </c>
      <c r="G49">
        <v>167</v>
      </c>
      <c r="H49" t="s">
        <v>280</v>
      </c>
      <c r="I49" t="s">
        <v>281</v>
      </c>
      <c r="J49" t="s">
        <v>282</v>
      </c>
      <c r="K49" t="s">
        <v>283</v>
      </c>
      <c r="L49">
        <v>6.6</v>
      </c>
      <c r="M49">
        <v>0.73</v>
      </c>
      <c r="N49">
        <v>0.69299999999999995</v>
      </c>
      <c r="O49" t="s">
        <v>58</v>
      </c>
      <c r="P49" t="s">
        <v>58</v>
      </c>
      <c r="Q49" t="s">
        <v>45</v>
      </c>
      <c r="R49">
        <v>43546</v>
      </c>
      <c r="S49">
        <v>11.8</v>
      </c>
      <c r="T49" t="s">
        <v>46</v>
      </c>
      <c r="U49" t="s">
        <v>46</v>
      </c>
      <c r="V49" t="s">
        <v>47</v>
      </c>
      <c r="W49" t="s">
        <v>48</v>
      </c>
    </row>
    <row r="50" spans="1:23" x14ac:dyDescent="0.15">
      <c r="A50">
        <v>122342</v>
      </c>
      <c r="B50" t="s">
        <v>284</v>
      </c>
      <c r="C50">
        <v>98.97</v>
      </c>
      <c r="D50">
        <v>102.43600000000001</v>
      </c>
      <c r="E50">
        <v>6.9999999999999999E-4</v>
      </c>
      <c r="F50">
        <v>448.4</v>
      </c>
      <c r="G50">
        <v>112</v>
      </c>
      <c r="H50">
        <v>1.31</v>
      </c>
      <c r="I50">
        <v>1.18</v>
      </c>
      <c r="J50">
        <v>5.7799999999999997E-2</v>
      </c>
      <c r="K50">
        <v>4.2299999999999997E-2</v>
      </c>
      <c r="L50">
        <v>4.9800000000000004</v>
      </c>
      <c r="M50">
        <v>0.71</v>
      </c>
      <c r="N50">
        <v>0.69299999999999995</v>
      </c>
      <c r="O50" t="s">
        <v>58</v>
      </c>
      <c r="P50" t="s">
        <v>58</v>
      </c>
      <c r="Q50" t="s">
        <v>64</v>
      </c>
      <c r="R50">
        <v>43126</v>
      </c>
      <c r="S50">
        <v>15</v>
      </c>
      <c r="T50" t="s">
        <v>46</v>
      </c>
      <c r="U50" t="s">
        <v>51</v>
      </c>
      <c r="W50" t="s">
        <v>48</v>
      </c>
    </row>
    <row r="51" spans="1:23" x14ac:dyDescent="0.15">
      <c r="A51">
        <v>112253</v>
      </c>
      <c r="B51" t="s">
        <v>285</v>
      </c>
      <c r="C51">
        <v>105.8</v>
      </c>
      <c r="D51">
        <v>107.46299999999999</v>
      </c>
      <c r="E51">
        <v>5.0000000000000001E-4</v>
      </c>
      <c r="F51">
        <v>408.9</v>
      </c>
      <c r="G51">
        <v>261</v>
      </c>
      <c r="H51" t="s">
        <v>286</v>
      </c>
      <c r="I51" t="s">
        <v>287</v>
      </c>
      <c r="J51" t="s">
        <v>288</v>
      </c>
      <c r="K51" t="s">
        <v>289</v>
      </c>
      <c r="L51">
        <v>5.78</v>
      </c>
      <c r="M51">
        <v>0.73</v>
      </c>
      <c r="N51">
        <v>0.67900000000000005</v>
      </c>
      <c r="O51" t="s">
        <v>58</v>
      </c>
      <c r="P51" t="s">
        <v>58</v>
      </c>
      <c r="Q51" t="s">
        <v>45</v>
      </c>
      <c r="R51">
        <v>44006</v>
      </c>
      <c r="S51">
        <v>18</v>
      </c>
      <c r="T51" t="s">
        <v>46</v>
      </c>
      <c r="U51" t="s">
        <v>46</v>
      </c>
      <c r="V51" t="s">
        <v>54</v>
      </c>
      <c r="W51" t="s">
        <v>48</v>
      </c>
    </row>
    <row r="52" spans="1:23" x14ac:dyDescent="0.15">
      <c r="A52">
        <v>112426</v>
      </c>
      <c r="B52" t="s">
        <v>290</v>
      </c>
      <c r="C52">
        <v>100.85</v>
      </c>
      <c r="D52">
        <v>101.59699999999999</v>
      </c>
      <c r="E52">
        <v>5.0000000000000001E-4</v>
      </c>
      <c r="F52">
        <v>403.4</v>
      </c>
      <c r="G52">
        <v>308</v>
      </c>
      <c r="H52" t="s">
        <v>291</v>
      </c>
      <c r="I52" t="s">
        <v>292</v>
      </c>
      <c r="J52" t="s">
        <v>293</v>
      </c>
      <c r="K52" t="s">
        <v>294</v>
      </c>
      <c r="L52">
        <v>4.7</v>
      </c>
      <c r="M52">
        <v>0.5</v>
      </c>
      <c r="N52">
        <v>0.49199999999999999</v>
      </c>
      <c r="O52" t="s">
        <v>44</v>
      </c>
      <c r="P52" t="s">
        <v>44</v>
      </c>
      <c r="Q52" t="s">
        <v>45</v>
      </c>
      <c r="R52">
        <v>44418</v>
      </c>
      <c r="S52">
        <v>6</v>
      </c>
      <c r="T52" t="s">
        <v>55</v>
      </c>
      <c r="U52" t="s">
        <v>55</v>
      </c>
      <c r="V52" t="s">
        <v>54</v>
      </c>
      <c r="W52" t="s">
        <v>48</v>
      </c>
    </row>
    <row r="53" spans="1:23" x14ac:dyDescent="0.15">
      <c r="A53">
        <v>122329</v>
      </c>
      <c r="B53" t="s">
        <v>72</v>
      </c>
      <c r="C53">
        <v>104.64</v>
      </c>
      <c r="D53">
        <v>111.592</v>
      </c>
      <c r="E53">
        <v>-1E-4</v>
      </c>
      <c r="F53">
        <v>382.39</v>
      </c>
      <c r="G53">
        <v>3</v>
      </c>
      <c r="H53">
        <v>3.01</v>
      </c>
      <c r="I53">
        <v>2.4700000000000002</v>
      </c>
      <c r="J53">
        <v>5.2699999999999997E-2</v>
      </c>
      <c r="K53">
        <v>3.44E-2</v>
      </c>
      <c r="L53">
        <v>6.99</v>
      </c>
      <c r="M53">
        <v>0.73</v>
      </c>
      <c r="N53">
        <v>0.65400000000000003</v>
      </c>
      <c r="O53" t="s">
        <v>58</v>
      </c>
      <c r="P53" t="s">
        <v>58</v>
      </c>
      <c r="Q53" t="s">
        <v>45</v>
      </c>
      <c r="R53">
        <v>43747</v>
      </c>
      <c r="S53">
        <v>45</v>
      </c>
      <c r="T53" t="s">
        <v>46</v>
      </c>
      <c r="U53" t="s">
        <v>46</v>
      </c>
      <c r="W53" t="s">
        <v>48</v>
      </c>
    </row>
    <row r="54" spans="1:23" x14ac:dyDescent="0.15">
      <c r="A54">
        <v>136170</v>
      </c>
      <c r="B54" t="s">
        <v>295</v>
      </c>
      <c r="C54">
        <v>100.5</v>
      </c>
      <c r="D54">
        <v>103.786</v>
      </c>
      <c r="E54">
        <v>3.0000000000000001E-3</v>
      </c>
      <c r="F54">
        <v>370.95</v>
      </c>
      <c r="G54">
        <v>162</v>
      </c>
      <c r="H54" t="s">
        <v>152</v>
      </c>
      <c r="I54" t="s">
        <v>296</v>
      </c>
      <c r="J54" t="s">
        <v>297</v>
      </c>
      <c r="K54" t="s">
        <v>298</v>
      </c>
      <c r="L54">
        <v>5.88</v>
      </c>
      <c r="M54">
        <v>0.51</v>
      </c>
      <c r="N54">
        <v>0.49099999999999999</v>
      </c>
      <c r="O54" t="s">
        <v>44</v>
      </c>
      <c r="P54" t="s">
        <v>44</v>
      </c>
      <c r="Q54" t="s">
        <v>45</v>
      </c>
      <c r="R54">
        <v>44272</v>
      </c>
      <c r="S54">
        <v>15</v>
      </c>
      <c r="T54" t="s">
        <v>46</v>
      </c>
      <c r="U54" t="s">
        <v>55</v>
      </c>
      <c r="V54" t="s">
        <v>54</v>
      </c>
      <c r="W54" t="s">
        <v>48</v>
      </c>
    </row>
    <row r="55" spans="1:23" x14ac:dyDescent="0.15">
      <c r="A55">
        <v>122393</v>
      </c>
      <c r="B55" t="s">
        <v>299</v>
      </c>
      <c r="C55">
        <v>110.4</v>
      </c>
      <c r="D55">
        <v>112.14</v>
      </c>
      <c r="E55">
        <v>1.1000000000000001E-3</v>
      </c>
      <c r="F55">
        <v>369.4</v>
      </c>
      <c r="G55">
        <v>275</v>
      </c>
      <c r="H55" t="s">
        <v>300</v>
      </c>
      <c r="I55" t="s">
        <v>301</v>
      </c>
      <c r="J55" t="s">
        <v>302</v>
      </c>
      <c r="K55" t="s">
        <v>303</v>
      </c>
      <c r="L55">
        <v>6.98</v>
      </c>
      <c r="M55">
        <v>1</v>
      </c>
      <c r="N55">
        <v>0.89200000000000002</v>
      </c>
      <c r="O55" t="s">
        <v>49</v>
      </c>
      <c r="P55" t="s">
        <v>49</v>
      </c>
      <c r="Q55" t="s">
        <v>45</v>
      </c>
      <c r="R55">
        <v>44750</v>
      </c>
      <c r="S55">
        <v>82</v>
      </c>
      <c r="T55" t="s">
        <v>55</v>
      </c>
      <c r="U55" t="s">
        <v>55</v>
      </c>
      <c r="V55" t="s">
        <v>60</v>
      </c>
      <c r="W55" t="s">
        <v>48</v>
      </c>
    </row>
    <row r="56" spans="1:23" x14ac:dyDescent="0.15">
      <c r="A56">
        <v>136007</v>
      </c>
      <c r="B56" t="s">
        <v>304</v>
      </c>
      <c r="C56">
        <v>101.95</v>
      </c>
      <c r="D56">
        <v>108.21</v>
      </c>
      <c r="E56">
        <v>5.9999999999999995E-4</v>
      </c>
      <c r="F56">
        <v>333.58</v>
      </c>
      <c r="G56">
        <v>30</v>
      </c>
      <c r="H56" t="s">
        <v>305</v>
      </c>
      <c r="I56" t="s">
        <v>306</v>
      </c>
      <c r="J56" t="s">
        <v>307</v>
      </c>
      <c r="K56" t="s">
        <v>308</v>
      </c>
      <c r="L56">
        <v>6.8</v>
      </c>
      <c r="M56">
        <v>0.74</v>
      </c>
      <c r="N56">
        <v>0.68400000000000005</v>
      </c>
      <c r="O56" t="s">
        <v>58</v>
      </c>
      <c r="P56" t="s">
        <v>58</v>
      </c>
      <c r="Q56" t="s">
        <v>45</v>
      </c>
      <c r="R56">
        <v>43409</v>
      </c>
      <c r="S56">
        <v>15</v>
      </c>
      <c r="T56" t="s">
        <v>46</v>
      </c>
      <c r="U56" t="s">
        <v>46</v>
      </c>
      <c r="V56" t="s">
        <v>47</v>
      </c>
      <c r="W56" t="s">
        <v>48</v>
      </c>
    </row>
    <row r="57" spans="1:23" x14ac:dyDescent="0.15">
      <c r="A57">
        <v>112220</v>
      </c>
      <c r="B57" t="s">
        <v>73</v>
      </c>
      <c r="C57">
        <v>112.899</v>
      </c>
      <c r="D57">
        <v>113.958</v>
      </c>
      <c r="E57">
        <v>6.9999999999999999E-4</v>
      </c>
      <c r="F57">
        <v>258.91000000000003</v>
      </c>
      <c r="G57">
        <v>324</v>
      </c>
      <c r="H57" t="s">
        <v>309</v>
      </c>
      <c r="I57" t="s">
        <v>310</v>
      </c>
      <c r="J57">
        <v>-108.31408775981525</v>
      </c>
      <c r="K57">
        <v>-251.93798449612402</v>
      </c>
      <c r="L57">
        <v>9.1999999999999993</v>
      </c>
      <c r="M57">
        <v>0.56000000000000005</v>
      </c>
      <c r="N57">
        <v>0.49099999999999999</v>
      </c>
      <c r="O57" t="s">
        <v>44</v>
      </c>
      <c r="P57" t="s">
        <v>44</v>
      </c>
      <c r="Q57" t="s">
        <v>50</v>
      </c>
      <c r="R57">
        <v>43703</v>
      </c>
      <c r="S57">
        <v>16</v>
      </c>
      <c r="T57" t="s">
        <v>46</v>
      </c>
      <c r="U57" t="s">
        <v>46</v>
      </c>
      <c r="V57" t="s">
        <v>54</v>
      </c>
      <c r="W57" t="s">
        <v>48</v>
      </c>
    </row>
    <row r="58" spans="1:23" x14ac:dyDescent="0.15">
      <c r="A58">
        <v>122386</v>
      </c>
      <c r="B58" t="s">
        <v>311</v>
      </c>
      <c r="C58">
        <v>105.5</v>
      </c>
      <c r="D58">
        <v>107.32599999999999</v>
      </c>
      <c r="E58">
        <v>0</v>
      </c>
      <c r="F58">
        <v>258.89999999999998</v>
      </c>
      <c r="G58">
        <v>277</v>
      </c>
      <c r="H58">
        <v>3.76</v>
      </c>
      <c r="I58">
        <v>3.12</v>
      </c>
      <c r="J58">
        <v>5.8000000000000003E-2</v>
      </c>
      <c r="K58">
        <v>4.2599999999999999E-2</v>
      </c>
      <c r="L58">
        <v>7.49</v>
      </c>
      <c r="M58">
        <v>0.53</v>
      </c>
      <c r="N58">
        <v>0.49399999999999999</v>
      </c>
      <c r="O58" t="s">
        <v>44</v>
      </c>
      <c r="P58" t="s">
        <v>44</v>
      </c>
      <c r="Q58" t="s">
        <v>45</v>
      </c>
      <c r="R58">
        <v>44022</v>
      </c>
      <c r="S58">
        <v>20</v>
      </c>
      <c r="T58" t="s">
        <v>46</v>
      </c>
      <c r="U58" t="s">
        <v>46</v>
      </c>
      <c r="W58" t="s">
        <v>48</v>
      </c>
    </row>
    <row r="59" spans="1:23" x14ac:dyDescent="0.15">
      <c r="A59">
        <v>136351</v>
      </c>
      <c r="B59" t="s">
        <v>312</v>
      </c>
      <c r="C59">
        <v>103.45</v>
      </c>
      <c r="D59">
        <v>107.375</v>
      </c>
      <c r="E59">
        <v>-1.47E-2</v>
      </c>
      <c r="F59">
        <v>214.47</v>
      </c>
      <c r="G59">
        <v>175</v>
      </c>
      <c r="H59">
        <v>2.48</v>
      </c>
      <c r="I59">
        <v>2.12</v>
      </c>
      <c r="J59">
        <v>5.9299999999999999E-2</v>
      </c>
      <c r="K59">
        <v>4.1500000000000002E-2</v>
      </c>
      <c r="L59">
        <v>7.5</v>
      </c>
      <c r="M59">
        <v>0.73</v>
      </c>
      <c r="N59">
        <v>0.68</v>
      </c>
      <c r="O59" t="s">
        <v>58</v>
      </c>
      <c r="P59" t="s">
        <v>58</v>
      </c>
      <c r="Q59" t="s">
        <v>45</v>
      </c>
      <c r="R59">
        <v>43554</v>
      </c>
      <c r="S59">
        <v>7.6</v>
      </c>
      <c r="T59" t="s">
        <v>46</v>
      </c>
      <c r="U59" t="s">
        <v>46</v>
      </c>
      <c r="W59" t="s">
        <v>48</v>
      </c>
    </row>
    <row r="60" spans="1:23" x14ac:dyDescent="0.15">
      <c r="A60">
        <v>136093</v>
      </c>
      <c r="B60" t="s">
        <v>313</v>
      </c>
      <c r="C60">
        <v>103.1</v>
      </c>
      <c r="D60">
        <v>107.20699999999999</v>
      </c>
      <c r="E60">
        <v>1E-3</v>
      </c>
      <c r="F60">
        <v>206.2</v>
      </c>
      <c r="G60">
        <v>65</v>
      </c>
      <c r="H60" t="s">
        <v>314</v>
      </c>
      <c r="I60" t="s">
        <v>315</v>
      </c>
      <c r="J60" t="s">
        <v>316</v>
      </c>
      <c r="K60" t="s">
        <v>317</v>
      </c>
      <c r="L60">
        <v>4.9800000000000004</v>
      </c>
      <c r="M60">
        <v>0.74</v>
      </c>
      <c r="N60">
        <v>0.69</v>
      </c>
      <c r="O60" t="s">
        <v>58</v>
      </c>
      <c r="P60" t="s">
        <v>58</v>
      </c>
      <c r="Q60" t="s">
        <v>45</v>
      </c>
      <c r="R60">
        <v>44175</v>
      </c>
      <c r="S60">
        <v>30</v>
      </c>
      <c r="T60" t="s">
        <v>46</v>
      </c>
      <c r="U60" t="s">
        <v>55</v>
      </c>
      <c r="V60" t="s">
        <v>54</v>
      </c>
      <c r="W60" t="s">
        <v>48</v>
      </c>
    </row>
    <row r="61" spans="1:23" x14ac:dyDescent="0.15">
      <c r="A61">
        <v>112286</v>
      </c>
      <c r="B61" t="s">
        <v>318</v>
      </c>
      <c r="C61">
        <v>101.489</v>
      </c>
      <c r="D61">
        <v>107.749</v>
      </c>
      <c r="E61">
        <v>0</v>
      </c>
      <c r="F61">
        <v>202.98</v>
      </c>
      <c r="G61">
        <v>9</v>
      </c>
      <c r="H61">
        <v>4.03</v>
      </c>
      <c r="I61">
        <v>2.5499999999999998</v>
      </c>
      <c r="J61">
        <v>5.8500000000000003E-2</v>
      </c>
      <c r="K61">
        <v>4.1500000000000002E-2</v>
      </c>
      <c r="L61">
        <v>6.4</v>
      </c>
      <c r="M61">
        <v>0.53</v>
      </c>
      <c r="N61">
        <v>0.49199999999999999</v>
      </c>
      <c r="O61" t="s">
        <v>44</v>
      </c>
      <c r="P61" t="s">
        <v>44</v>
      </c>
      <c r="Q61" t="s">
        <v>74</v>
      </c>
      <c r="R61">
        <v>44119</v>
      </c>
      <c r="S61">
        <v>6</v>
      </c>
      <c r="T61" t="s">
        <v>46</v>
      </c>
      <c r="U61" t="s">
        <v>46</v>
      </c>
      <c r="V61" t="s">
        <v>75</v>
      </c>
      <c r="W61" t="s">
        <v>48</v>
      </c>
    </row>
    <row r="62" spans="1:23" x14ac:dyDescent="0.15">
      <c r="A62">
        <v>136119</v>
      </c>
      <c r="B62" t="s">
        <v>319</v>
      </c>
      <c r="C62">
        <v>101</v>
      </c>
      <c r="D62">
        <v>106.429</v>
      </c>
      <c r="E62">
        <v>0</v>
      </c>
      <c r="F62">
        <v>202</v>
      </c>
      <c r="G62">
        <v>78</v>
      </c>
      <c r="H62" t="s">
        <v>180</v>
      </c>
      <c r="I62" t="s">
        <v>320</v>
      </c>
      <c r="J62" t="s">
        <v>321</v>
      </c>
      <c r="K62" t="s">
        <v>322</v>
      </c>
      <c r="L62">
        <v>6.88</v>
      </c>
      <c r="M62">
        <v>0.52</v>
      </c>
      <c r="N62">
        <v>0.48899999999999999</v>
      </c>
      <c r="O62" t="s">
        <v>44</v>
      </c>
      <c r="P62" t="s">
        <v>44</v>
      </c>
      <c r="Q62" t="s">
        <v>45</v>
      </c>
      <c r="R62">
        <v>44188</v>
      </c>
      <c r="S62">
        <v>4</v>
      </c>
      <c r="T62" t="s">
        <v>46</v>
      </c>
      <c r="U62" t="s">
        <v>55</v>
      </c>
      <c r="V62" t="s">
        <v>54</v>
      </c>
      <c r="W62" t="s">
        <v>48</v>
      </c>
    </row>
    <row r="63" spans="1:23" x14ac:dyDescent="0.15">
      <c r="A63">
        <v>136110</v>
      </c>
      <c r="B63" t="s">
        <v>323</v>
      </c>
      <c r="C63">
        <v>100</v>
      </c>
      <c r="D63">
        <v>104.13500000000001</v>
      </c>
      <c r="E63">
        <v>0</v>
      </c>
      <c r="F63">
        <v>200</v>
      </c>
      <c r="G63">
        <v>108</v>
      </c>
      <c r="H63" t="s">
        <v>324</v>
      </c>
      <c r="I63" t="s">
        <v>325</v>
      </c>
      <c r="J63" t="s">
        <v>326</v>
      </c>
      <c r="K63" t="s">
        <v>327</v>
      </c>
      <c r="L63">
        <v>5.85</v>
      </c>
      <c r="M63">
        <v>0.67</v>
      </c>
      <c r="N63">
        <v>0.64300000000000002</v>
      </c>
      <c r="O63" t="s">
        <v>58</v>
      </c>
      <c r="P63" t="s">
        <v>58</v>
      </c>
      <c r="Q63" t="s">
        <v>45</v>
      </c>
      <c r="R63">
        <v>44948</v>
      </c>
      <c r="S63">
        <v>15</v>
      </c>
      <c r="T63" t="s">
        <v>46</v>
      </c>
      <c r="U63" t="s">
        <v>46</v>
      </c>
      <c r="V63" t="s">
        <v>60</v>
      </c>
      <c r="W63" t="s">
        <v>48</v>
      </c>
    </row>
    <row r="64" spans="1:23" x14ac:dyDescent="0.15">
      <c r="A64">
        <v>124714</v>
      </c>
      <c r="B64" t="s">
        <v>328</v>
      </c>
      <c r="C64">
        <v>102.5</v>
      </c>
      <c r="D64">
        <v>105.89</v>
      </c>
      <c r="E64">
        <v>4.8999999999999998E-3</v>
      </c>
      <c r="F64">
        <v>196.05</v>
      </c>
      <c r="G64">
        <v>201</v>
      </c>
      <c r="H64" t="s">
        <v>329</v>
      </c>
      <c r="I64" t="s">
        <v>330</v>
      </c>
      <c r="J64" t="s">
        <v>331</v>
      </c>
      <c r="K64" t="s">
        <v>332</v>
      </c>
      <c r="L64">
        <v>7.5</v>
      </c>
      <c r="M64">
        <v>0</v>
      </c>
      <c r="N64">
        <v>0</v>
      </c>
      <c r="O64" t="s">
        <v>49</v>
      </c>
      <c r="P64" t="s">
        <v>76</v>
      </c>
      <c r="Q64" t="s">
        <v>77</v>
      </c>
      <c r="R64">
        <v>43946</v>
      </c>
      <c r="S64">
        <v>6</v>
      </c>
      <c r="T64" t="s">
        <v>51</v>
      </c>
      <c r="U64" t="s">
        <v>55</v>
      </c>
      <c r="V64" t="s">
        <v>78</v>
      </c>
      <c r="W64" t="s">
        <v>48</v>
      </c>
    </row>
    <row r="65" spans="1:23" x14ac:dyDescent="0.15">
      <c r="A65">
        <v>122102</v>
      </c>
      <c r="B65" t="s">
        <v>79</v>
      </c>
      <c r="C65">
        <v>102.6</v>
      </c>
      <c r="D65">
        <v>109.73</v>
      </c>
      <c r="E65">
        <v>2.8E-3</v>
      </c>
      <c r="F65">
        <v>181.88</v>
      </c>
      <c r="G65">
        <v>28</v>
      </c>
      <c r="H65">
        <v>1.08</v>
      </c>
      <c r="I65">
        <v>0.95</v>
      </c>
      <c r="J65">
        <v>5.1200000000000002E-2</v>
      </c>
      <c r="K65">
        <v>2.3099999999999999E-2</v>
      </c>
      <c r="L65">
        <v>7.7</v>
      </c>
      <c r="M65">
        <v>0.76</v>
      </c>
      <c r="N65">
        <v>0.69299999999999995</v>
      </c>
      <c r="O65" t="s">
        <v>58</v>
      </c>
      <c r="P65" t="s">
        <v>58</v>
      </c>
      <c r="Q65" t="s">
        <v>50</v>
      </c>
      <c r="R65">
        <v>43042</v>
      </c>
      <c r="S65">
        <v>20</v>
      </c>
      <c r="T65" t="s">
        <v>46</v>
      </c>
      <c r="U65" t="s">
        <v>46</v>
      </c>
      <c r="V65" t="s">
        <v>78</v>
      </c>
      <c r="W65" t="s">
        <v>48</v>
      </c>
    </row>
    <row r="66" spans="1:23" x14ac:dyDescent="0.15">
      <c r="A66">
        <v>122890</v>
      </c>
      <c r="B66" t="s">
        <v>80</v>
      </c>
      <c r="C66">
        <v>105.49</v>
      </c>
      <c r="D66">
        <v>106.245</v>
      </c>
      <c r="E66">
        <v>2.5000000000000001E-3</v>
      </c>
      <c r="F66">
        <v>163.99</v>
      </c>
      <c r="G66">
        <v>321</v>
      </c>
      <c r="H66">
        <v>3.88</v>
      </c>
      <c r="I66">
        <v>2.63</v>
      </c>
      <c r="J66">
        <v>4.1000000000000002E-2</v>
      </c>
      <c r="K66">
        <v>2.8799999999999999E-2</v>
      </c>
      <c r="L66">
        <v>6.12</v>
      </c>
      <c r="M66">
        <v>0.78</v>
      </c>
      <c r="N66">
        <v>0.73399999999999999</v>
      </c>
      <c r="O66" t="s">
        <v>49</v>
      </c>
      <c r="P66" t="s">
        <v>44</v>
      </c>
      <c r="Q66" t="s">
        <v>81</v>
      </c>
      <c r="R66">
        <v>44066</v>
      </c>
      <c r="S66">
        <v>10</v>
      </c>
      <c r="T66" t="s">
        <v>46</v>
      </c>
      <c r="U66" t="s">
        <v>55</v>
      </c>
      <c r="V66" t="s">
        <v>82</v>
      </c>
      <c r="W66" t="s">
        <v>48</v>
      </c>
    </row>
    <row r="67" spans="1:23" x14ac:dyDescent="0.15">
      <c r="A67">
        <v>122442</v>
      </c>
      <c r="B67" t="s">
        <v>333</v>
      </c>
      <c r="C67">
        <v>101.68</v>
      </c>
      <c r="D67">
        <v>102.476</v>
      </c>
      <c r="E67">
        <v>8.0000000000000004E-4</v>
      </c>
      <c r="F67">
        <v>161.26</v>
      </c>
      <c r="G67">
        <v>322</v>
      </c>
      <c r="H67" t="s">
        <v>334</v>
      </c>
      <c r="I67" t="s">
        <v>335</v>
      </c>
      <c r="J67" t="s">
        <v>336</v>
      </c>
      <c r="K67" t="s">
        <v>337</v>
      </c>
      <c r="L67">
        <v>6.6</v>
      </c>
      <c r="M67">
        <v>0.71</v>
      </c>
      <c r="N67">
        <v>0.69299999999999995</v>
      </c>
      <c r="O67" t="s">
        <v>58</v>
      </c>
      <c r="P67" t="s">
        <v>58</v>
      </c>
      <c r="Q67" t="s">
        <v>45</v>
      </c>
      <c r="R67">
        <v>43336</v>
      </c>
      <c r="S67">
        <v>15</v>
      </c>
      <c r="T67" t="s">
        <v>46</v>
      </c>
      <c r="U67" t="s">
        <v>46</v>
      </c>
      <c r="V67" t="s">
        <v>47</v>
      </c>
      <c r="W67" t="s">
        <v>48</v>
      </c>
    </row>
    <row r="68" spans="1:23" x14ac:dyDescent="0.15">
      <c r="A68">
        <v>136266</v>
      </c>
      <c r="B68" t="s">
        <v>338</v>
      </c>
      <c r="C68">
        <v>101.55</v>
      </c>
      <c r="D68">
        <v>105.571</v>
      </c>
      <c r="E68">
        <v>1.04E-2</v>
      </c>
      <c r="F68">
        <v>161.05000000000001</v>
      </c>
      <c r="G68">
        <v>159</v>
      </c>
      <c r="H68" t="s">
        <v>229</v>
      </c>
      <c r="I68" t="s">
        <v>339</v>
      </c>
      <c r="J68" t="s">
        <v>340</v>
      </c>
      <c r="K68" t="s">
        <v>341</v>
      </c>
      <c r="L68">
        <v>7.09</v>
      </c>
      <c r="M68">
        <v>0.51</v>
      </c>
      <c r="N68">
        <v>0.48299999999999998</v>
      </c>
      <c r="O68" t="s">
        <v>44</v>
      </c>
      <c r="P68" t="s">
        <v>44</v>
      </c>
      <c r="Q68" t="s">
        <v>45</v>
      </c>
      <c r="R68">
        <v>44269</v>
      </c>
      <c r="S68">
        <v>5</v>
      </c>
      <c r="T68" t="s">
        <v>46</v>
      </c>
      <c r="U68" t="s">
        <v>55</v>
      </c>
      <c r="V68" t="s">
        <v>54</v>
      </c>
      <c r="W68" t="s">
        <v>48</v>
      </c>
    </row>
    <row r="69" spans="1:23" x14ac:dyDescent="0.15">
      <c r="A69">
        <v>122159</v>
      </c>
      <c r="B69" t="s">
        <v>83</v>
      </c>
      <c r="C69">
        <v>101.37</v>
      </c>
      <c r="D69">
        <v>102.777</v>
      </c>
      <c r="E69">
        <v>-2.3E-3</v>
      </c>
      <c r="F69">
        <v>140.04</v>
      </c>
      <c r="G69">
        <v>286</v>
      </c>
      <c r="H69" t="s">
        <v>342</v>
      </c>
      <c r="I69" t="s">
        <v>343</v>
      </c>
      <c r="J69" t="s">
        <v>344</v>
      </c>
      <c r="K69" t="s">
        <v>345</v>
      </c>
      <c r="L69">
        <v>6.42</v>
      </c>
      <c r="M69">
        <v>0.61</v>
      </c>
      <c r="N69">
        <v>0.59399999999999997</v>
      </c>
      <c r="O69" t="s">
        <v>58</v>
      </c>
      <c r="P69" t="s">
        <v>44</v>
      </c>
      <c r="Q69" t="s">
        <v>50</v>
      </c>
      <c r="R69">
        <v>44031</v>
      </c>
      <c r="S69">
        <v>8</v>
      </c>
      <c r="T69" t="s">
        <v>46</v>
      </c>
      <c r="U69" t="s">
        <v>46</v>
      </c>
      <c r="V69" t="s">
        <v>84</v>
      </c>
      <c r="W69" t="s">
        <v>48</v>
      </c>
    </row>
    <row r="70" spans="1:23" x14ac:dyDescent="0.15">
      <c r="A70">
        <v>136154</v>
      </c>
      <c r="B70" t="s">
        <v>346</v>
      </c>
      <c r="C70">
        <v>102.03</v>
      </c>
      <c r="D70">
        <v>107.27</v>
      </c>
      <c r="E70">
        <v>2.9999999999999997E-4</v>
      </c>
      <c r="F70">
        <v>116.97</v>
      </c>
      <c r="G70">
        <v>104</v>
      </c>
      <c r="H70" t="s">
        <v>251</v>
      </c>
      <c r="I70" t="s">
        <v>347</v>
      </c>
      <c r="J70" t="s">
        <v>348</v>
      </c>
      <c r="K70" t="s">
        <v>349</v>
      </c>
      <c r="L70">
        <v>7.3</v>
      </c>
      <c r="M70">
        <v>0.74</v>
      </c>
      <c r="N70">
        <v>0.69</v>
      </c>
      <c r="O70" t="s">
        <v>58</v>
      </c>
      <c r="P70" t="s">
        <v>58</v>
      </c>
      <c r="Q70" t="s">
        <v>45</v>
      </c>
      <c r="R70">
        <v>44214</v>
      </c>
      <c r="S70">
        <v>10</v>
      </c>
      <c r="T70" t="s">
        <v>46</v>
      </c>
      <c r="U70" t="s">
        <v>46</v>
      </c>
      <c r="V70" t="s">
        <v>54</v>
      </c>
      <c r="W70" t="s">
        <v>48</v>
      </c>
    </row>
    <row r="71" spans="1:23" x14ac:dyDescent="0.15">
      <c r="A71">
        <v>112094</v>
      </c>
      <c r="B71" t="s">
        <v>85</v>
      </c>
      <c r="C71">
        <v>101.73</v>
      </c>
      <c r="D71">
        <v>103.73099999999999</v>
      </c>
      <c r="E71">
        <v>1E-4</v>
      </c>
      <c r="F71">
        <v>105.44</v>
      </c>
      <c r="G71">
        <v>257</v>
      </c>
      <c r="H71">
        <v>0.7</v>
      </c>
      <c r="I71">
        <v>0.67</v>
      </c>
      <c r="J71">
        <v>4.0899999999999999E-2</v>
      </c>
      <c r="K71">
        <v>2.24E-2</v>
      </c>
      <c r="L71">
        <v>6.7</v>
      </c>
      <c r="M71">
        <v>0.62</v>
      </c>
      <c r="N71">
        <v>0.59799999999999998</v>
      </c>
      <c r="O71" t="s">
        <v>58</v>
      </c>
      <c r="P71" t="s">
        <v>44</v>
      </c>
      <c r="Q71" t="s">
        <v>86</v>
      </c>
      <c r="R71">
        <v>42906</v>
      </c>
      <c r="S71">
        <v>8</v>
      </c>
      <c r="T71" t="s">
        <v>46</v>
      </c>
      <c r="U71" t="s">
        <v>46</v>
      </c>
      <c r="W71" t="s">
        <v>48</v>
      </c>
    </row>
    <row r="72" spans="1:23" x14ac:dyDescent="0.15">
      <c r="A72">
        <v>112019</v>
      </c>
      <c r="B72" t="s">
        <v>87</v>
      </c>
      <c r="C72">
        <v>102.4</v>
      </c>
      <c r="D72">
        <v>107.032</v>
      </c>
      <c r="E72">
        <v>4.4999999999999997E-3</v>
      </c>
      <c r="F72">
        <v>102.4</v>
      </c>
      <c r="G72">
        <v>72</v>
      </c>
      <c r="H72">
        <v>3.2</v>
      </c>
      <c r="I72">
        <v>2.7</v>
      </c>
      <c r="J72">
        <v>4.9099999999999998E-2</v>
      </c>
      <c r="K72">
        <v>3.4799999999999998E-2</v>
      </c>
      <c r="L72">
        <v>5.75</v>
      </c>
      <c r="M72">
        <v>0.74</v>
      </c>
      <c r="N72">
        <v>0.69099999999999995</v>
      </c>
      <c r="O72" t="s">
        <v>58</v>
      </c>
      <c r="P72" t="s">
        <v>58</v>
      </c>
      <c r="Q72" t="s">
        <v>50</v>
      </c>
      <c r="R72">
        <v>43816</v>
      </c>
      <c r="S72">
        <v>5.6</v>
      </c>
      <c r="T72" t="s">
        <v>46</v>
      </c>
      <c r="U72" t="s">
        <v>46</v>
      </c>
      <c r="V72" t="s">
        <v>88</v>
      </c>
      <c r="W72" t="s">
        <v>48</v>
      </c>
    </row>
    <row r="73" spans="1:23" x14ac:dyDescent="0.15">
      <c r="A73">
        <v>136505</v>
      </c>
      <c r="B73" t="s">
        <v>350</v>
      </c>
      <c r="C73">
        <v>102.9</v>
      </c>
      <c r="D73">
        <v>104.69</v>
      </c>
      <c r="E73">
        <v>0</v>
      </c>
      <c r="F73">
        <v>101.95</v>
      </c>
      <c r="G73">
        <v>272</v>
      </c>
      <c r="H73" t="s">
        <v>351</v>
      </c>
      <c r="I73" t="s">
        <v>352</v>
      </c>
      <c r="J73" t="s">
        <v>353</v>
      </c>
      <c r="K73" t="s">
        <v>354</v>
      </c>
      <c r="L73">
        <v>6.95</v>
      </c>
      <c r="M73">
        <v>0.5</v>
      </c>
      <c r="N73">
        <v>0.47799999999999998</v>
      </c>
      <c r="O73" t="s">
        <v>44</v>
      </c>
      <c r="P73" t="s">
        <v>44</v>
      </c>
      <c r="Q73" t="s">
        <v>45</v>
      </c>
      <c r="R73">
        <v>44382</v>
      </c>
      <c r="S73">
        <v>25.7</v>
      </c>
      <c r="T73" t="s">
        <v>55</v>
      </c>
      <c r="U73" t="s">
        <v>55</v>
      </c>
      <c r="V73" t="s">
        <v>54</v>
      </c>
      <c r="W73" t="s">
        <v>48</v>
      </c>
    </row>
    <row r="74" spans="1:23" x14ac:dyDescent="0.15">
      <c r="A74">
        <v>136497</v>
      </c>
      <c r="B74" t="s">
        <v>355</v>
      </c>
      <c r="C74">
        <v>101.2</v>
      </c>
      <c r="D74">
        <v>103.367</v>
      </c>
      <c r="E74">
        <v>0</v>
      </c>
      <c r="F74">
        <v>101.2</v>
      </c>
      <c r="G74">
        <v>253</v>
      </c>
      <c r="H74" t="s">
        <v>356</v>
      </c>
      <c r="I74" t="s">
        <v>357</v>
      </c>
      <c r="J74" t="s">
        <v>358</v>
      </c>
      <c r="K74" t="s">
        <v>359</v>
      </c>
      <c r="L74">
        <v>7</v>
      </c>
      <c r="M74">
        <v>0.72</v>
      </c>
      <c r="N74">
        <v>0.69699999999999995</v>
      </c>
      <c r="O74" t="s">
        <v>58</v>
      </c>
      <c r="P74" t="s">
        <v>58</v>
      </c>
      <c r="Q74" t="s">
        <v>45</v>
      </c>
      <c r="R74">
        <v>44363</v>
      </c>
      <c r="S74">
        <v>10</v>
      </c>
      <c r="T74" t="s">
        <v>55</v>
      </c>
      <c r="U74" t="s">
        <v>55</v>
      </c>
      <c r="V74" t="s">
        <v>54</v>
      </c>
      <c r="W74" t="s">
        <v>48</v>
      </c>
    </row>
    <row r="75" spans="1:23" x14ac:dyDescent="0.15">
      <c r="A75">
        <v>112300</v>
      </c>
      <c r="B75" t="s">
        <v>360</v>
      </c>
      <c r="C75">
        <v>101.39</v>
      </c>
      <c r="D75">
        <v>105.538</v>
      </c>
      <c r="E75">
        <v>5.9999999999999995E-4</v>
      </c>
      <c r="F75">
        <v>94.29</v>
      </c>
      <c r="G75">
        <v>62</v>
      </c>
      <c r="H75" t="s">
        <v>361</v>
      </c>
      <c r="I75" t="s">
        <v>362</v>
      </c>
      <c r="J75" t="s">
        <v>363</v>
      </c>
      <c r="K75" t="s">
        <v>364</v>
      </c>
      <c r="L75">
        <v>4.9800000000000004</v>
      </c>
      <c r="M75">
        <v>0.51</v>
      </c>
      <c r="N75">
        <v>0.48299999999999998</v>
      </c>
      <c r="O75" t="s">
        <v>44</v>
      </c>
      <c r="P75" t="s">
        <v>44</v>
      </c>
      <c r="Q75" t="s">
        <v>45</v>
      </c>
      <c r="R75">
        <v>44172</v>
      </c>
      <c r="S75">
        <v>20</v>
      </c>
      <c r="T75" t="s">
        <v>46</v>
      </c>
      <c r="U75" t="s">
        <v>46</v>
      </c>
      <c r="V75" t="s">
        <v>54</v>
      </c>
      <c r="W75" t="s">
        <v>48</v>
      </c>
    </row>
    <row r="76" spans="1:23" x14ac:dyDescent="0.15">
      <c r="A76">
        <v>136162</v>
      </c>
      <c r="B76" t="s">
        <v>365</v>
      </c>
      <c r="C76">
        <v>97.19</v>
      </c>
      <c r="D76">
        <v>101.83799999999999</v>
      </c>
      <c r="E76">
        <v>-8.3000000000000001E-3</v>
      </c>
      <c r="F76">
        <v>85.16</v>
      </c>
      <c r="G76">
        <v>105</v>
      </c>
      <c r="H76" t="s">
        <v>366</v>
      </c>
      <c r="I76" t="s">
        <v>367</v>
      </c>
      <c r="J76" t="s">
        <v>368</v>
      </c>
      <c r="K76" t="s">
        <v>369</v>
      </c>
      <c r="L76">
        <v>6.5</v>
      </c>
      <c r="M76">
        <v>0.51</v>
      </c>
      <c r="N76">
        <v>0.501</v>
      </c>
      <c r="O76" t="s">
        <v>44</v>
      </c>
      <c r="P76" t="s">
        <v>44</v>
      </c>
      <c r="Q76" t="s">
        <v>45</v>
      </c>
      <c r="R76">
        <v>44580</v>
      </c>
      <c r="S76">
        <v>8</v>
      </c>
      <c r="T76" t="s">
        <v>46</v>
      </c>
      <c r="U76" t="s">
        <v>55</v>
      </c>
      <c r="V76" t="s">
        <v>52</v>
      </c>
      <c r="W76" t="s">
        <v>48</v>
      </c>
    </row>
    <row r="77" spans="1:23" x14ac:dyDescent="0.15">
      <c r="A77">
        <v>122492</v>
      </c>
      <c r="B77" t="s">
        <v>370</v>
      </c>
      <c r="C77">
        <v>101.98</v>
      </c>
      <c r="D77">
        <v>108.21299999999999</v>
      </c>
      <c r="E77">
        <v>9.7000000000000003E-3</v>
      </c>
      <c r="F77">
        <v>79.650000000000006</v>
      </c>
      <c r="G77">
        <v>16</v>
      </c>
      <c r="H77" t="s">
        <v>371</v>
      </c>
      <c r="I77" t="s">
        <v>372</v>
      </c>
      <c r="J77" t="s">
        <v>373</v>
      </c>
      <c r="K77" t="s">
        <v>374</v>
      </c>
      <c r="L77">
        <v>6.5</v>
      </c>
      <c r="M77">
        <v>0.53</v>
      </c>
      <c r="N77">
        <v>0.49</v>
      </c>
      <c r="O77" t="s">
        <v>44</v>
      </c>
      <c r="P77" t="s">
        <v>44</v>
      </c>
      <c r="Q77" t="s">
        <v>45</v>
      </c>
      <c r="R77">
        <v>44126</v>
      </c>
      <c r="S77">
        <v>20</v>
      </c>
      <c r="T77" t="s">
        <v>46</v>
      </c>
      <c r="U77" t="s">
        <v>46</v>
      </c>
      <c r="V77" t="s">
        <v>54</v>
      </c>
      <c r="W77" t="s">
        <v>48</v>
      </c>
    </row>
    <row r="78" spans="1:23" x14ac:dyDescent="0.15">
      <c r="A78">
        <v>122392</v>
      </c>
      <c r="B78" t="s">
        <v>375</v>
      </c>
      <c r="C78">
        <v>103.18</v>
      </c>
      <c r="D78">
        <v>104.501</v>
      </c>
      <c r="E78">
        <v>-2.0000000000000001E-4</v>
      </c>
      <c r="F78">
        <v>70.47</v>
      </c>
      <c r="G78">
        <v>275</v>
      </c>
      <c r="H78" t="s">
        <v>376</v>
      </c>
      <c r="I78" t="s">
        <v>377</v>
      </c>
      <c r="J78" t="s">
        <v>378</v>
      </c>
      <c r="K78">
        <v>-11.340206185567011</v>
      </c>
      <c r="L78">
        <v>5.3</v>
      </c>
      <c r="M78">
        <v>0.93</v>
      </c>
      <c r="N78">
        <v>0.89</v>
      </c>
      <c r="O78" t="s">
        <v>49</v>
      </c>
      <c r="P78" t="s">
        <v>49</v>
      </c>
      <c r="Q78" t="s">
        <v>45</v>
      </c>
      <c r="R78">
        <v>43654</v>
      </c>
      <c r="S78">
        <v>68</v>
      </c>
      <c r="T78" t="s">
        <v>55</v>
      </c>
      <c r="U78" t="s">
        <v>55</v>
      </c>
      <c r="V78" t="s">
        <v>89</v>
      </c>
      <c r="W78" t="s">
        <v>48</v>
      </c>
    </row>
    <row r="79" spans="1:23" x14ac:dyDescent="0.15">
      <c r="A79">
        <v>112038</v>
      </c>
      <c r="B79" t="s">
        <v>379</v>
      </c>
      <c r="C79">
        <v>101</v>
      </c>
      <c r="D79">
        <v>101.922</v>
      </c>
      <c r="E79">
        <v>0</v>
      </c>
      <c r="F79">
        <v>67.010000000000005</v>
      </c>
      <c r="G79">
        <v>315</v>
      </c>
      <c r="H79">
        <v>1.86</v>
      </c>
      <c r="I79">
        <v>1.68</v>
      </c>
      <c r="J79">
        <v>5.9900000000000002E-2</v>
      </c>
      <c r="K79">
        <v>4.5900000000000003E-2</v>
      </c>
      <c r="L79">
        <v>6.6</v>
      </c>
      <c r="M79">
        <v>0.5</v>
      </c>
      <c r="N79">
        <v>0.49099999999999999</v>
      </c>
      <c r="O79" t="s">
        <v>44</v>
      </c>
      <c r="P79" t="s">
        <v>44</v>
      </c>
      <c r="Q79" t="s">
        <v>50</v>
      </c>
      <c r="R79">
        <v>43329</v>
      </c>
      <c r="S79">
        <v>6.47</v>
      </c>
      <c r="T79" t="s">
        <v>46</v>
      </c>
      <c r="U79" t="s">
        <v>51</v>
      </c>
      <c r="V79" t="s">
        <v>60</v>
      </c>
      <c r="W79" t="s">
        <v>48</v>
      </c>
    </row>
    <row r="80" spans="1:23" x14ac:dyDescent="0.15">
      <c r="A80">
        <v>122143</v>
      </c>
      <c r="B80" t="s">
        <v>90</v>
      </c>
      <c r="C80">
        <v>104.15</v>
      </c>
      <c r="D80">
        <v>107.49</v>
      </c>
      <c r="E80">
        <v>1.4E-3</v>
      </c>
      <c r="F80">
        <v>65.59</v>
      </c>
      <c r="G80">
        <v>199</v>
      </c>
      <c r="H80" t="s">
        <v>329</v>
      </c>
      <c r="I80" t="s">
        <v>380</v>
      </c>
      <c r="J80">
        <v>-5.3872053872053876</v>
      </c>
      <c r="K80">
        <v>-64.665127020785221</v>
      </c>
      <c r="L80">
        <v>7.3</v>
      </c>
      <c r="M80">
        <v>0.62</v>
      </c>
      <c r="N80">
        <v>0.57699999999999996</v>
      </c>
      <c r="O80" t="s">
        <v>58</v>
      </c>
      <c r="P80" t="s">
        <v>44</v>
      </c>
      <c r="Q80" t="s">
        <v>50</v>
      </c>
      <c r="R80">
        <v>43944</v>
      </c>
      <c r="S80">
        <v>8</v>
      </c>
      <c r="T80" t="s">
        <v>46</v>
      </c>
      <c r="U80" t="s">
        <v>46</v>
      </c>
      <c r="V80" t="s">
        <v>84</v>
      </c>
      <c r="W80" t="s">
        <v>48</v>
      </c>
    </row>
    <row r="81" spans="1:23" x14ac:dyDescent="0.15">
      <c r="A81">
        <v>136218</v>
      </c>
      <c r="B81" t="s">
        <v>381</v>
      </c>
      <c r="C81">
        <v>100.4</v>
      </c>
      <c r="D81">
        <v>105.122</v>
      </c>
      <c r="E81">
        <v>0</v>
      </c>
      <c r="F81">
        <v>54.42</v>
      </c>
      <c r="G81">
        <v>118</v>
      </c>
      <c r="H81" t="s">
        <v>382</v>
      </c>
      <c r="I81" t="s">
        <v>383</v>
      </c>
      <c r="J81" t="s">
        <v>384</v>
      </c>
      <c r="K81" t="s">
        <v>385</v>
      </c>
      <c r="L81">
        <v>6.95</v>
      </c>
      <c r="M81">
        <v>0.52</v>
      </c>
      <c r="N81">
        <v>0.495</v>
      </c>
      <c r="O81" t="s">
        <v>44</v>
      </c>
      <c r="P81" t="s">
        <v>44</v>
      </c>
      <c r="Q81" t="s">
        <v>45</v>
      </c>
      <c r="R81">
        <v>44228</v>
      </c>
      <c r="S81">
        <v>8</v>
      </c>
      <c r="T81" t="s">
        <v>46</v>
      </c>
      <c r="U81" t="s">
        <v>55</v>
      </c>
      <c r="V81" t="s">
        <v>54</v>
      </c>
      <c r="W81" t="s">
        <v>48</v>
      </c>
    </row>
    <row r="82" spans="1:23" x14ac:dyDescent="0.15">
      <c r="A82">
        <v>136610</v>
      </c>
      <c r="B82" t="s">
        <v>386</v>
      </c>
      <c r="C82">
        <v>101.99</v>
      </c>
      <c r="D82">
        <v>103.083</v>
      </c>
      <c r="E82">
        <v>8.8000000000000005E-3</v>
      </c>
      <c r="F82">
        <v>50.89</v>
      </c>
      <c r="G82">
        <v>306</v>
      </c>
      <c r="H82" t="s">
        <v>387</v>
      </c>
      <c r="I82" t="s">
        <v>388</v>
      </c>
      <c r="J82" t="s">
        <v>389</v>
      </c>
      <c r="K82" t="s">
        <v>390</v>
      </c>
      <c r="L82">
        <v>6.65</v>
      </c>
      <c r="M82">
        <v>0.5</v>
      </c>
      <c r="N82">
        <v>0.48499999999999999</v>
      </c>
      <c r="O82" t="s">
        <v>44</v>
      </c>
      <c r="P82" t="s">
        <v>44</v>
      </c>
      <c r="Q82" t="s">
        <v>45</v>
      </c>
      <c r="R82">
        <v>44416</v>
      </c>
      <c r="S82">
        <v>10</v>
      </c>
      <c r="T82" t="s">
        <v>55</v>
      </c>
      <c r="U82" t="s">
        <v>55</v>
      </c>
      <c r="V82" t="s">
        <v>54</v>
      </c>
      <c r="W82" t="s">
        <v>48</v>
      </c>
    </row>
    <row r="83" spans="1:23" x14ac:dyDescent="0.15">
      <c r="A83">
        <v>122215</v>
      </c>
      <c r="B83" t="s">
        <v>91</v>
      </c>
      <c r="C83">
        <v>100.49</v>
      </c>
      <c r="D83">
        <v>105.018</v>
      </c>
      <c r="E83">
        <v>1.2999999999999999E-3</v>
      </c>
      <c r="F83">
        <v>50.25</v>
      </c>
      <c r="G83">
        <v>75</v>
      </c>
      <c r="H83">
        <v>1.21</v>
      </c>
      <c r="I83">
        <v>1.08</v>
      </c>
      <c r="J83">
        <v>5.2200000000000003E-2</v>
      </c>
      <c r="K83">
        <v>3.32E-2</v>
      </c>
      <c r="L83">
        <v>5.68</v>
      </c>
      <c r="M83">
        <v>0.73</v>
      </c>
      <c r="N83">
        <v>0.69499999999999995</v>
      </c>
      <c r="O83" t="s">
        <v>58</v>
      </c>
      <c r="P83" t="s">
        <v>58</v>
      </c>
      <c r="Q83" t="s">
        <v>50</v>
      </c>
      <c r="R83">
        <v>43089</v>
      </c>
      <c r="S83">
        <v>5.13</v>
      </c>
      <c r="T83" t="s">
        <v>46</v>
      </c>
      <c r="U83" t="s">
        <v>46</v>
      </c>
      <c r="V83" t="s">
        <v>54</v>
      </c>
      <c r="W83" t="s">
        <v>48</v>
      </c>
    </row>
    <row r="84" spans="1:23" x14ac:dyDescent="0.15">
      <c r="A84">
        <v>122380</v>
      </c>
      <c r="B84" t="s">
        <v>92</v>
      </c>
      <c r="C84">
        <v>103.05</v>
      </c>
      <c r="D84">
        <v>105.039</v>
      </c>
      <c r="E84">
        <v>-5.0000000000000001E-4</v>
      </c>
      <c r="F84">
        <v>41.22</v>
      </c>
      <c r="G84">
        <v>247</v>
      </c>
      <c r="H84" t="s">
        <v>391</v>
      </c>
      <c r="I84" t="s">
        <v>392</v>
      </c>
      <c r="J84" t="s">
        <v>393</v>
      </c>
      <c r="K84" t="s">
        <v>394</v>
      </c>
      <c r="L84">
        <v>6.1</v>
      </c>
      <c r="M84">
        <v>0.73</v>
      </c>
      <c r="N84">
        <v>0.69499999999999995</v>
      </c>
      <c r="O84" t="s">
        <v>58</v>
      </c>
      <c r="P84" t="s">
        <v>58</v>
      </c>
      <c r="Q84" t="s">
        <v>45</v>
      </c>
      <c r="R84">
        <v>43992</v>
      </c>
      <c r="S84">
        <v>15</v>
      </c>
      <c r="T84" t="s">
        <v>55</v>
      </c>
      <c r="U84" t="s">
        <v>55</v>
      </c>
      <c r="V84" t="s">
        <v>54</v>
      </c>
      <c r="W84" t="s">
        <v>48</v>
      </c>
    </row>
    <row r="85" spans="1:23" x14ac:dyDescent="0.15">
      <c r="A85">
        <v>112056</v>
      </c>
      <c r="B85" t="s">
        <v>93</v>
      </c>
      <c r="C85">
        <v>101.036</v>
      </c>
      <c r="D85">
        <v>106.8</v>
      </c>
      <c r="E85">
        <v>1E-3</v>
      </c>
      <c r="F85">
        <v>30.81</v>
      </c>
      <c r="G85">
        <v>103</v>
      </c>
      <c r="H85">
        <v>0.28000000000000003</v>
      </c>
      <c r="I85">
        <v>0.27</v>
      </c>
      <c r="J85">
        <v>4.0399999999999998E-2</v>
      </c>
      <c r="K85">
        <v>-1.32E-2</v>
      </c>
      <c r="L85">
        <v>8</v>
      </c>
      <c r="M85">
        <v>0.53</v>
      </c>
      <c r="N85">
        <v>0.496</v>
      </c>
      <c r="O85" t="s">
        <v>44</v>
      </c>
      <c r="P85" t="s">
        <v>44</v>
      </c>
      <c r="Q85" t="s">
        <v>45</v>
      </c>
      <c r="R85">
        <v>42752</v>
      </c>
      <c r="S85">
        <v>8.2799999999999994</v>
      </c>
      <c r="T85" t="s">
        <v>46</v>
      </c>
      <c r="U85" t="s">
        <v>46</v>
      </c>
      <c r="V85" t="s">
        <v>54</v>
      </c>
      <c r="W85" t="s">
        <v>48</v>
      </c>
    </row>
    <row r="86" spans="1:23" x14ac:dyDescent="0.15">
      <c r="A86">
        <v>112068</v>
      </c>
      <c r="B86" t="s">
        <v>395</v>
      </c>
      <c r="C86">
        <v>100.999</v>
      </c>
      <c r="D86">
        <v>104.999</v>
      </c>
      <c r="E86">
        <v>-1.5E-3</v>
      </c>
      <c r="F86">
        <v>30.42</v>
      </c>
      <c r="G86">
        <v>166</v>
      </c>
      <c r="H86">
        <v>0.46</v>
      </c>
      <c r="I86">
        <v>0.43</v>
      </c>
      <c r="J86">
        <v>4.8800000000000003E-2</v>
      </c>
      <c r="K86">
        <v>1.77E-2</v>
      </c>
      <c r="L86">
        <v>7.3</v>
      </c>
      <c r="M86">
        <v>0.52</v>
      </c>
      <c r="N86">
        <v>0.495</v>
      </c>
      <c r="O86" t="s">
        <v>44</v>
      </c>
      <c r="P86" t="s">
        <v>44</v>
      </c>
      <c r="Q86" t="s">
        <v>45</v>
      </c>
      <c r="R86">
        <v>42815</v>
      </c>
      <c r="S86">
        <v>7</v>
      </c>
      <c r="T86" t="s">
        <v>46</v>
      </c>
      <c r="U86" t="s">
        <v>51</v>
      </c>
      <c r="V86" t="s">
        <v>54</v>
      </c>
      <c r="W86" t="s">
        <v>48</v>
      </c>
    </row>
    <row r="87" spans="1:23" x14ac:dyDescent="0.15">
      <c r="A87">
        <v>112310</v>
      </c>
      <c r="B87" t="s">
        <v>396</v>
      </c>
      <c r="C87">
        <v>99.950999999999993</v>
      </c>
      <c r="D87">
        <v>103.07</v>
      </c>
      <c r="E87">
        <v>0</v>
      </c>
      <c r="F87">
        <v>22.19</v>
      </c>
      <c r="G87">
        <v>101</v>
      </c>
      <c r="H87">
        <v>2.2799999999999998</v>
      </c>
      <c r="I87">
        <v>2.04</v>
      </c>
      <c r="J87">
        <v>4.2799999999999998E-2</v>
      </c>
      <c r="K87">
        <v>3.1399999999999997E-2</v>
      </c>
      <c r="L87">
        <v>4.28</v>
      </c>
      <c r="M87">
        <v>0.61</v>
      </c>
      <c r="N87">
        <v>0.59199999999999997</v>
      </c>
      <c r="O87" t="s">
        <v>58</v>
      </c>
      <c r="P87" t="s">
        <v>44</v>
      </c>
      <c r="Q87" t="s">
        <v>94</v>
      </c>
      <c r="R87">
        <v>43480</v>
      </c>
      <c r="S87">
        <v>5</v>
      </c>
      <c r="T87" t="s">
        <v>46</v>
      </c>
      <c r="U87" t="s">
        <v>55</v>
      </c>
      <c r="W87" t="s">
        <v>48</v>
      </c>
    </row>
    <row r="88" spans="1:23" x14ac:dyDescent="0.15">
      <c r="A88">
        <v>122477</v>
      </c>
      <c r="B88" t="s">
        <v>397</v>
      </c>
      <c r="C88">
        <v>100</v>
      </c>
      <c r="D88">
        <v>100.136</v>
      </c>
      <c r="E88">
        <v>0</v>
      </c>
      <c r="F88">
        <v>20</v>
      </c>
      <c r="G88">
        <v>357</v>
      </c>
      <c r="H88" t="s">
        <v>398</v>
      </c>
      <c r="I88" t="s">
        <v>399</v>
      </c>
      <c r="J88" t="s">
        <v>400</v>
      </c>
      <c r="K88" t="s">
        <v>401</v>
      </c>
      <c r="L88">
        <v>5.5</v>
      </c>
      <c r="M88">
        <v>0.5</v>
      </c>
      <c r="N88">
        <v>0.499</v>
      </c>
      <c r="O88" t="s">
        <v>44</v>
      </c>
      <c r="P88" t="s">
        <v>44</v>
      </c>
      <c r="Q88" t="s">
        <v>45</v>
      </c>
      <c r="R88">
        <v>44102</v>
      </c>
      <c r="S88">
        <v>20</v>
      </c>
      <c r="T88" t="s">
        <v>46</v>
      </c>
      <c r="U88" t="s">
        <v>46</v>
      </c>
      <c r="V88" t="s">
        <v>54</v>
      </c>
      <c r="W88" t="s">
        <v>48</v>
      </c>
    </row>
    <row r="89" spans="1:23" x14ac:dyDescent="0.15">
      <c r="A89">
        <v>112170</v>
      </c>
      <c r="B89" t="s">
        <v>95</v>
      </c>
      <c r="C89">
        <v>100.8</v>
      </c>
      <c r="D89">
        <v>103.628</v>
      </c>
      <c r="E89">
        <v>0</v>
      </c>
      <c r="F89">
        <v>14.62</v>
      </c>
      <c r="G89">
        <v>188</v>
      </c>
      <c r="H89">
        <v>1.52</v>
      </c>
      <c r="I89">
        <v>1.37</v>
      </c>
      <c r="J89">
        <v>5.1999999999999998E-2</v>
      </c>
      <c r="K89">
        <v>3.6700000000000003E-2</v>
      </c>
      <c r="L89">
        <v>5.8</v>
      </c>
      <c r="M89">
        <v>0.51</v>
      </c>
      <c r="N89">
        <v>0.49199999999999999</v>
      </c>
      <c r="O89" t="s">
        <v>44</v>
      </c>
      <c r="P89" t="s">
        <v>44</v>
      </c>
      <c r="Q89" t="s">
        <v>45</v>
      </c>
      <c r="R89">
        <v>43202</v>
      </c>
      <c r="S89">
        <v>2.2599999999999998</v>
      </c>
      <c r="T89" t="s">
        <v>46</v>
      </c>
      <c r="U89" t="s">
        <v>46</v>
      </c>
      <c r="V89" t="s">
        <v>54</v>
      </c>
      <c r="W89" t="s">
        <v>48</v>
      </c>
    </row>
    <row r="90" spans="1:23" x14ac:dyDescent="0.15">
      <c r="A90">
        <v>122365</v>
      </c>
      <c r="B90" t="s">
        <v>96</v>
      </c>
      <c r="C90">
        <v>99.01</v>
      </c>
      <c r="D90">
        <v>101.94799999999999</v>
      </c>
      <c r="E90">
        <v>2.0000000000000001E-4</v>
      </c>
      <c r="F90">
        <v>14.55</v>
      </c>
      <c r="G90">
        <v>171</v>
      </c>
      <c r="H90" t="s">
        <v>402</v>
      </c>
      <c r="I90" t="s">
        <v>403</v>
      </c>
      <c r="J90" t="s">
        <v>404</v>
      </c>
      <c r="K90" t="s">
        <v>405</v>
      </c>
      <c r="L90">
        <v>5.5</v>
      </c>
      <c r="M90">
        <v>0.65</v>
      </c>
      <c r="N90">
        <v>0.63800000000000001</v>
      </c>
      <c r="O90" t="s">
        <v>58</v>
      </c>
      <c r="P90" t="s">
        <v>58</v>
      </c>
      <c r="Q90" t="s">
        <v>45</v>
      </c>
      <c r="R90">
        <v>44646</v>
      </c>
      <c r="S90">
        <v>15</v>
      </c>
      <c r="T90" t="s">
        <v>46</v>
      </c>
      <c r="U90" t="s">
        <v>46</v>
      </c>
      <c r="V90" t="s">
        <v>60</v>
      </c>
      <c r="W90" t="s">
        <v>48</v>
      </c>
    </row>
    <row r="91" spans="1:23" x14ac:dyDescent="0.15">
      <c r="A91">
        <v>112096</v>
      </c>
      <c r="B91" t="s">
        <v>97</v>
      </c>
      <c r="C91">
        <v>101.31</v>
      </c>
      <c r="D91">
        <v>102.822</v>
      </c>
      <c r="E91">
        <v>8.9999999999999998E-4</v>
      </c>
      <c r="F91">
        <v>12.47</v>
      </c>
      <c r="G91">
        <v>277</v>
      </c>
      <c r="H91">
        <v>0.76</v>
      </c>
      <c r="I91">
        <v>0.72</v>
      </c>
      <c r="J91">
        <v>4.3499999999999997E-2</v>
      </c>
      <c r="K91">
        <v>2.75E-2</v>
      </c>
      <c r="L91">
        <v>6.2</v>
      </c>
      <c r="M91">
        <v>0.61</v>
      </c>
      <c r="N91">
        <v>0.59299999999999997</v>
      </c>
      <c r="O91" t="s">
        <v>58</v>
      </c>
      <c r="P91" t="s">
        <v>44</v>
      </c>
      <c r="Q91" t="s">
        <v>50</v>
      </c>
      <c r="R91">
        <v>42926</v>
      </c>
      <c r="S91">
        <v>2.7</v>
      </c>
      <c r="T91" t="s">
        <v>46</v>
      </c>
      <c r="U91" t="s">
        <v>46</v>
      </c>
      <c r="W91" t="s">
        <v>48</v>
      </c>
    </row>
    <row r="92" spans="1:23" x14ac:dyDescent="0.15">
      <c r="A92">
        <v>122087</v>
      </c>
      <c r="B92" t="s">
        <v>406</v>
      </c>
      <c r="C92">
        <v>99.01</v>
      </c>
      <c r="D92">
        <v>100.218</v>
      </c>
      <c r="E92">
        <v>1E-4</v>
      </c>
      <c r="F92">
        <v>10.89</v>
      </c>
      <c r="G92">
        <v>299</v>
      </c>
      <c r="H92">
        <v>2.82</v>
      </c>
      <c r="I92">
        <v>2.42</v>
      </c>
      <c r="J92">
        <v>6.9599999999999995E-2</v>
      </c>
      <c r="K92">
        <v>5.5399999999999998E-2</v>
      </c>
      <c r="L92">
        <v>6.58</v>
      </c>
      <c r="M92">
        <v>0.5</v>
      </c>
      <c r="N92">
        <v>0.499</v>
      </c>
      <c r="O92" t="s">
        <v>44</v>
      </c>
      <c r="P92" t="s">
        <v>44</v>
      </c>
      <c r="Q92" t="s">
        <v>50</v>
      </c>
      <c r="R92">
        <v>43678</v>
      </c>
      <c r="S92">
        <v>14.53</v>
      </c>
      <c r="T92" t="s">
        <v>51</v>
      </c>
      <c r="U92" t="s">
        <v>46</v>
      </c>
      <c r="V92" t="s">
        <v>84</v>
      </c>
      <c r="W92" t="s">
        <v>48</v>
      </c>
    </row>
    <row r="93" spans="1:23" x14ac:dyDescent="0.15">
      <c r="A93">
        <v>122200</v>
      </c>
      <c r="B93" t="s">
        <v>98</v>
      </c>
      <c r="C93">
        <v>99.09</v>
      </c>
      <c r="D93">
        <v>103.748</v>
      </c>
      <c r="E93">
        <v>1.1000000000000001E-3</v>
      </c>
      <c r="F93">
        <v>10.4</v>
      </c>
      <c r="G93">
        <v>32</v>
      </c>
      <c r="H93">
        <v>1.0900000000000001</v>
      </c>
      <c r="I93">
        <v>0.97</v>
      </c>
      <c r="J93">
        <v>5.9499999999999997E-2</v>
      </c>
      <c r="K93">
        <v>4.0300000000000002E-2</v>
      </c>
      <c r="L93">
        <v>5.09</v>
      </c>
      <c r="M93">
        <v>0.51</v>
      </c>
      <c r="N93">
        <v>0.49199999999999999</v>
      </c>
      <c r="O93" t="s">
        <v>44</v>
      </c>
      <c r="P93" t="s">
        <v>44</v>
      </c>
      <c r="Q93" t="s">
        <v>45</v>
      </c>
      <c r="R93">
        <v>43046</v>
      </c>
      <c r="S93">
        <v>30</v>
      </c>
      <c r="T93" t="s">
        <v>46</v>
      </c>
      <c r="U93" t="s">
        <v>46</v>
      </c>
      <c r="V93" t="s">
        <v>54</v>
      </c>
      <c r="W93" t="s">
        <v>48</v>
      </c>
    </row>
    <row r="94" spans="1:23" x14ac:dyDescent="0.15">
      <c r="A94">
        <v>122168</v>
      </c>
      <c r="B94" t="s">
        <v>99</v>
      </c>
      <c r="C94">
        <v>102.92</v>
      </c>
      <c r="D94">
        <v>103.95099999999999</v>
      </c>
      <c r="E94">
        <v>-8.0000000000000004E-4</v>
      </c>
      <c r="F94">
        <v>10.29</v>
      </c>
      <c r="G94">
        <v>290</v>
      </c>
      <c r="H94">
        <v>5.8</v>
      </c>
      <c r="I94">
        <v>4.78</v>
      </c>
      <c r="J94">
        <v>4.36E-2</v>
      </c>
      <c r="K94">
        <v>3.3500000000000002E-2</v>
      </c>
      <c r="L94">
        <v>4.95</v>
      </c>
      <c r="M94">
        <v>0.92</v>
      </c>
      <c r="N94">
        <v>0.88500000000000001</v>
      </c>
      <c r="O94" t="s">
        <v>49</v>
      </c>
      <c r="P94" t="s">
        <v>49</v>
      </c>
      <c r="Q94" t="s">
        <v>50</v>
      </c>
      <c r="R94">
        <v>44765</v>
      </c>
      <c r="S94">
        <v>40</v>
      </c>
      <c r="T94" t="s">
        <v>46</v>
      </c>
      <c r="U94" t="s">
        <v>46</v>
      </c>
      <c r="W94" t="s">
        <v>48</v>
      </c>
    </row>
    <row r="95" spans="1:23" x14ac:dyDescent="0.15">
      <c r="A95">
        <v>112192</v>
      </c>
      <c r="B95" t="s">
        <v>100</v>
      </c>
      <c r="C95">
        <v>100.19</v>
      </c>
      <c r="D95">
        <v>105.621</v>
      </c>
      <c r="E95">
        <v>-1E-4</v>
      </c>
      <c r="F95">
        <v>6.01</v>
      </c>
      <c r="G95">
        <v>12</v>
      </c>
      <c r="H95">
        <v>2.0299999999999998</v>
      </c>
      <c r="I95">
        <v>1.5</v>
      </c>
      <c r="J95">
        <v>5.4699999999999999E-2</v>
      </c>
      <c r="K95">
        <v>3.6999999999999998E-2</v>
      </c>
      <c r="L95">
        <v>5.6</v>
      </c>
      <c r="M95">
        <v>0.73</v>
      </c>
      <c r="N95">
        <v>0.69099999999999995</v>
      </c>
      <c r="O95" t="s">
        <v>58</v>
      </c>
      <c r="P95" t="s">
        <v>58</v>
      </c>
      <c r="Q95" t="s">
        <v>45</v>
      </c>
      <c r="R95">
        <v>43391</v>
      </c>
      <c r="S95">
        <v>5</v>
      </c>
      <c r="T95" t="s">
        <v>46</v>
      </c>
      <c r="U95" t="s">
        <v>46</v>
      </c>
      <c r="V95" t="s">
        <v>101</v>
      </c>
      <c r="W95" t="s">
        <v>48</v>
      </c>
    </row>
    <row r="96" spans="1:23" x14ac:dyDescent="0.15">
      <c r="A96">
        <v>136172</v>
      </c>
      <c r="B96" t="s">
        <v>407</v>
      </c>
      <c r="C96">
        <v>101.95</v>
      </c>
      <c r="D96">
        <v>106.871</v>
      </c>
      <c r="E96">
        <v>-4.0000000000000002E-4</v>
      </c>
      <c r="F96">
        <v>4.2300000000000004</v>
      </c>
      <c r="G96">
        <v>113</v>
      </c>
      <c r="H96" t="s">
        <v>408</v>
      </c>
      <c r="I96" t="s">
        <v>409</v>
      </c>
      <c r="J96" t="s">
        <v>410</v>
      </c>
      <c r="K96" t="s">
        <v>411</v>
      </c>
      <c r="L96">
        <v>7.1</v>
      </c>
      <c r="M96">
        <v>0.52</v>
      </c>
      <c r="N96">
        <v>0.48699999999999999</v>
      </c>
      <c r="O96" t="s">
        <v>44</v>
      </c>
      <c r="P96" t="s">
        <v>44</v>
      </c>
      <c r="Q96" t="s">
        <v>45</v>
      </c>
      <c r="R96">
        <v>43857</v>
      </c>
      <c r="S96">
        <v>2.09</v>
      </c>
      <c r="T96" t="s">
        <v>46</v>
      </c>
      <c r="U96" t="s">
        <v>55</v>
      </c>
      <c r="V96" t="s">
        <v>89</v>
      </c>
      <c r="W96" t="s">
        <v>48</v>
      </c>
    </row>
    <row r="97" spans="1:23" x14ac:dyDescent="0.15">
      <c r="A97">
        <v>112231</v>
      </c>
      <c r="B97" t="s">
        <v>102</v>
      </c>
      <c r="C97">
        <v>103.502</v>
      </c>
      <c r="D97">
        <v>110.03</v>
      </c>
      <c r="E97">
        <v>0</v>
      </c>
      <c r="F97">
        <v>3.11</v>
      </c>
      <c r="G97">
        <v>28</v>
      </c>
      <c r="H97" t="s">
        <v>412</v>
      </c>
      <c r="I97" t="s">
        <v>413</v>
      </c>
      <c r="J97" t="s">
        <v>414</v>
      </c>
      <c r="K97" t="s">
        <v>415</v>
      </c>
      <c r="L97">
        <v>7.05</v>
      </c>
      <c r="M97">
        <v>0.54</v>
      </c>
      <c r="N97">
        <v>0.49099999999999999</v>
      </c>
      <c r="O97" t="s">
        <v>44</v>
      </c>
      <c r="P97" t="s">
        <v>44</v>
      </c>
      <c r="Q97" t="s">
        <v>45</v>
      </c>
      <c r="R97">
        <v>43772</v>
      </c>
      <c r="S97">
        <v>7</v>
      </c>
      <c r="T97" t="s">
        <v>46</v>
      </c>
      <c r="U97" t="s">
        <v>46</v>
      </c>
      <c r="V97" t="s">
        <v>54</v>
      </c>
      <c r="W97" t="s">
        <v>48</v>
      </c>
    </row>
    <row r="98" spans="1:23" x14ac:dyDescent="0.15">
      <c r="A98">
        <v>112058</v>
      </c>
      <c r="B98" t="s">
        <v>416</v>
      </c>
      <c r="C98">
        <v>100.55</v>
      </c>
      <c r="D98">
        <v>104.89100000000001</v>
      </c>
      <c r="E98">
        <v>5.0000000000000001E-4</v>
      </c>
      <c r="F98">
        <v>3.02</v>
      </c>
      <c r="G98">
        <v>133</v>
      </c>
      <c r="H98">
        <v>0.36</v>
      </c>
      <c r="I98">
        <v>0.34</v>
      </c>
      <c r="J98">
        <v>5.0799999999999998E-2</v>
      </c>
      <c r="K98">
        <v>1.44E-2</v>
      </c>
      <c r="L98">
        <v>6.8</v>
      </c>
      <c r="M98">
        <v>0.52</v>
      </c>
      <c r="N98">
        <v>0.496</v>
      </c>
      <c r="O98" t="s">
        <v>44</v>
      </c>
      <c r="P98" t="s">
        <v>44</v>
      </c>
      <c r="Q98" t="s">
        <v>45</v>
      </c>
      <c r="R98">
        <v>42782</v>
      </c>
      <c r="S98">
        <v>5</v>
      </c>
      <c r="T98" t="s">
        <v>46</v>
      </c>
      <c r="U98" t="s">
        <v>51</v>
      </c>
      <c r="V98" t="s">
        <v>54</v>
      </c>
      <c r="W98" t="s">
        <v>48</v>
      </c>
    </row>
    <row r="99" spans="1:23" x14ac:dyDescent="0.15">
      <c r="A99">
        <v>112165</v>
      </c>
      <c r="B99" t="s">
        <v>103</v>
      </c>
      <c r="C99">
        <v>100.949</v>
      </c>
      <c r="D99">
        <v>104.41800000000001</v>
      </c>
      <c r="E99">
        <v>5.0000000000000001E-4</v>
      </c>
      <c r="F99">
        <v>2.93</v>
      </c>
      <c r="G99">
        <v>165</v>
      </c>
      <c r="H99">
        <v>1.45</v>
      </c>
      <c r="I99">
        <v>1.3</v>
      </c>
      <c r="J99">
        <v>5.5599999999999997E-2</v>
      </c>
      <c r="K99">
        <v>3.8300000000000001E-2</v>
      </c>
      <c r="L99">
        <v>6.3</v>
      </c>
      <c r="M99">
        <v>0.52</v>
      </c>
      <c r="N99">
        <v>0.498</v>
      </c>
      <c r="O99" t="s">
        <v>44</v>
      </c>
      <c r="P99" t="s">
        <v>44</v>
      </c>
      <c r="Q99" t="s">
        <v>45</v>
      </c>
      <c r="R99">
        <v>43179</v>
      </c>
      <c r="S99">
        <v>6.79</v>
      </c>
      <c r="T99" t="s">
        <v>46</v>
      </c>
      <c r="U99" t="s">
        <v>46</v>
      </c>
      <c r="V99" t="s">
        <v>54</v>
      </c>
      <c r="W99" t="s">
        <v>48</v>
      </c>
    </row>
    <row r="100" spans="1:23" x14ac:dyDescent="0.15">
      <c r="A100">
        <v>136225</v>
      </c>
      <c r="B100" t="s">
        <v>417</v>
      </c>
      <c r="C100">
        <v>102.44</v>
      </c>
      <c r="D100">
        <v>106.447</v>
      </c>
      <c r="E100">
        <v>2.3999999999999998E-3</v>
      </c>
      <c r="F100">
        <v>2.0499999999999998</v>
      </c>
      <c r="G100">
        <v>141</v>
      </c>
      <c r="H100" t="s">
        <v>418</v>
      </c>
      <c r="I100" t="s">
        <v>419</v>
      </c>
      <c r="J100" t="s">
        <v>420</v>
      </c>
      <c r="K100" t="s">
        <v>421</v>
      </c>
      <c r="L100">
        <v>6.5</v>
      </c>
      <c r="M100">
        <v>0.5</v>
      </c>
      <c r="N100">
        <v>0.47</v>
      </c>
      <c r="O100" t="s">
        <v>44</v>
      </c>
      <c r="P100" t="s">
        <v>44</v>
      </c>
      <c r="Q100" t="s">
        <v>45</v>
      </c>
      <c r="R100">
        <v>44251</v>
      </c>
      <c r="S100">
        <v>5.5</v>
      </c>
      <c r="T100" t="s">
        <v>46</v>
      </c>
      <c r="U100" t="s">
        <v>46</v>
      </c>
      <c r="V100" t="s">
        <v>54</v>
      </c>
      <c r="W100" t="s">
        <v>48</v>
      </c>
    </row>
    <row r="101" spans="1:23" x14ac:dyDescent="0.15">
      <c r="A101">
        <v>122235</v>
      </c>
      <c r="B101" t="s">
        <v>422</v>
      </c>
      <c r="C101">
        <v>101.1</v>
      </c>
      <c r="D101">
        <v>103.848</v>
      </c>
      <c r="E101">
        <v>-3.0000000000000001E-3</v>
      </c>
      <c r="F101">
        <v>2.02</v>
      </c>
      <c r="G101">
        <v>165</v>
      </c>
      <c r="H101">
        <v>1.45</v>
      </c>
      <c r="I101">
        <v>1.33</v>
      </c>
      <c r="J101">
        <v>4.1700000000000001E-2</v>
      </c>
      <c r="K101">
        <v>2.8000000000000001E-2</v>
      </c>
      <c r="L101">
        <v>4.99</v>
      </c>
      <c r="M101">
        <v>0.77</v>
      </c>
      <c r="N101">
        <v>0.74099999999999999</v>
      </c>
      <c r="O101" t="s">
        <v>49</v>
      </c>
      <c r="P101" t="s">
        <v>44</v>
      </c>
      <c r="Q101" t="s">
        <v>50</v>
      </c>
      <c r="R101">
        <v>43179</v>
      </c>
      <c r="S101">
        <v>7.91</v>
      </c>
      <c r="T101" t="s">
        <v>51</v>
      </c>
      <c r="U101" t="s">
        <v>46</v>
      </c>
      <c r="V101" t="s">
        <v>54</v>
      </c>
      <c r="W101" t="s">
        <v>48</v>
      </c>
    </row>
    <row r="102" spans="1:23" x14ac:dyDescent="0.15">
      <c r="A102">
        <v>136592</v>
      </c>
      <c r="B102" t="s">
        <v>423</v>
      </c>
      <c r="C102">
        <v>100.4</v>
      </c>
      <c r="D102">
        <v>101.629</v>
      </c>
      <c r="E102">
        <v>-2E-3</v>
      </c>
      <c r="F102">
        <v>1</v>
      </c>
      <c r="G102">
        <v>301</v>
      </c>
      <c r="H102" t="s">
        <v>198</v>
      </c>
      <c r="I102" t="s">
        <v>424</v>
      </c>
      <c r="J102" t="s">
        <v>425</v>
      </c>
      <c r="K102" t="s">
        <v>426</v>
      </c>
      <c r="L102">
        <v>6.9</v>
      </c>
      <c r="M102">
        <v>0.5</v>
      </c>
      <c r="N102">
        <v>0.49199999999999999</v>
      </c>
      <c r="O102" t="s">
        <v>44</v>
      </c>
      <c r="P102" t="s">
        <v>44</v>
      </c>
      <c r="Q102" t="s">
        <v>45</v>
      </c>
      <c r="R102">
        <v>44411</v>
      </c>
      <c r="S102">
        <v>10</v>
      </c>
      <c r="T102" t="s">
        <v>55</v>
      </c>
      <c r="U102" t="s">
        <v>55</v>
      </c>
      <c r="V102" t="s">
        <v>54</v>
      </c>
      <c r="W102" t="s">
        <v>48</v>
      </c>
    </row>
    <row r="103" spans="1:23" x14ac:dyDescent="0.15">
      <c r="A103">
        <v>112179</v>
      </c>
      <c r="B103" t="s">
        <v>104</v>
      </c>
      <c r="C103">
        <v>104</v>
      </c>
      <c r="D103">
        <v>106.137</v>
      </c>
      <c r="E103">
        <v>6.8999999999999999E-3</v>
      </c>
      <c r="F103">
        <v>0.52</v>
      </c>
      <c r="G103">
        <v>236</v>
      </c>
      <c r="H103" t="s">
        <v>427</v>
      </c>
      <c r="I103" t="s">
        <v>428</v>
      </c>
      <c r="J103" t="s">
        <v>429</v>
      </c>
      <c r="K103" t="s">
        <v>430</v>
      </c>
      <c r="L103">
        <v>6</v>
      </c>
      <c r="M103">
        <v>0.52</v>
      </c>
      <c r="N103">
        <v>0.49</v>
      </c>
      <c r="O103" t="s">
        <v>44</v>
      </c>
      <c r="P103" t="s">
        <v>44</v>
      </c>
      <c r="Q103" t="s">
        <v>45</v>
      </c>
      <c r="R103">
        <v>43981</v>
      </c>
      <c r="S103">
        <v>6.5</v>
      </c>
      <c r="T103" t="s">
        <v>46</v>
      </c>
      <c r="U103" t="s">
        <v>46</v>
      </c>
      <c r="V103" t="s">
        <v>60</v>
      </c>
      <c r="W103" t="s">
        <v>48</v>
      </c>
    </row>
    <row r="104" spans="1:23" x14ac:dyDescent="0.15">
      <c r="A104">
        <v>122007</v>
      </c>
      <c r="B104" t="s">
        <v>105</v>
      </c>
      <c r="C104">
        <v>102.35</v>
      </c>
      <c r="D104">
        <v>105.867</v>
      </c>
      <c r="E104">
        <v>5.0000000000000001E-4</v>
      </c>
      <c r="F104">
        <v>0.51</v>
      </c>
      <c r="G104">
        <v>170</v>
      </c>
      <c r="H104">
        <v>1.47</v>
      </c>
      <c r="I104">
        <v>1.33</v>
      </c>
      <c r="J104">
        <v>4.8099999999999997E-2</v>
      </c>
      <c r="K104">
        <v>3.0499999999999999E-2</v>
      </c>
      <c r="L104">
        <v>6.55</v>
      </c>
      <c r="M104">
        <v>0.79</v>
      </c>
      <c r="N104">
        <v>0.746</v>
      </c>
      <c r="O104" t="s">
        <v>49</v>
      </c>
      <c r="P104" t="s">
        <v>44</v>
      </c>
      <c r="Q104" t="s">
        <v>50</v>
      </c>
      <c r="R104">
        <v>43184</v>
      </c>
      <c r="S104">
        <v>20</v>
      </c>
      <c r="T104" t="s">
        <v>51</v>
      </c>
      <c r="U104" t="s">
        <v>46</v>
      </c>
      <c r="V104" t="s">
        <v>106</v>
      </c>
      <c r="W104" t="s">
        <v>48</v>
      </c>
    </row>
    <row r="105" spans="1:23" x14ac:dyDescent="0.15">
      <c r="A105">
        <v>136156</v>
      </c>
      <c r="B105" t="s">
        <v>431</v>
      </c>
      <c r="C105">
        <v>103</v>
      </c>
      <c r="D105">
        <v>108.431</v>
      </c>
      <c r="E105">
        <v>9.7999999999999997E-3</v>
      </c>
      <c r="F105">
        <v>0.1</v>
      </c>
      <c r="G105">
        <v>101</v>
      </c>
      <c r="H105" t="s">
        <v>432</v>
      </c>
      <c r="I105" t="s">
        <v>433</v>
      </c>
      <c r="J105" t="s">
        <v>434</v>
      </c>
      <c r="K105" t="s">
        <v>435</v>
      </c>
      <c r="L105">
        <v>7.48</v>
      </c>
      <c r="M105">
        <v>0.52</v>
      </c>
      <c r="N105">
        <v>0.48</v>
      </c>
      <c r="O105" t="s">
        <v>44</v>
      </c>
      <c r="P105" t="s">
        <v>44</v>
      </c>
      <c r="Q105" t="s">
        <v>45</v>
      </c>
      <c r="R105">
        <v>44211</v>
      </c>
      <c r="S105">
        <v>10</v>
      </c>
      <c r="T105" t="s">
        <v>46</v>
      </c>
      <c r="U105" t="s">
        <v>55</v>
      </c>
      <c r="V105" t="s">
        <v>54</v>
      </c>
      <c r="W105" t="s">
        <v>48</v>
      </c>
    </row>
    <row r="106" spans="1:23" x14ac:dyDescent="0.15">
      <c r="A106">
        <v>112069</v>
      </c>
      <c r="B106" t="s">
        <v>107</v>
      </c>
      <c r="C106">
        <v>101.3</v>
      </c>
      <c r="D106">
        <v>105.22499999999999</v>
      </c>
      <c r="E106">
        <v>-2E-3</v>
      </c>
      <c r="F106">
        <v>0.1</v>
      </c>
      <c r="G106">
        <v>167</v>
      </c>
      <c r="H106">
        <v>0.46</v>
      </c>
      <c r="I106">
        <v>0.44</v>
      </c>
      <c r="J106">
        <v>4.1399999999999999E-2</v>
      </c>
      <c r="K106">
        <v>1.11E-2</v>
      </c>
      <c r="L106">
        <v>7.2</v>
      </c>
      <c r="M106">
        <v>0.52</v>
      </c>
      <c r="N106">
        <v>0.49399999999999999</v>
      </c>
      <c r="O106" t="s">
        <v>44</v>
      </c>
      <c r="P106" t="s">
        <v>44</v>
      </c>
      <c r="Q106" t="s">
        <v>50</v>
      </c>
      <c r="R106">
        <v>42816</v>
      </c>
      <c r="S106">
        <v>10</v>
      </c>
      <c r="T106" t="s">
        <v>46</v>
      </c>
      <c r="U106" t="s">
        <v>46</v>
      </c>
      <c r="V106" t="s">
        <v>54</v>
      </c>
      <c r="W106" t="s">
        <v>48</v>
      </c>
    </row>
    <row r="107" spans="1:23" x14ac:dyDescent="0.15">
      <c r="A107" t="s">
        <v>436</v>
      </c>
    </row>
    <row r="108" spans="1:23" x14ac:dyDescent="0.15">
      <c r="A108" t="s">
        <v>437</v>
      </c>
    </row>
    <row r="112" spans="1:23" x14ac:dyDescent="0.15">
      <c r="A112" t="s">
        <v>108</v>
      </c>
      <c r="T112" t="s">
        <v>13</v>
      </c>
    </row>
    <row r="113" spans="1:23" x14ac:dyDescent="0.15">
      <c r="A113" t="s">
        <v>14</v>
      </c>
      <c r="B113" t="s">
        <v>15</v>
      </c>
      <c r="C113" t="s">
        <v>16</v>
      </c>
      <c r="D113" t="s">
        <v>17</v>
      </c>
      <c r="E113" t="s">
        <v>18</v>
      </c>
      <c r="F113" t="s">
        <v>19</v>
      </c>
      <c r="G113" t="s">
        <v>21</v>
      </c>
      <c r="H113" t="s">
        <v>23</v>
      </c>
      <c r="I113" t="s">
        <v>25</v>
      </c>
      <c r="J113" t="s">
        <v>27</v>
      </c>
      <c r="K113" t="s">
        <v>29</v>
      </c>
      <c r="L113" t="s">
        <v>30</v>
      </c>
      <c r="M113" t="s">
        <v>31</v>
      </c>
      <c r="N113" t="s">
        <v>32</v>
      </c>
      <c r="O113" t="s">
        <v>12</v>
      </c>
      <c r="P113" t="s">
        <v>35</v>
      </c>
      <c r="Q113" t="s">
        <v>36</v>
      </c>
      <c r="R113" t="s">
        <v>37</v>
      </c>
      <c r="S113" t="s">
        <v>38</v>
      </c>
      <c r="T113">
        <v>14</v>
      </c>
      <c r="U113">
        <v>15</v>
      </c>
      <c r="V113" t="s">
        <v>41</v>
      </c>
      <c r="W113" t="s">
        <v>42</v>
      </c>
    </row>
    <row r="114" spans="1:23" x14ac:dyDescent="0.15">
      <c r="F114" t="s">
        <v>20</v>
      </c>
      <c r="G114" t="s">
        <v>22</v>
      </c>
      <c r="H114" t="s">
        <v>24</v>
      </c>
      <c r="I114" t="s">
        <v>26</v>
      </c>
      <c r="J114" t="s">
        <v>28</v>
      </c>
      <c r="K114" t="s">
        <v>28</v>
      </c>
      <c r="N114" t="s">
        <v>33</v>
      </c>
      <c r="O114" t="s">
        <v>34</v>
      </c>
      <c r="P114" t="s">
        <v>34</v>
      </c>
      <c r="S114" t="s">
        <v>39</v>
      </c>
      <c r="T114" t="s">
        <v>40</v>
      </c>
      <c r="U114" t="s">
        <v>40</v>
      </c>
      <c r="W114" t="s">
        <v>43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8"/>
  <sheetViews>
    <sheetView workbookViewId="0">
      <pane xSplit="1" ySplit="2" topLeftCell="B84" activePane="bottomRight" state="frozen"/>
      <selection pane="topRight" activeCell="B1" sqref="B1"/>
      <selection pane="bottomLeft" activeCell="A3" sqref="A3"/>
      <selection pane="bottomRight" activeCell="C99" sqref="C99"/>
    </sheetView>
  </sheetViews>
  <sheetFormatPr defaultRowHeight="13.5" x14ac:dyDescent="0.15"/>
  <cols>
    <col min="1" max="1" width="11.5" style="1" customWidth="1"/>
    <col min="2" max="6" width="9.25" customWidth="1"/>
  </cols>
  <sheetData>
    <row r="1" spans="1:11" x14ac:dyDescent="0.15">
      <c r="A1" s="1" t="s">
        <v>0</v>
      </c>
      <c r="B1">
        <v>112236</v>
      </c>
      <c r="C1">
        <v>122126</v>
      </c>
      <c r="D1">
        <v>122163</v>
      </c>
      <c r="E1">
        <v>122201</v>
      </c>
      <c r="F1">
        <v>122222</v>
      </c>
      <c r="G1">
        <v>122249</v>
      </c>
      <c r="H1">
        <v>122267</v>
      </c>
      <c r="I1">
        <v>122328</v>
      </c>
      <c r="J1">
        <v>122383</v>
      </c>
      <c r="K1">
        <v>122408</v>
      </c>
    </row>
    <row r="2" spans="1:11" x14ac:dyDescent="0.15">
      <c r="A2" s="1" t="s">
        <v>1</v>
      </c>
      <c r="B2" t="s">
        <v>438</v>
      </c>
      <c r="C2" t="s">
        <v>53</v>
      </c>
      <c r="D2" t="s">
        <v>59</v>
      </c>
      <c r="E2" t="s">
        <v>135</v>
      </c>
      <c r="F2" t="s">
        <v>62</v>
      </c>
      <c r="G2" t="s">
        <v>134</v>
      </c>
      <c r="H2" t="s">
        <v>57</v>
      </c>
      <c r="I2" t="s">
        <v>114</v>
      </c>
      <c r="J2" t="s">
        <v>124</v>
      </c>
      <c r="K2" t="s">
        <v>109</v>
      </c>
    </row>
    <row r="3" spans="1:11" x14ac:dyDescent="0.15">
      <c r="A3" s="1">
        <v>42277</v>
      </c>
      <c r="B3" s="4">
        <f>参数!B$3/365*(净价!$A3-参数!B$4)+IF(参数!B$3/365*(净价!$A3-参数!B$4)&gt;=参数!B$3,-参数!B$3,0)</f>
        <v>3.3569589041095887E-2</v>
      </c>
      <c r="C3" s="4">
        <f>参数!C$3/365*(净价!$A3-参数!C$4)+IF(参数!C$3/365*(净价!$A3-参数!C$4)&gt;=参数!C$3,-参数!C$3,0)</f>
        <v>4.9602739726027405E-2</v>
      </c>
      <c r="D3" s="4">
        <f>参数!D$3/365*(净价!$A3-参数!D$4)+IF(参数!D$3/365*(净价!$A3-参数!D$4)&gt;=参数!D$3,-参数!D$3,0)</f>
        <v>5.2657534246575346E-3</v>
      </c>
      <c r="E3" s="4">
        <f>参数!E$3/365*(净价!$A3-参数!E$4)+IF(参数!E$3/365*(净价!$A3-参数!E$4)&gt;=参数!E$3,-参数!E$3,0)</f>
        <v>4.9561643835616447E-2</v>
      </c>
      <c r="F3" s="4">
        <f>参数!F$3/365*(净价!$A3-参数!F$4)+IF(参数!F$3/365*(净价!$A3-参数!F$4)&gt;=参数!F$3,-参数!F$3,0)</f>
        <v>4.3095890410958904E-2</v>
      </c>
      <c r="G3" s="4">
        <f>参数!G$3/365*(净价!$A3-参数!G$4)+IF(参数!G$3/365*(净价!$A3-参数!G$4)&gt;=参数!G$3,-参数!G$3,0)</f>
        <v>2.3058082191780821E-2</v>
      </c>
      <c r="H3" s="4">
        <f>参数!H$3/365*(净价!$A3-参数!H$4)+IF(参数!H$3/365*(净价!$A3-参数!H$4)&gt;=参数!H$3,-参数!H$3,0)</f>
        <v>1.0999999999999999E-2</v>
      </c>
      <c r="I3" s="4">
        <f>参数!I$3/365*(净价!$A3-参数!I$4)+IF(参数!I$3/365*(净价!$A3-参数!I$4)&gt;=参数!I$3,-参数!I$3,0)</f>
        <v>6.9041095890410957E-4</v>
      </c>
      <c r="J3" s="4">
        <f>参数!J$3/365*(净价!$A3-参数!J$4)+IF(参数!J$3/365*(净价!$A3-参数!J$4)&gt;=参数!J$3,-参数!J$3,0)</f>
        <v>1.5181917808219179E-2</v>
      </c>
      <c r="K3" s="4">
        <f>参数!K$3/365*(净价!$A3-参数!K$4)+IF(参数!K$3/365*(净价!$A3-参数!K$4)&gt;=参数!K$3,-参数!K$3,0)</f>
        <v>1.1575342465753424E-2</v>
      </c>
    </row>
    <row r="4" spans="1:11" x14ac:dyDescent="0.15">
      <c r="A4" s="1">
        <v>42285</v>
      </c>
      <c r="B4" s="4">
        <f>参数!B$3/365*(净价!$A4-参数!B$4)+IF(参数!B$3/365*(净价!$A4-参数!B$4)&gt;=参数!B$3,-参数!B$3,0)</f>
        <v>3.4702739726027394E-2</v>
      </c>
      <c r="C4" s="4">
        <f>参数!C$3/365*(净价!$A4-参数!C$4)+IF(参数!C$3/365*(净价!$A4-参数!C$4)&gt;=参数!C$3,-参数!C$3,0)</f>
        <v>5.1465753424657541E-2</v>
      </c>
      <c r="D4" s="4">
        <f>参数!D$3/365*(净价!$A4-参数!D$4)+IF(参数!D$3/365*(净价!$A4-参数!D$4)&gt;=参数!D$3,-参数!D$3,0)</f>
        <v>6.6246575342465757E-3</v>
      </c>
      <c r="E4" s="4">
        <f>参数!E$3/365*(净价!$A4-参数!E$4)+IF(参数!E$3/365*(净价!$A4-参数!E$4)&gt;=参数!E$3,-参数!E$3,0)</f>
        <v>5.0745205479452063E-2</v>
      </c>
      <c r="F4" s="4">
        <f>参数!F$3/365*(净价!$A4-参数!F$4)+IF(参数!F$3/365*(净价!$A4-参数!F$4)&gt;=参数!F$3,-参数!F$3,0)</f>
        <v>4.4520547945205477E-2</v>
      </c>
      <c r="G4" s="4">
        <f>参数!G$3/365*(净价!$A4-参数!G$4)+IF(参数!G$3/365*(净价!$A4-参数!G$4)&gt;=参数!G$3,-参数!G$3,0)</f>
        <v>2.4169315068493152E-2</v>
      </c>
      <c r="H4" s="4">
        <f>参数!H$3/365*(净价!$A4-参数!H$4)+IF(参数!H$3/365*(净价!$A4-参数!H$4)&gt;=参数!H$3,-参数!H$3,0)</f>
        <v>1.2599999999999998E-2</v>
      </c>
      <c r="I4" s="4">
        <f>参数!I$3/365*(净价!$A4-参数!I$4)+IF(参数!I$3/365*(净价!$A4-参数!I$4)&gt;=参数!I$3,-参数!I$3,0)</f>
        <v>2.0712328767123287E-3</v>
      </c>
      <c r="J4" s="4">
        <f>参数!J$3/365*(净价!$A4-参数!J$4)+IF(参数!J$3/365*(净价!$A4-参数!J$4)&gt;=参数!J$3,-参数!J$3,0)</f>
        <v>1.6361095890410959E-2</v>
      </c>
      <c r="K4" s="4">
        <f>参数!K$3/365*(净价!$A4-参数!K$4)+IF(参数!K$3/365*(净价!$A4-参数!K$4)&gt;=参数!K$3,-参数!K$3,0)</f>
        <v>1.2999999999999999E-2</v>
      </c>
    </row>
    <row r="5" spans="1:11" x14ac:dyDescent="0.15">
      <c r="A5" s="1">
        <v>42286</v>
      </c>
      <c r="B5" s="4">
        <f>参数!B$3/365*(净价!$A5-参数!B$4)+IF(参数!B$3/365*(净价!$A5-参数!B$4)&gt;=参数!B$3,-参数!B$3,0)</f>
        <v>3.4844383561643835E-2</v>
      </c>
      <c r="C5" s="4">
        <f>参数!C$3/365*(净价!$A5-参数!C$4)+IF(参数!C$3/365*(净价!$A5-参数!C$4)&gt;=参数!C$3,-参数!C$3,0)</f>
        <v>5.1698630136986307E-2</v>
      </c>
      <c r="D5" s="4">
        <f>参数!D$3/365*(净价!$A5-参数!D$4)+IF(参数!D$3/365*(净价!$A5-参数!D$4)&gt;=参数!D$3,-参数!D$3,0)</f>
        <v>6.7945205479452058E-3</v>
      </c>
      <c r="E5" s="4">
        <f>参数!E$3/365*(净价!$A5-参数!E$4)+IF(参数!E$3/365*(净价!$A5-参数!E$4)&gt;=参数!E$3,-参数!E$3,0)</f>
        <v>5.0893150684931512E-2</v>
      </c>
      <c r="F5" s="4">
        <f>参数!F$3/365*(净价!$A5-参数!F$4)+IF(参数!F$3/365*(净价!$A5-参数!F$4)&gt;=参数!F$3,-参数!F$3,0)</f>
        <v>4.46986301369863E-2</v>
      </c>
      <c r="G5" s="4">
        <f>参数!G$3/365*(净价!$A5-参数!G$4)+IF(参数!G$3/365*(净价!$A5-参数!G$4)&gt;=参数!G$3,-参数!G$3,0)</f>
        <v>2.4308219178082194E-2</v>
      </c>
      <c r="H5" s="4">
        <f>参数!H$3/365*(净价!$A5-参数!H$4)+IF(参数!H$3/365*(净价!$A5-参数!H$4)&gt;=参数!H$3,-参数!H$3,0)</f>
        <v>1.2799999999999999E-2</v>
      </c>
      <c r="I5" s="4">
        <f>参数!I$3/365*(净价!$A5-参数!I$4)+IF(参数!I$3/365*(净价!$A5-参数!I$4)&gt;=参数!I$3,-参数!I$3,0)</f>
        <v>2.2438356164383561E-3</v>
      </c>
      <c r="J5" s="4">
        <f>参数!J$3/365*(净价!$A5-参数!J$4)+IF(参数!J$3/365*(净价!$A5-参数!J$4)&gt;=参数!J$3,-参数!J$3,0)</f>
        <v>1.6508493150684932E-2</v>
      </c>
      <c r="K5" s="4">
        <f>参数!K$3/365*(净价!$A5-参数!K$4)+IF(参数!K$3/365*(净价!$A5-参数!K$4)&gt;=参数!K$3,-参数!K$3,0)</f>
        <v>1.3178082191780821E-2</v>
      </c>
    </row>
    <row r="6" spans="1:11" x14ac:dyDescent="0.15">
      <c r="A6" s="1">
        <v>42289</v>
      </c>
      <c r="B6" s="4">
        <f>参数!B$3/365*(净价!$A6-参数!B$4)+IF(参数!B$3/365*(净价!$A6-参数!B$4)&gt;=参数!B$3,-参数!B$3,0)</f>
        <v>3.5269315068493151E-2</v>
      </c>
      <c r="C6" s="4">
        <f>参数!C$3/365*(净价!$A6-参数!C$4)+IF(参数!C$3/365*(净价!$A6-参数!C$4)&gt;=参数!C$3,-参数!C$3,0)</f>
        <v>5.239726027397261E-2</v>
      </c>
      <c r="D6" s="4">
        <f>参数!D$3/365*(净价!$A6-参数!D$4)+IF(参数!D$3/365*(净价!$A6-参数!D$4)&gt;=参数!D$3,-参数!D$3,0)</f>
        <v>7.3041095890410959E-3</v>
      </c>
      <c r="E6" s="4">
        <f>参数!E$3/365*(净价!$A6-参数!E$4)+IF(参数!E$3/365*(净价!$A6-参数!E$4)&gt;=参数!E$3,-参数!E$3,0)</f>
        <v>5.1336986301369868E-2</v>
      </c>
      <c r="F6" s="4">
        <f>参数!F$3/365*(净价!$A6-参数!F$4)+IF(参数!F$3/365*(净价!$A6-参数!F$4)&gt;=参数!F$3,-参数!F$3,0)</f>
        <v>4.5232876712328764E-2</v>
      </c>
      <c r="G6" s="4">
        <f>参数!G$3/365*(净价!$A6-参数!G$4)+IF(参数!G$3/365*(净价!$A6-参数!G$4)&gt;=参数!G$3,-参数!G$3,0)</f>
        <v>2.4724931506849315E-2</v>
      </c>
      <c r="H6" s="4">
        <f>参数!H$3/365*(净价!$A6-参数!H$4)+IF(参数!H$3/365*(净价!$A6-参数!H$4)&gt;=参数!H$3,-参数!H$3,0)</f>
        <v>1.3399999999999999E-2</v>
      </c>
      <c r="I6" s="4">
        <f>参数!I$3/365*(净价!$A6-参数!I$4)+IF(参数!I$3/365*(净价!$A6-参数!I$4)&gt;=参数!I$3,-参数!I$3,0)</f>
        <v>2.7616438356164383E-3</v>
      </c>
      <c r="J6" s="4">
        <f>参数!J$3/365*(净价!$A6-参数!J$4)+IF(参数!J$3/365*(净价!$A6-参数!J$4)&gt;=参数!J$3,-参数!J$3,0)</f>
        <v>1.6950684931506851E-2</v>
      </c>
      <c r="K6" s="4">
        <f>参数!K$3/365*(净价!$A6-参数!K$4)+IF(参数!K$3/365*(净价!$A6-参数!K$4)&gt;=参数!K$3,-参数!K$3,0)</f>
        <v>1.3712328767123288E-2</v>
      </c>
    </row>
    <row r="7" spans="1:11" x14ac:dyDescent="0.15">
      <c r="A7" s="1">
        <v>42290</v>
      </c>
      <c r="B7" s="4">
        <f>参数!B$3/365*(净价!$A7-参数!B$4)+IF(参数!B$3/365*(净价!$A7-参数!B$4)&gt;=参数!B$3,-参数!B$3,0)</f>
        <v>3.5410958904109585E-2</v>
      </c>
      <c r="C7" s="4">
        <f>参数!C$3/365*(净价!$A7-参数!C$4)+IF(参数!C$3/365*(净价!$A7-参数!C$4)&gt;=参数!C$3,-参数!C$3,0)</f>
        <v>5.2630136986301375E-2</v>
      </c>
      <c r="D7" s="4">
        <f>参数!D$3/365*(净价!$A7-参数!D$4)+IF(参数!D$3/365*(净价!$A7-参数!D$4)&gt;=参数!D$3,-参数!D$3,0)</f>
        <v>7.4739726027397268E-3</v>
      </c>
      <c r="E7" s="4">
        <f>参数!E$3/365*(净价!$A7-参数!E$4)+IF(参数!E$3/365*(净价!$A7-参数!E$4)&gt;=参数!E$3,-参数!E$3,0)</f>
        <v>5.1484931506849324E-2</v>
      </c>
      <c r="F7" s="4">
        <f>参数!F$3/365*(净价!$A7-参数!F$4)+IF(参数!F$3/365*(净价!$A7-参数!F$4)&gt;=参数!F$3,-参数!F$3,0)</f>
        <v>4.5410958904109587E-2</v>
      </c>
      <c r="G7" s="4">
        <f>参数!G$3/365*(净价!$A7-参数!G$4)+IF(参数!G$3/365*(净价!$A7-参数!G$4)&gt;=参数!G$3,-参数!G$3,0)</f>
        <v>2.4863835616438356E-2</v>
      </c>
      <c r="H7" s="4">
        <f>参数!H$3/365*(净价!$A7-参数!H$4)+IF(参数!H$3/365*(净价!$A7-参数!H$4)&gt;=参数!H$3,-参数!H$3,0)</f>
        <v>1.3599999999999999E-2</v>
      </c>
      <c r="I7" s="4">
        <f>参数!I$3/365*(净价!$A7-参数!I$4)+IF(参数!I$3/365*(净价!$A7-参数!I$4)&gt;=参数!I$3,-参数!I$3,0)</f>
        <v>2.9342465753424657E-3</v>
      </c>
      <c r="J7" s="4">
        <f>参数!J$3/365*(净价!$A7-参数!J$4)+IF(参数!J$3/365*(净价!$A7-参数!J$4)&gt;=参数!J$3,-参数!J$3,0)</f>
        <v>1.7098082191780821E-2</v>
      </c>
      <c r="K7" s="4">
        <f>参数!K$3/365*(净价!$A7-参数!K$4)+IF(参数!K$3/365*(净价!$A7-参数!K$4)&gt;=参数!K$3,-参数!K$3,0)</f>
        <v>1.3890410958904109E-2</v>
      </c>
    </row>
    <row r="8" spans="1:11" x14ac:dyDescent="0.15">
      <c r="A8" s="1">
        <v>42291</v>
      </c>
      <c r="B8" s="4">
        <f>参数!B$3/365*(净价!$A8-参数!B$4)+IF(参数!B$3/365*(净价!$A8-参数!B$4)&gt;=参数!B$3,-参数!B$3,0)</f>
        <v>3.5552602739726026E-2</v>
      </c>
      <c r="C8" s="4">
        <f>参数!C$3/365*(净价!$A8-参数!C$4)+IF(参数!C$3/365*(净价!$A8-参数!C$4)&gt;=参数!C$3,-参数!C$3,0)</f>
        <v>5.286301369863014E-2</v>
      </c>
      <c r="D8" s="4">
        <f>参数!D$3/365*(净价!$A8-参数!D$4)+IF(参数!D$3/365*(净价!$A8-参数!D$4)&gt;=参数!D$3,-参数!D$3,0)</f>
        <v>7.6438356164383568E-3</v>
      </c>
      <c r="E8" s="4">
        <f>参数!E$3/365*(净价!$A8-参数!E$4)+IF(参数!E$3/365*(净价!$A8-参数!E$4)&gt;=参数!E$3,-参数!E$3,0)</f>
        <v>5.1632876712328774E-2</v>
      </c>
      <c r="F8" s="4">
        <f>参数!F$3/365*(净价!$A8-参数!F$4)+IF(参数!F$3/365*(净价!$A8-参数!F$4)&gt;=参数!F$3,-参数!F$3,0)</f>
        <v>4.558904109589041E-2</v>
      </c>
      <c r="G8" s="4">
        <f>参数!G$3/365*(净价!$A8-参数!G$4)+IF(参数!G$3/365*(净价!$A8-参数!G$4)&gt;=参数!G$3,-参数!G$3,0)</f>
        <v>2.5002739726027397E-2</v>
      </c>
      <c r="H8" s="4">
        <f>参数!H$3/365*(净价!$A8-参数!H$4)+IF(参数!H$3/365*(净价!$A8-参数!H$4)&gt;=参数!H$3,-参数!H$3,0)</f>
        <v>1.3799999999999998E-2</v>
      </c>
      <c r="I8" s="4">
        <f>参数!I$3/365*(净价!$A8-参数!I$4)+IF(参数!I$3/365*(净价!$A8-参数!I$4)&gt;=参数!I$3,-参数!I$3,0)</f>
        <v>3.1068493150684931E-3</v>
      </c>
      <c r="J8" s="4">
        <f>参数!J$3/365*(净价!$A8-参数!J$4)+IF(参数!J$3/365*(净价!$A8-参数!J$4)&gt;=参数!J$3,-参数!J$3,0)</f>
        <v>1.7245479452054794E-2</v>
      </c>
      <c r="K8" s="4">
        <f>参数!K$3/365*(净价!$A8-参数!K$4)+IF(参数!K$3/365*(净价!$A8-参数!K$4)&gt;=参数!K$3,-参数!K$3,0)</f>
        <v>1.4068493150684931E-2</v>
      </c>
    </row>
    <row r="9" spans="1:11" x14ac:dyDescent="0.15">
      <c r="A9" s="1">
        <v>42292</v>
      </c>
      <c r="B9" s="4">
        <f>参数!B$3/365*(净价!$A9-参数!B$4)+IF(参数!B$3/365*(净价!$A9-参数!B$4)&gt;=参数!B$3,-参数!B$3,0)</f>
        <v>3.5694246575342467E-2</v>
      </c>
      <c r="C9" s="4">
        <f>参数!C$3/365*(净价!$A9-参数!C$4)+IF(参数!C$3/365*(净价!$A9-参数!C$4)&gt;=参数!C$3,-参数!C$3,0)</f>
        <v>5.3095890410958912E-2</v>
      </c>
      <c r="D9" s="4">
        <f>参数!D$3/365*(净价!$A9-参数!D$4)+IF(参数!D$3/365*(净价!$A9-参数!D$4)&gt;=参数!D$3,-参数!D$3,0)</f>
        <v>7.8136986301369869E-3</v>
      </c>
      <c r="E9" s="4">
        <f>参数!E$3/365*(净价!$A9-参数!E$4)+IF(参数!E$3/365*(净价!$A9-参数!E$4)&gt;=参数!E$3,-参数!E$3,0)</f>
        <v>5.178082191780823E-2</v>
      </c>
      <c r="F9" s="4">
        <f>参数!F$3/365*(净价!$A9-参数!F$4)+IF(参数!F$3/365*(净价!$A9-参数!F$4)&gt;=参数!F$3,-参数!F$3,0)</f>
        <v>4.5767123287671234E-2</v>
      </c>
      <c r="G9" s="4">
        <f>参数!G$3/365*(净价!$A9-参数!G$4)+IF(参数!G$3/365*(净价!$A9-参数!G$4)&gt;=参数!G$3,-参数!G$3,0)</f>
        <v>2.5141643835616439E-2</v>
      </c>
      <c r="H9" s="4">
        <f>参数!H$3/365*(净价!$A9-参数!H$4)+IF(参数!H$3/365*(净价!$A9-参数!H$4)&gt;=参数!H$3,-参数!H$3,0)</f>
        <v>1.3999999999999999E-2</v>
      </c>
      <c r="I9" s="4">
        <f>参数!I$3/365*(净价!$A9-参数!I$4)+IF(参数!I$3/365*(净价!$A9-参数!I$4)&gt;=参数!I$3,-参数!I$3,0)</f>
        <v>3.2794520547945205E-3</v>
      </c>
      <c r="J9" s="4">
        <f>参数!J$3/365*(净价!$A9-参数!J$4)+IF(参数!J$3/365*(净价!$A9-参数!J$4)&gt;=参数!J$3,-参数!J$3,0)</f>
        <v>1.7392876712328767E-2</v>
      </c>
      <c r="K9" s="4">
        <f>参数!K$3/365*(净价!$A9-参数!K$4)+IF(参数!K$3/365*(净价!$A9-参数!K$4)&gt;=参数!K$3,-参数!K$3,0)</f>
        <v>1.4246575342465753E-2</v>
      </c>
    </row>
    <row r="10" spans="1:11" x14ac:dyDescent="0.15">
      <c r="A10" s="1">
        <v>42293</v>
      </c>
      <c r="B10" s="4">
        <f>参数!B$3/365*(净价!$A10-参数!B$4)+IF(参数!B$3/365*(净价!$A10-参数!B$4)&gt;=参数!B$3,-参数!B$3,0)</f>
        <v>3.5835890410958901E-2</v>
      </c>
      <c r="C10" s="4">
        <f>参数!C$3/365*(净价!$A10-参数!C$4)+IF(参数!C$3/365*(净价!$A10-参数!C$4)&gt;=参数!C$3,-参数!C$3,0)</f>
        <v>5.3328767123287678E-2</v>
      </c>
      <c r="D10" s="4">
        <f>参数!D$3/365*(净价!$A10-参数!D$4)+IF(参数!D$3/365*(净价!$A10-参数!D$4)&gt;=参数!D$3,-参数!D$3,0)</f>
        <v>7.9835616438356169E-3</v>
      </c>
      <c r="E10" s="4">
        <f>参数!E$3/365*(净价!$A10-参数!E$4)+IF(参数!E$3/365*(净价!$A10-参数!E$4)&gt;=参数!E$3,-参数!E$3,0)</f>
        <v>5.1928767123287679E-2</v>
      </c>
      <c r="F10" s="4">
        <f>参数!F$3/365*(净价!$A10-参数!F$4)+IF(参数!F$3/365*(净价!$A10-参数!F$4)&gt;=参数!F$3,-参数!F$3,0)</f>
        <v>4.5945205479452057E-2</v>
      </c>
      <c r="G10" s="4">
        <f>参数!G$3/365*(净价!$A10-参数!G$4)+IF(参数!G$3/365*(净价!$A10-参数!G$4)&gt;=参数!G$3,-参数!G$3,0)</f>
        <v>2.528054794520548E-2</v>
      </c>
      <c r="H10" s="4">
        <f>参数!H$3/365*(净价!$A10-参数!H$4)+IF(参数!H$3/365*(净价!$A10-参数!H$4)&gt;=参数!H$3,-参数!H$3,0)</f>
        <v>1.4199999999999999E-2</v>
      </c>
      <c r="I10" s="4">
        <f>参数!I$3/365*(净价!$A10-参数!I$4)+IF(参数!I$3/365*(净价!$A10-参数!I$4)&gt;=参数!I$3,-参数!I$3,0)</f>
        <v>3.4520547945205479E-3</v>
      </c>
      <c r="J10" s="4">
        <f>参数!J$3/365*(净价!$A10-参数!J$4)+IF(参数!J$3/365*(净价!$A10-参数!J$4)&gt;=参数!J$3,-参数!J$3,0)</f>
        <v>1.754027397260274E-2</v>
      </c>
      <c r="K10" s="4">
        <f>参数!K$3/365*(净价!$A10-参数!K$4)+IF(参数!K$3/365*(净价!$A10-参数!K$4)&gt;=参数!K$3,-参数!K$3,0)</f>
        <v>1.4424657534246575E-2</v>
      </c>
    </row>
    <row r="11" spans="1:11" x14ac:dyDescent="0.15">
      <c r="A11" s="1">
        <v>42296</v>
      </c>
      <c r="B11" s="4">
        <f>参数!B$3/365*(净价!$A11-参数!B$4)+IF(参数!B$3/365*(净价!$A11-参数!B$4)&gt;=参数!B$3,-参数!B$3,0)</f>
        <v>3.6260821917808217E-2</v>
      </c>
      <c r="C11" s="4">
        <f>参数!C$3/365*(净价!$A11-参数!C$4)+IF(参数!C$3/365*(净价!$A11-参数!C$4)&gt;=参数!C$3,-参数!C$3,0)</f>
        <v>5.4027397260273981E-2</v>
      </c>
      <c r="D11" s="4">
        <f>参数!D$3/365*(净价!$A11-参数!D$4)+IF(参数!D$3/365*(净价!$A11-参数!D$4)&gt;=参数!D$3,-参数!D$3,0)</f>
        <v>8.493150684931507E-3</v>
      </c>
      <c r="E11" s="4">
        <f>参数!E$3/365*(净价!$A11-参数!E$4)+IF(参数!E$3/365*(净价!$A11-参数!E$4)&gt;=参数!E$3,-参数!E$3,0)</f>
        <v>5.2372602739726035E-2</v>
      </c>
      <c r="F11" s="4">
        <f>参数!F$3/365*(净价!$A11-参数!F$4)+IF(参数!F$3/365*(净价!$A11-参数!F$4)&gt;=参数!F$3,-参数!F$3,0)</f>
        <v>4.6479452054794521E-2</v>
      </c>
      <c r="G11" s="4">
        <f>参数!G$3/365*(净价!$A11-参数!G$4)+IF(参数!G$3/365*(净价!$A11-参数!G$4)&gt;=参数!G$3,-参数!G$3,0)</f>
        <v>2.5697260273972605E-2</v>
      </c>
      <c r="H11" s="4">
        <f>参数!H$3/365*(净价!$A11-参数!H$4)+IF(参数!H$3/365*(净价!$A11-参数!H$4)&gt;=参数!H$3,-参数!H$3,0)</f>
        <v>1.4799999999999999E-2</v>
      </c>
      <c r="I11" s="4">
        <f>参数!I$3/365*(净价!$A11-参数!I$4)+IF(参数!I$3/365*(净价!$A11-参数!I$4)&gt;=参数!I$3,-参数!I$3,0)</f>
        <v>3.9698630136986296E-3</v>
      </c>
      <c r="J11" s="4">
        <f>参数!J$3/365*(净价!$A11-参数!J$4)+IF(参数!J$3/365*(净价!$A11-参数!J$4)&gt;=参数!J$3,-参数!J$3,0)</f>
        <v>1.7982465753424659E-2</v>
      </c>
      <c r="K11" s="4">
        <f>参数!K$3/365*(净价!$A11-参数!K$4)+IF(参数!K$3/365*(净价!$A11-参数!K$4)&gt;=参数!K$3,-参数!K$3,0)</f>
        <v>1.4958904109589041E-2</v>
      </c>
    </row>
    <row r="12" spans="1:11" x14ac:dyDescent="0.15">
      <c r="A12" s="1">
        <v>42297</v>
      </c>
      <c r="B12" s="4">
        <f>参数!B$3/365*(净价!$A12-参数!B$4)+IF(参数!B$3/365*(净价!$A12-参数!B$4)&gt;=参数!B$3,-参数!B$3,0)</f>
        <v>3.6402465753424658E-2</v>
      </c>
      <c r="C12" s="4">
        <f>参数!C$3/365*(净价!$A12-参数!C$4)+IF(参数!C$3/365*(净价!$A12-参数!C$4)&gt;=参数!C$3,-参数!C$3,0)</f>
        <v>5.4260273972602746E-2</v>
      </c>
      <c r="D12" s="4">
        <f>参数!D$3/365*(净价!$A12-参数!D$4)+IF(参数!D$3/365*(净价!$A12-参数!D$4)&gt;=参数!D$3,-参数!D$3,0)</f>
        <v>8.663013698630137E-3</v>
      </c>
      <c r="E12" s="4">
        <f>参数!E$3/365*(净价!$A12-参数!E$4)+IF(参数!E$3/365*(净价!$A12-参数!E$4)&gt;=参数!E$3,-参数!E$3,0)</f>
        <v>5.2520547945205491E-2</v>
      </c>
      <c r="F12" s="4">
        <f>参数!F$3/365*(净价!$A12-参数!F$4)+IF(参数!F$3/365*(净价!$A12-参数!F$4)&gt;=参数!F$3,-参数!F$3,0)</f>
        <v>4.6657534246575344E-2</v>
      </c>
      <c r="G12" s="4">
        <f>参数!G$3/365*(净价!$A12-参数!G$4)+IF(参数!G$3/365*(净价!$A12-参数!G$4)&gt;=参数!G$3,-参数!G$3,0)</f>
        <v>2.5836164383561646E-2</v>
      </c>
      <c r="H12" s="4">
        <f>参数!H$3/365*(净价!$A12-参数!H$4)+IF(参数!H$3/365*(净价!$A12-参数!H$4)&gt;=参数!H$3,-参数!H$3,0)</f>
        <v>1.4999999999999999E-2</v>
      </c>
      <c r="I12" s="4">
        <f>参数!I$3/365*(净价!$A12-参数!I$4)+IF(参数!I$3/365*(净价!$A12-参数!I$4)&gt;=参数!I$3,-参数!I$3,0)</f>
        <v>4.1424657534246574E-3</v>
      </c>
      <c r="J12" s="4">
        <f>参数!J$3/365*(净价!$A12-参数!J$4)+IF(参数!J$3/365*(净价!$A12-参数!J$4)&gt;=参数!J$3,-参数!J$3,0)</f>
        <v>1.8129863013698632E-2</v>
      </c>
      <c r="K12" s="4">
        <f>参数!K$3/365*(净价!$A12-参数!K$4)+IF(参数!K$3/365*(净价!$A12-参数!K$4)&gt;=参数!K$3,-参数!K$3,0)</f>
        <v>1.5136986301369863E-2</v>
      </c>
    </row>
    <row r="13" spans="1:11" x14ac:dyDescent="0.15">
      <c r="A13" s="1">
        <v>42298</v>
      </c>
      <c r="B13" s="4">
        <f>参数!B$3/365*(净价!$A13-参数!B$4)+IF(参数!B$3/365*(净价!$A13-参数!B$4)&gt;=参数!B$3,-参数!B$3,0)</f>
        <v>3.6544109589041092E-2</v>
      </c>
      <c r="C13" s="4">
        <f>参数!C$3/365*(净价!$A13-参数!C$4)+IF(参数!C$3/365*(净价!$A13-参数!C$4)&gt;=参数!C$3,-参数!C$3,0)</f>
        <v>5.4493150684931511E-2</v>
      </c>
      <c r="D13" s="4">
        <f>参数!D$3/365*(净价!$A13-参数!D$4)+IF(参数!D$3/365*(净价!$A13-参数!D$4)&gt;=参数!D$3,-参数!D$3,0)</f>
        <v>8.8328767123287671E-3</v>
      </c>
      <c r="E13" s="4">
        <f>参数!E$3/365*(净价!$A13-参数!E$4)+IF(参数!E$3/365*(净价!$A13-参数!E$4)&gt;=参数!E$3,-参数!E$3,0)</f>
        <v>5.266849315068494E-2</v>
      </c>
      <c r="F13" s="4">
        <f>参数!F$3/365*(净价!$A13-参数!F$4)+IF(参数!F$3/365*(净价!$A13-参数!F$4)&gt;=参数!F$3,-参数!F$3,0)</f>
        <v>4.683561643835616E-2</v>
      </c>
      <c r="G13" s="4">
        <f>参数!G$3/365*(净价!$A13-参数!G$4)+IF(参数!G$3/365*(净价!$A13-参数!G$4)&gt;=参数!G$3,-参数!G$3,0)</f>
        <v>2.5975068493150684E-2</v>
      </c>
      <c r="H13" s="4">
        <f>参数!H$3/365*(净价!$A13-参数!H$4)+IF(参数!H$3/365*(净价!$A13-参数!H$4)&gt;=参数!H$3,-参数!H$3,0)</f>
        <v>1.5199999999999998E-2</v>
      </c>
      <c r="I13" s="4">
        <f>参数!I$3/365*(净价!$A13-参数!I$4)+IF(参数!I$3/365*(净价!$A13-参数!I$4)&gt;=参数!I$3,-参数!I$3,0)</f>
        <v>4.3150684931506852E-3</v>
      </c>
      <c r="J13" s="4">
        <f>参数!J$3/365*(净价!$A13-参数!J$4)+IF(参数!J$3/365*(净价!$A13-参数!J$4)&gt;=参数!J$3,-参数!J$3,0)</f>
        <v>1.8277260273972602E-2</v>
      </c>
      <c r="K13" s="4">
        <f>参数!K$3/365*(净价!$A13-参数!K$4)+IF(参数!K$3/365*(净价!$A13-参数!K$4)&gt;=参数!K$3,-参数!K$3,0)</f>
        <v>1.5315068493150685E-2</v>
      </c>
    </row>
    <row r="14" spans="1:11" x14ac:dyDescent="0.15">
      <c r="A14" s="1">
        <v>42299</v>
      </c>
      <c r="B14" s="4">
        <f>参数!B$3/365*(净价!$A14-参数!B$4)+IF(参数!B$3/365*(净价!$A14-参数!B$4)&gt;=参数!B$3,-参数!B$3,0)</f>
        <v>3.6685753424657533E-2</v>
      </c>
      <c r="C14" s="4">
        <f>参数!C$3/365*(净价!$A14-参数!C$4)+IF(参数!C$3/365*(净价!$A14-参数!C$4)&gt;=参数!C$3,-参数!C$3,0)</f>
        <v>5.4726027397260284E-2</v>
      </c>
      <c r="D14" s="4">
        <f>参数!D$3/365*(净价!$A14-参数!D$4)+IF(参数!D$3/365*(净价!$A14-参数!D$4)&gt;=参数!D$3,-参数!D$3,0)</f>
        <v>9.0027397260273971E-3</v>
      </c>
      <c r="E14" s="4">
        <f>参数!E$3/365*(净价!$A14-参数!E$4)+IF(参数!E$3/365*(净价!$A14-参数!E$4)&gt;=参数!E$3,-参数!E$3,0)</f>
        <v>5.281643835616439E-2</v>
      </c>
      <c r="F14" s="4">
        <f>参数!F$3/365*(净价!$A14-参数!F$4)+IF(参数!F$3/365*(净价!$A14-参数!F$4)&gt;=参数!F$3,-参数!F$3,0)</f>
        <v>4.7013698630136984E-2</v>
      </c>
      <c r="G14" s="4">
        <f>参数!G$3/365*(净价!$A14-参数!G$4)+IF(参数!G$3/365*(净价!$A14-参数!G$4)&gt;=参数!G$3,-参数!G$3,0)</f>
        <v>2.6113972602739725E-2</v>
      </c>
      <c r="H14" s="4">
        <f>参数!H$3/365*(净价!$A14-参数!H$4)+IF(参数!H$3/365*(净价!$A14-参数!H$4)&gt;=参数!H$3,-参数!H$3,0)</f>
        <v>1.5399999999999999E-2</v>
      </c>
      <c r="I14" s="4">
        <f>参数!I$3/365*(净价!$A14-参数!I$4)+IF(参数!I$3/365*(净价!$A14-参数!I$4)&gt;=参数!I$3,-参数!I$3,0)</f>
        <v>4.4876712328767122E-3</v>
      </c>
      <c r="J14" s="4">
        <f>参数!J$3/365*(净价!$A14-参数!J$4)+IF(参数!J$3/365*(净价!$A14-参数!J$4)&gt;=参数!J$3,-参数!J$3,0)</f>
        <v>1.8424657534246575E-2</v>
      </c>
      <c r="K14" s="4">
        <f>参数!K$3/365*(净价!$A14-参数!K$4)+IF(参数!K$3/365*(净价!$A14-参数!K$4)&gt;=参数!K$3,-参数!K$3,0)</f>
        <v>1.5493150684931506E-2</v>
      </c>
    </row>
    <row r="15" spans="1:11" x14ac:dyDescent="0.15">
      <c r="A15" s="1">
        <v>42300</v>
      </c>
      <c r="B15" s="4">
        <f>参数!B$3/365*(净价!$A15-参数!B$4)+IF(参数!B$3/365*(净价!$A15-参数!B$4)&gt;=参数!B$3,-参数!B$3,0)</f>
        <v>3.6827397260273967E-2</v>
      </c>
      <c r="C15" s="4">
        <f>参数!C$3/365*(净价!$A15-参数!C$4)+IF(参数!C$3/365*(净价!$A15-参数!C$4)&gt;=参数!C$3,-参数!C$3,0)</f>
        <v>5.4958904109589049E-2</v>
      </c>
      <c r="D15" s="4">
        <f>参数!D$3/365*(净价!$A15-参数!D$4)+IF(参数!D$3/365*(净价!$A15-参数!D$4)&gt;=参数!D$3,-参数!D$3,0)</f>
        <v>9.1726027397260271E-3</v>
      </c>
      <c r="E15" s="4">
        <f>参数!E$3/365*(净价!$A15-参数!E$4)+IF(参数!E$3/365*(净价!$A15-参数!E$4)&gt;=参数!E$3,-参数!E$3,0)</f>
        <v>5.2964383561643846E-2</v>
      </c>
      <c r="F15" s="4">
        <f>参数!F$3/365*(净价!$A15-参数!F$4)+IF(参数!F$3/365*(净价!$A15-参数!F$4)&gt;=参数!F$3,-参数!F$3,0)</f>
        <v>4.7191780821917807E-2</v>
      </c>
      <c r="G15" s="4">
        <f>参数!G$3/365*(净价!$A15-参数!G$4)+IF(参数!G$3/365*(净价!$A15-参数!G$4)&gt;=参数!G$3,-参数!G$3,0)</f>
        <v>2.6252876712328767E-2</v>
      </c>
      <c r="H15" s="4">
        <f>参数!H$3/365*(净价!$A15-参数!H$4)+IF(参数!H$3/365*(净价!$A15-参数!H$4)&gt;=参数!H$3,-参数!H$3,0)</f>
        <v>1.5599999999999999E-2</v>
      </c>
      <c r="I15" s="4">
        <f>参数!I$3/365*(净价!$A15-参数!I$4)+IF(参数!I$3/365*(净价!$A15-参数!I$4)&gt;=参数!I$3,-参数!I$3,0)</f>
        <v>4.6602739726027392E-3</v>
      </c>
      <c r="J15" s="4">
        <f>参数!J$3/365*(净价!$A15-参数!J$4)+IF(参数!J$3/365*(净价!$A15-参数!J$4)&gt;=参数!J$3,-参数!J$3,0)</f>
        <v>1.8572054794520548E-2</v>
      </c>
      <c r="K15" s="4">
        <f>参数!K$3/365*(净价!$A15-参数!K$4)+IF(参数!K$3/365*(净价!$A15-参数!K$4)&gt;=参数!K$3,-参数!K$3,0)</f>
        <v>1.5671232876712328E-2</v>
      </c>
    </row>
    <row r="16" spans="1:11" x14ac:dyDescent="0.15">
      <c r="A16" s="1">
        <v>42303</v>
      </c>
      <c r="B16" s="4">
        <f>参数!B$3/365*(净价!$A16-参数!B$4)+IF(参数!B$3/365*(净价!$A16-参数!B$4)&gt;=参数!B$3,-参数!B$3,0)</f>
        <v>3.7252328767123283E-2</v>
      </c>
      <c r="C16" s="4">
        <f>参数!C$3/365*(净价!$A16-参数!C$4)+IF(参数!C$3/365*(净价!$A16-参数!C$4)&gt;=参数!C$3,-参数!C$3,0)</f>
        <v>5.5657534246575352E-2</v>
      </c>
      <c r="D16" s="4">
        <f>参数!D$3/365*(净价!$A16-参数!D$4)+IF(参数!D$3/365*(净价!$A16-参数!D$4)&gt;=参数!D$3,-参数!D$3,0)</f>
        <v>9.682191780821919E-3</v>
      </c>
      <c r="E16" s="4">
        <f>参数!E$3/365*(净价!$A16-参数!E$4)+IF(参数!E$3/365*(净价!$A16-参数!E$4)&gt;=参数!E$3,-参数!E$3,0)</f>
        <v>5.3408219178082202E-2</v>
      </c>
      <c r="F16" s="4">
        <f>参数!F$3/365*(净价!$A16-参数!F$4)+IF(参数!F$3/365*(净价!$A16-参数!F$4)&gt;=参数!F$3,-参数!F$3,0)</f>
        <v>4.7726027397260271E-2</v>
      </c>
      <c r="G16" s="4">
        <f>参数!G$3/365*(净价!$A16-参数!G$4)+IF(参数!G$3/365*(净价!$A16-参数!G$4)&gt;=参数!G$3,-参数!G$3,0)</f>
        <v>2.6669589041095891E-2</v>
      </c>
      <c r="H16" s="4">
        <f>参数!H$3/365*(净价!$A16-参数!H$4)+IF(参数!H$3/365*(净价!$A16-参数!H$4)&gt;=参数!H$3,-参数!H$3,0)</f>
        <v>1.6199999999999999E-2</v>
      </c>
      <c r="I16" s="4">
        <f>参数!I$3/365*(净价!$A16-参数!I$4)+IF(参数!I$3/365*(净价!$A16-参数!I$4)&gt;=参数!I$3,-参数!I$3,0)</f>
        <v>5.1780821917808218E-3</v>
      </c>
      <c r="J16" s="4">
        <f>参数!J$3/365*(净价!$A16-参数!J$4)+IF(参数!J$3/365*(净价!$A16-参数!J$4)&gt;=参数!J$3,-参数!J$3,0)</f>
        <v>1.9014246575342467E-2</v>
      </c>
      <c r="K16" s="4">
        <f>参数!K$3/365*(净价!$A16-参数!K$4)+IF(参数!K$3/365*(净价!$A16-参数!K$4)&gt;=参数!K$3,-参数!K$3,0)</f>
        <v>1.6205479452054795E-2</v>
      </c>
    </row>
    <row r="17" spans="1:11" x14ac:dyDescent="0.15">
      <c r="A17" s="1">
        <v>42304</v>
      </c>
      <c r="B17" s="4">
        <f>参数!B$3/365*(净价!$A17-参数!B$4)+IF(参数!B$3/365*(净价!$A17-参数!B$4)&gt;=参数!B$3,-参数!B$3,0)</f>
        <v>3.7393972602739724E-2</v>
      </c>
      <c r="C17" s="4">
        <f>参数!C$3/365*(净价!$A17-参数!C$4)+IF(参数!C$3/365*(净价!$A17-参数!C$4)&gt;=参数!C$3,-参数!C$3,0)</f>
        <v>5.5890410958904117E-2</v>
      </c>
      <c r="D17" s="4">
        <f>参数!D$3/365*(净价!$A17-参数!D$4)+IF(参数!D$3/365*(净价!$A17-参数!D$4)&gt;=参数!D$3,-参数!D$3,0)</f>
        <v>9.852054794520549E-3</v>
      </c>
      <c r="E17" s="4">
        <f>参数!E$3/365*(净价!$A17-参数!E$4)+IF(参数!E$3/365*(净价!$A17-参数!E$4)&gt;=参数!E$3,-参数!E$3,0)</f>
        <v>5.3556164383561651E-2</v>
      </c>
      <c r="F17" s="4">
        <f>参数!F$3/365*(净价!$A17-参数!F$4)+IF(参数!F$3/365*(净价!$A17-参数!F$4)&gt;=参数!F$3,-参数!F$3,0)</f>
        <v>4.7904109589041094E-2</v>
      </c>
      <c r="G17" s="4">
        <f>参数!G$3/365*(净价!$A17-参数!G$4)+IF(参数!G$3/365*(净价!$A17-参数!G$4)&gt;=参数!G$3,-参数!G$3,0)</f>
        <v>2.6808493150684932E-2</v>
      </c>
      <c r="H17" s="4">
        <f>参数!H$3/365*(净价!$A17-参数!H$4)+IF(参数!H$3/365*(净价!$A17-参数!H$4)&gt;=参数!H$3,-参数!H$3,0)</f>
        <v>1.6399999999999998E-2</v>
      </c>
      <c r="I17" s="4">
        <f>参数!I$3/365*(净价!$A17-参数!I$4)+IF(参数!I$3/365*(净价!$A17-参数!I$4)&gt;=参数!I$3,-参数!I$3,0)</f>
        <v>5.3506849315068487E-3</v>
      </c>
      <c r="J17" s="4">
        <f>参数!J$3/365*(净价!$A17-参数!J$4)+IF(参数!J$3/365*(净价!$A17-参数!J$4)&gt;=参数!J$3,-参数!J$3,0)</f>
        <v>1.916164383561644E-2</v>
      </c>
      <c r="K17" s="4">
        <f>参数!K$3/365*(净价!$A17-参数!K$4)+IF(参数!K$3/365*(净价!$A17-参数!K$4)&gt;=参数!K$3,-参数!K$3,0)</f>
        <v>1.6383561643835615E-2</v>
      </c>
    </row>
    <row r="18" spans="1:11" x14ac:dyDescent="0.15">
      <c r="A18" s="1">
        <v>42305</v>
      </c>
      <c r="B18" s="4">
        <f>参数!B$3/365*(净价!$A18-参数!B$4)+IF(参数!B$3/365*(净价!$A18-参数!B$4)&gt;=参数!B$3,-参数!B$3,0)</f>
        <v>3.7535616438356165E-2</v>
      </c>
      <c r="C18" s="4">
        <f>参数!C$3/365*(净价!$A18-参数!C$4)+IF(参数!C$3/365*(净价!$A18-参数!C$4)&gt;=参数!C$3,-参数!C$3,0)</f>
        <v>5.6123287671232883E-2</v>
      </c>
      <c r="D18" s="4">
        <f>参数!D$3/365*(净价!$A18-参数!D$4)+IF(参数!D$3/365*(净价!$A18-参数!D$4)&gt;=参数!D$3,-参数!D$3,0)</f>
        <v>1.0021917808219179E-2</v>
      </c>
      <c r="E18" s="4">
        <f>参数!E$3/365*(净价!$A18-参数!E$4)+IF(参数!E$3/365*(净价!$A18-参数!E$4)&gt;=参数!E$3,-参数!E$3,0)</f>
        <v>5.3704109589041107E-2</v>
      </c>
      <c r="F18" s="4">
        <f>参数!F$3/365*(净价!$A18-参数!F$4)+IF(参数!F$3/365*(净价!$A18-参数!F$4)&gt;=参数!F$3,-参数!F$3,0)</f>
        <v>4.8082191780821917E-2</v>
      </c>
      <c r="G18" s="4">
        <f>参数!G$3/365*(净价!$A18-参数!G$4)+IF(参数!G$3/365*(净价!$A18-参数!G$4)&gt;=参数!G$3,-参数!G$3,0)</f>
        <v>2.6947397260273974E-2</v>
      </c>
      <c r="H18" s="4">
        <f>参数!H$3/365*(净价!$A18-参数!H$4)+IF(参数!H$3/365*(净价!$A18-参数!H$4)&gt;=参数!H$3,-参数!H$3,0)</f>
        <v>1.66E-2</v>
      </c>
      <c r="I18" s="4">
        <f>参数!I$3/365*(净价!$A18-参数!I$4)+IF(参数!I$3/365*(净价!$A18-参数!I$4)&gt;=参数!I$3,-参数!I$3,0)</f>
        <v>5.5232876712328766E-3</v>
      </c>
      <c r="J18" s="4">
        <f>参数!J$3/365*(净价!$A18-参数!J$4)+IF(参数!J$3/365*(净价!$A18-参数!J$4)&gt;=参数!J$3,-参数!J$3,0)</f>
        <v>1.9309041095890413E-2</v>
      </c>
      <c r="K18" s="4">
        <f>参数!K$3/365*(净价!$A18-参数!K$4)+IF(参数!K$3/365*(净价!$A18-参数!K$4)&gt;=参数!K$3,-参数!K$3,0)</f>
        <v>1.6561643835616438E-2</v>
      </c>
    </row>
    <row r="19" spans="1:11" x14ac:dyDescent="0.15">
      <c r="A19" s="1">
        <v>42306</v>
      </c>
      <c r="B19" s="4">
        <f>参数!B$3/365*(净价!$A19-参数!B$4)+IF(参数!B$3/365*(净价!$A19-参数!B$4)&gt;=参数!B$3,-参数!B$3,0)</f>
        <v>3.7677260273972599E-2</v>
      </c>
      <c r="C19" s="4">
        <f>参数!C$3/365*(净价!$A19-参数!C$4)+IF(参数!C$3/365*(净价!$A19-参数!C$4)&gt;=参数!C$3,-参数!C$3,0)</f>
        <v>5.6356164383561648E-2</v>
      </c>
      <c r="D19" s="4">
        <f>参数!D$3/365*(净价!$A19-参数!D$4)+IF(参数!D$3/365*(净价!$A19-参数!D$4)&gt;=参数!D$3,-参数!D$3,0)</f>
        <v>1.0191780821917809E-2</v>
      </c>
      <c r="E19" s="4">
        <f>参数!E$3/365*(净价!$A19-参数!E$4)+IF(参数!E$3/365*(净价!$A19-参数!E$4)&gt;=参数!E$3,-参数!E$3,0)</f>
        <v>5.3852054794520557E-2</v>
      </c>
      <c r="F19" s="4">
        <f>参数!F$3/365*(净价!$A19-参数!F$4)+IF(参数!F$3/365*(净价!$A19-参数!F$4)&gt;=参数!F$3,-参数!F$3,0)</f>
        <v>4.8260273972602741E-2</v>
      </c>
      <c r="G19" s="4">
        <f>参数!G$3/365*(净价!$A19-参数!G$4)+IF(参数!G$3/365*(净价!$A19-参数!G$4)&gt;=参数!G$3,-参数!G$3,0)</f>
        <v>2.7086301369863015E-2</v>
      </c>
      <c r="H19" s="4">
        <f>参数!H$3/365*(净价!$A19-参数!H$4)+IF(参数!H$3/365*(净价!$A19-参数!H$4)&gt;=参数!H$3,-参数!H$3,0)</f>
        <v>1.6799999999999999E-2</v>
      </c>
      <c r="I19" s="4">
        <f>参数!I$3/365*(净价!$A19-参数!I$4)+IF(参数!I$3/365*(净价!$A19-参数!I$4)&gt;=参数!I$3,-参数!I$3,0)</f>
        <v>5.6958904109589044E-3</v>
      </c>
      <c r="J19" s="4">
        <f>参数!J$3/365*(净价!$A19-参数!J$4)+IF(参数!J$3/365*(净价!$A19-参数!J$4)&gt;=参数!J$3,-参数!J$3,0)</f>
        <v>1.9456438356164386E-2</v>
      </c>
      <c r="K19" s="4">
        <f>参数!K$3/365*(净价!$A19-参数!K$4)+IF(参数!K$3/365*(净价!$A19-参数!K$4)&gt;=参数!K$3,-参数!K$3,0)</f>
        <v>1.6739726027397261E-2</v>
      </c>
    </row>
    <row r="20" spans="1:11" x14ac:dyDescent="0.15">
      <c r="A20" s="1">
        <v>42307</v>
      </c>
      <c r="B20" s="4">
        <f>参数!B$3/365*(净价!$A20-参数!B$4)+IF(参数!B$3/365*(净价!$A20-参数!B$4)&gt;=参数!B$3,-参数!B$3,0)</f>
        <v>3.781890410958904E-2</v>
      </c>
      <c r="C20" s="4">
        <f>参数!C$3/365*(净价!$A20-参数!C$4)+IF(参数!C$3/365*(净价!$A20-参数!C$4)&gt;=参数!C$3,-参数!C$3,0)</f>
        <v>5.658904109589042E-2</v>
      </c>
      <c r="D20" s="4">
        <f>参数!D$3/365*(净价!$A20-参数!D$4)+IF(参数!D$3/365*(净价!$A20-参数!D$4)&gt;=参数!D$3,-参数!D$3,0)</f>
        <v>1.0361643835616439E-2</v>
      </c>
      <c r="E20" s="4">
        <f>参数!E$3/365*(净价!$A20-参数!E$4)+IF(参数!E$3/365*(净价!$A20-参数!E$4)&gt;=参数!E$3,-参数!E$3,0)</f>
        <v>0</v>
      </c>
      <c r="F20" s="4">
        <f>参数!F$3/365*(净价!$A20-参数!F$4)+IF(参数!F$3/365*(净价!$A20-参数!F$4)&gt;=参数!F$3,-参数!F$3,0)</f>
        <v>4.8438356164383564E-2</v>
      </c>
      <c r="G20" s="4">
        <f>参数!G$3/365*(净价!$A20-参数!G$4)+IF(参数!G$3/365*(净价!$A20-参数!G$4)&gt;=参数!G$3,-参数!G$3,0)</f>
        <v>2.7225205479452057E-2</v>
      </c>
      <c r="H20" s="4">
        <f>参数!H$3/365*(净价!$A20-参数!H$4)+IF(参数!H$3/365*(净价!$A20-参数!H$4)&gt;=参数!H$3,-参数!H$3,0)</f>
        <v>1.6999999999999998E-2</v>
      </c>
      <c r="I20" s="4">
        <f>参数!I$3/365*(净价!$A20-参数!I$4)+IF(参数!I$3/365*(净价!$A20-参数!I$4)&gt;=参数!I$3,-参数!I$3,0)</f>
        <v>5.8684931506849313E-3</v>
      </c>
      <c r="J20" s="4">
        <f>参数!J$3/365*(净价!$A20-参数!J$4)+IF(参数!J$3/365*(净价!$A20-参数!J$4)&gt;=参数!J$3,-参数!J$3,0)</f>
        <v>1.9603835616438355E-2</v>
      </c>
      <c r="K20" s="4">
        <f>参数!K$3/365*(净价!$A20-参数!K$4)+IF(参数!K$3/365*(净价!$A20-参数!K$4)&gt;=参数!K$3,-参数!K$3,0)</f>
        <v>1.6917808219178081E-2</v>
      </c>
    </row>
    <row r="21" spans="1:11" x14ac:dyDescent="0.15">
      <c r="A21" s="1">
        <v>42310</v>
      </c>
      <c r="B21" s="4">
        <f>参数!B$3/365*(净价!$A21-参数!B$4)+IF(参数!B$3/365*(净价!$A21-参数!B$4)&gt;=参数!B$3,-参数!B$3,0)</f>
        <v>3.8243835616438356E-2</v>
      </c>
      <c r="C21" s="4">
        <f>参数!C$3/365*(净价!$A21-参数!C$4)+IF(参数!C$3/365*(净价!$A21-参数!C$4)&gt;=参数!C$3,-参数!C$3,0)</f>
        <v>5.7287671232876716E-2</v>
      </c>
      <c r="D21" s="4">
        <f>参数!D$3/365*(净价!$A21-参数!D$4)+IF(参数!D$3/365*(净价!$A21-参数!D$4)&gt;=参数!D$3,-参数!D$3,0)</f>
        <v>1.0871232876712329E-2</v>
      </c>
      <c r="E21" s="4">
        <f>参数!E$3/365*(净价!$A21-参数!E$4)+IF(参数!E$3/365*(净价!$A21-参数!E$4)&gt;=参数!E$3,-参数!E$3,0)</f>
        <v>4.4383561643835528E-4</v>
      </c>
      <c r="F21" s="4">
        <f>参数!F$3/365*(净价!$A21-参数!F$4)+IF(参数!F$3/365*(净价!$A21-参数!F$4)&gt;=参数!F$3,-参数!F$3,0)</f>
        <v>4.8972602739726027E-2</v>
      </c>
      <c r="G21" s="4">
        <f>参数!G$3/365*(净价!$A21-参数!G$4)+IF(参数!G$3/365*(净价!$A21-参数!G$4)&gt;=参数!G$3,-参数!G$3,0)</f>
        <v>2.7641917808219178E-2</v>
      </c>
      <c r="H21" s="4">
        <f>参数!H$3/365*(净价!$A21-参数!H$4)+IF(参数!H$3/365*(净价!$A21-参数!H$4)&gt;=参数!H$3,-参数!H$3,0)</f>
        <v>1.7599999999999998E-2</v>
      </c>
      <c r="I21" s="4">
        <f>参数!I$3/365*(净价!$A21-参数!I$4)+IF(参数!I$3/365*(净价!$A21-参数!I$4)&gt;=参数!I$3,-参数!I$3,0)</f>
        <v>6.386301369863014E-3</v>
      </c>
      <c r="J21" s="4">
        <f>参数!J$3/365*(净价!$A21-参数!J$4)+IF(参数!J$3/365*(净价!$A21-参数!J$4)&gt;=参数!J$3,-参数!J$3,0)</f>
        <v>2.0046027397260274E-2</v>
      </c>
      <c r="K21" s="4">
        <f>参数!K$3/365*(净价!$A21-参数!K$4)+IF(参数!K$3/365*(净价!$A21-参数!K$4)&gt;=参数!K$3,-参数!K$3,0)</f>
        <v>1.7452054794520548E-2</v>
      </c>
    </row>
    <row r="22" spans="1:11" x14ac:dyDescent="0.15">
      <c r="A22" s="1">
        <v>42311</v>
      </c>
      <c r="B22" s="4">
        <f>参数!B$3/365*(净价!$A22-参数!B$4)+IF(参数!B$3/365*(净价!$A22-参数!B$4)&gt;=参数!B$3,-参数!B$3,0)</f>
        <v>3.838547945205479E-2</v>
      </c>
      <c r="C22" s="4">
        <f>参数!C$3/365*(净价!$A22-参数!C$4)+IF(参数!C$3/365*(净价!$A22-参数!C$4)&gt;=参数!C$3,-参数!C$3,0)</f>
        <v>5.7520547945205489E-2</v>
      </c>
      <c r="D22" s="4">
        <f>参数!D$3/365*(净价!$A22-参数!D$4)+IF(参数!D$3/365*(净价!$A22-参数!D$4)&gt;=参数!D$3,-参数!D$3,0)</f>
        <v>1.1041095890410959E-2</v>
      </c>
      <c r="E22" s="4">
        <f>参数!E$3/365*(净价!$A22-参数!E$4)+IF(参数!E$3/365*(净价!$A22-参数!E$4)&gt;=参数!E$3,-参数!E$3,0)</f>
        <v>5.9178082191781167E-4</v>
      </c>
      <c r="F22" s="4">
        <f>参数!F$3/365*(净价!$A22-参数!F$4)+IF(参数!F$3/365*(净价!$A22-参数!F$4)&gt;=参数!F$3,-参数!F$3,0)</f>
        <v>4.9150684931506851E-2</v>
      </c>
      <c r="G22" s="4">
        <f>参数!G$3/365*(净价!$A22-参数!G$4)+IF(参数!G$3/365*(净价!$A22-参数!G$4)&gt;=参数!G$3,-参数!G$3,0)</f>
        <v>2.7780821917808219E-2</v>
      </c>
      <c r="H22" s="4">
        <f>参数!H$3/365*(净价!$A22-参数!H$4)+IF(参数!H$3/365*(净价!$A22-参数!H$4)&gt;=参数!H$3,-参数!H$3,0)</f>
        <v>1.78E-2</v>
      </c>
      <c r="I22" s="4">
        <f>参数!I$3/365*(净价!$A22-参数!I$4)+IF(参数!I$3/365*(净价!$A22-参数!I$4)&gt;=参数!I$3,-参数!I$3,0)</f>
        <v>6.5589041095890409E-3</v>
      </c>
      <c r="J22" s="4">
        <f>参数!J$3/365*(净价!$A22-参数!J$4)+IF(参数!J$3/365*(净价!$A22-参数!J$4)&gt;=参数!J$3,-参数!J$3,0)</f>
        <v>2.0193424657534247E-2</v>
      </c>
      <c r="K22" s="4">
        <f>参数!K$3/365*(净价!$A22-参数!K$4)+IF(参数!K$3/365*(净价!$A22-参数!K$4)&gt;=参数!K$3,-参数!K$3,0)</f>
        <v>1.7630136986301368E-2</v>
      </c>
    </row>
    <row r="23" spans="1:11" x14ac:dyDescent="0.15">
      <c r="A23" s="1">
        <v>42312</v>
      </c>
      <c r="B23" s="4">
        <f>参数!B$3/365*(净价!$A23-参数!B$4)+IF(参数!B$3/365*(净价!$A23-参数!B$4)&gt;=参数!B$3,-参数!B$3,0)</f>
        <v>3.8527123287671231E-2</v>
      </c>
      <c r="C23" s="4">
        <f>参数!C$3/365*(净价!$A23-参数!C$4)+IF(参数!C$3/365*(净价!$A23-参数!C$4)&gt;=参数!C$3,-参数!C$3,0)</f>
        <v>5.7753424657534254E-2</v>
      </c>
      <c r="D23" s="4">
        <f>参数!D$3/365*(净价!$A23-参数!D$4)+IF(参数!D$3/365*(净价!$A23-参数!D$4)&gt;=参数!D$3,-参数!D$3,0)</f>
        <v>1.1210958904109589E-2</v>
      </c>
      <c r="E23" s="4">
        <f>参数!E$3/365*(净价!$A23-参数!E$4)+IF(参数!E$3/365*(净价!$A23-参数!E$4)&gt;=参数!E$3,-参数!E$3,0)</f>
        <v>7.3972602739726112E-4</v>
      </c>
      <c r="F23" s="4">
        <f>参数!F$3/365*(净价!$A23-参数!F$4)+IF(参数!F$3/365*(净价!$A23-参数!F$4)&gt;=参数!F$3,-参数!F$3,0)</f>
        <v>4.9328767123287667E-2</v>
      </c>
      <c r="G23" s="4">
        <f>参数!G$3/365*(净价!$A23-参数!G$4)+IF(参数!G$3/365*(净价!$A23-参数!G$4)&gt;=参数!G$3,-参数!G$3,0)</f>
        <v>2.791972602739726E-2</v>
      </c>
      <c r="H23" s="4">
        <f>参数!H$3/365*(净价!$A23-参数!H$4)+IF(参数!H$3/365*(净价!$A23-参数!H$4)&gt;=参数!H$3,-参数!H$3,0)</f>
        <v>1.7999999999999999E-2</v>
      </c>
      <c r="I23" s="4">
        <f>参数!I$3/365*(净价!$A23-参数!I$4)+IF(参数!I$3/365*(净价!$A23-参数!I$4)&gt;=参数!I$3,-参数!I$3,0)</f>
        <v>6.7315068493150679E-3</v>
      </c>
      <c r="J23" s="4">
        <f>参数!J$3/365*(净价!$A23-参数!J$4)+IF(参数!J$3/365*(净价!$A23-参数!J$4)&gt;=参数!J$3,-参数!J$3,0)</f>
        <v>2.034082191780822E-2</v>
      </c>
      <c r="K23" s="4">
        <f>参数!K$3/365*(净价!$A23-参数!K$4)+IF(参数!K$3/365*(净价!$A23-参数!K$4)&gt;=参数!K$3,-参数!K$3,0)</f>
        <v>1.7808219178082191E-2</v>
      </c>
    </row>
    <row r="24" spans="1:11" x14ac:dyDescent="0.15">
      <c r="A24" s="1">
        <v>42313</v>
      </c>
      <c r="B24" s="4">
        <f>参数!B$3/365*(净价!$A24-参数!B$4)+IF(参数!B$3/365*(净价!$A24-参数!B$4)&gt;=参数!B$3,-参数!B$3,0)</f>
        <v>3.8668767123287671E-2</v>
      </c>
      <c r="C24" s="4">
        <f>参数!C$3/365*(净价!$A24-参数!C$4)+IF(参数!C$3/365*(净价!$A24-参数!C$4)&gt;=参数!C$3,-参数!C$3,0)</f>
        <v>5.7986301369863019E-2</v>
      </c>
      <c r="D24" s="4">
        <f>参数!D$3/365*(净价!$A24-参数!D$4)+IF(参数!D$3/365*(净价!$A24-参数!D$4)&gt;=参数!D$3,-参数!D$3,0)</f>
        <v>1.1380821917808219E-2</v>
      </c>
      <c r="E24" s="4">
        <f>参数!E$3/365*(净价!$A24-参数!E$4)+IF(参数!E$3/365*(净价!$A24-参数!E$4)&gt;=参数!E$3,-参数!E$3,0)</f>
        <v>8.8767123287671751E-4</v>
      </c>
      <c r="F24" s="4">
        <f>参数!F$3/365*(净价!$A24-参数!F$4)+IF(参数!F$3/365*(净价!$A24-参数!F$4)&gt;=参数!F$3,-参数!F$3,0)</f>
        <v>4.9506849315068491E-2</v>
      </c>
      <c r="G24" s="4">
        <f>参数!G$3/365*(净价!$A24-参数!G$4)+IF(参数!G$3/365*(净价!$A24-参数!G$4)&gt;=参数!G$3,-参数!G$3,0)</f>
        <v>2.8058630136986302E-2</v>
      </c>
      <c r="H24" s="4">
        <f>参数!H$3/365*(净价!$A24-参数!H$4)+IF(参数!H$3/365*(净价!$A24-参数!H$4)&gt;=参数!H$3,-参数!H$3,0)</f>
        <v>1.8199999999999997E-2</v>
      </c>
      <c r="I24" s="4">
        <f>参数!I$3/365*(净价!$A24-参数!I$4)+IF(参数!I$3/365*(净价!$A24-参数!I$4)&gt;=参数!I$3,-参数!I$3,0)</f>
        <v>6.9041095890410957E-3</v>
      </c>
      <c r="J24" s="4">
        <f>参数!J$3/365*(净价!$A24-参数!J$4)+IF(参数!J$3/365*(净价!$A24-参数!J$4)&gt;=参数!J$3,-参数!J$3,0)</f>
        <v>2.0488219178082193E-2</v>
      </c>
      <c r="K24" s="4">
        <f>参数!K$3/365*(净价!$A24-参数!K$4)+IF(参数!K$3/365*(净价!$A24-参数!K$4)&gt;=参数!K$3,-参数!K$3,0)</f>
        <v>1.7986301369863015E-2</v>
      </c>
    </row>
    <row r="25" spans="1:11" x14ac:dyDescent="0.15">
      <c r="A25" s="1">
        <v>42314</v>
      </c>
      <c r="B25" s="4">
        <f>参数!B$3/365*(净价!$A25-参数!B$4)+IF(参数!B$3/365*(净价!$A25-参数!B$4)&gt;=参数!B$3,-参数!B$3,0)</f>
        <v>3.8810410958904105E-2</v>
      </c>
      <c r="C25" s="4">
        <f>参数!C$3/365*(净价!$A25-参数!C$4)+IF(参数!C$3/365*(净价!$A25-参数!C$4)&gt;=参数!C$3,-参数!C$3,0)</f>
        <v>5.8219178082191785E-2</v>
      </c>
      <c r="D25" s="4">
        <f>参数!D$3/365*(净价!$A25-参数!D$4)+IF(参数!D$3/365*(净价!$A25-参数!D$4)&gt;=参数!D$3,-参数!D$3,0)</f>
        <v>1.1550684931506849E-2</v>
      </c>
      <c r="E25" s="4">
        <f>参数!E$3/365*(净价!$A25-参数!E$4)+IF(参数!E$3/365*(净价!$A25-参数!E$4)&gt;=参数!E$3,-参数!E$3,0)</f>
        <v>1.035616438356167E-3</v>
      </c>
      <c r="F25" s="4">
        <f>参数!F$3/365*(净价!$A25-参数!F$4)+IF(参数!F$3/365*(净价!$A25-参数!F$4)&gt;=参数!F$3,-参数!F$3,0)</f>
        <v>4.9684931506849314E-2</v>
      </c>
      <c r="G25" s="4">
        <f>参数!G$3/365*(净价!$A25-参数!G$4)+IF(参数!G$3/365*(净价!$A25-参数!G$4)&gt;=参数!G$3,-参数!G$3,0)</f>
        <v>2.8197534246575343E-2</v>
      </c>
      <c r="H25" s="4">
        <f>参数!H$3/365*(净价!$A25-参数!H$4)+IF(参数!H$3/365*(净价!$A25-参数!H$4)&gt;=参数!H$3,-参数!H$3,0)</f>
        <v>1.84E-2</v>
      </c>
      <c r="I25" s="4">
        <f>参数!I$3/365*(净价!$A25-参数!I$4)+IF(参数!I$3/365*(净价!$A25-参数!I$4)&gt;=参数!I$3,-参数!I$3,0)</f>
        <v>7.0767123287671235E-3</v>
      </c>
      <c r="J25" s="4">
        <f>参数!J$3/365*(净价!$A25-参数!J$4)+IF(参数!J$3/365*(净价!$A25-参数!J$4)&gt;=参数!J$3,-参数!J$3,0)</f>
        <v>2.0635616438356166E-2</v>
      </c>
      <c r="K25" s="4">
        <f>参数!K$3/365*(净价!$A25-参数!K$4)+IF(参数!K$3/365*(净价!$A25-参数!K$4)&gt;=参数!K$3,-参数!K$3,0)</f>
        <v>1.8164383561643835E-2</v>
      </c>
    </row>
    <row r="26" spans="1:11" x14ac:dyDescent="0.15">
      <c r="A26" s="1">
        <v>42317</v>
      </c>
      <c r="B26" s="4">
        <f>参数!B$3/365*(净价!$A26-参数!B$4)+IF(参数!B$3/365*(净价!$A26-参数!B$4)&gt;=参数!B$3,-参数!B$3,0)</f>
        <v>3.9235342465753421E-2</v>
      </c>
      <c r="C26" s="4">
        <f>参数!C$3/365*(净价!$A26-参数!C$4)+IF(参数!C$3/365*(净价!$A26-参数!C$4)&gt;=参数!C$3,-参数!C$3,0)</f>
        <v>5.8917808219178087E-2</v>
      </c>
      <c r="D26" s="4">
        <f>参数!D$3/365*(净价!$A26-参数!D$4)+IF(参数!D$3/365*(净价!$A26-参数!D$4)&gt;=参数!D$3,-参数!D$3,0)</f>
        <v>1.2060273972602739E-2</v>
      </c>
      <c r="E26" s="4">
        <f>参数!E$3/365*(净价!$A26-参数!E$4)+IF(参数!E$3/365*(净价!$A26-参数!E$4)&gt;=参数!E$3,-参数!E$3,0)</f>
        <v>1.4794520547945222E-3</v>
      </c>
      <c r="F26" s="4">
        <f>参数!F$3/365*(净价!$A26-参数!F$4)+IF(参数!F$3/365*(净价!$A26-参数!F$4)&gt;=参数!F$3,-参数!F$3,0)</f>
        <v>5.0219178082191777E-2</v>
      </c>
      <c r="G26" s="4">
        <f>参数!G$3/365*(净价!$A26-参数!G$4)+IF(参数!G$3/365*(净价!$A26-参数!G$4)&gt;=参数!G$3,-参数!G$3,0)</f>
        <v>2.8614246575342468E-2</v>
      </c>
      <c r="H26" s="4">
        <f>参数!H$3/365*(净价!$A26-参数!H$4)+IF(参数!H$3/365*(净价!$A26-参数!H$4)&gt;=参数!H$3,-参数!H$3,0)</f>
        <v>1.9E-2</v>
      </c>
      <c r="I26" s="4">
        <f>参数!I$3/365*(净价!$A26-参数!I$4)+IF(参数!I$3/365*(净价!$A26-参数!I$4)&gt;=参数!I$3,-参数!I$3,0)</f>
        <v>7.5945205479452053E-3</v>
      </c>
      <c r="J26" s="4">
        <f>参数!J$3/365*(净价!$A26-参数!J$4)+IF(参数!J$3/365*(净价!$A26-参数!J$4)&gt;=参数!J$3,-参数!J$3,0)</f>
        <v>2.1077808219178082E-2</v>
      </c>
      <c r="K26" s="4">
        <f>参数!K$3/365*(净价!$A26-参数!K$4)+IF(参数!K$3/365*(净价!$A26-参数!K$4)&gt;=参数!K$3,-参数!K$3,0)</f>
        <v>1.8698630136986302E-2</v>
      </c>
    </row>
    <row r="27" spans="1:11" x14ac:dyDescent="0.15">
      <c r="A27" s="1">
        <v>42318</v>
      </c>
      <c r="B27" s="4">
        <f>参数!B$3/365*(净价!$A27-参数!B$4)+IF(参数!B$3/365*(净价!$A27-参数!B$4)&gt;=参数!B$3,-参数!B$3,0)</f>
        <v>3.9376986301369862E-2</v>
      </c>
      <c r="C27" s="4">
        <f>参数!C$3/365*(净价!$A27-参数!C$4)+IF(参数!C$3/365*(净价!$A27-参数!C$4)&gt;=参数!C$3,-参数!C$3,0)</f>
        <v>5.9150684931506853E-2</v>
      </c>
      <c r="D27" s="4">
        <f>参数!D$3/365*(净价!$A27-参数!D$4)+IF(参数!D$3/365*(净价!$A27-参数!D$4)&gt;=参数!D$3,-参数!D$3,0)</f>
        <v>1.223013698630137E-2</v>
      </c>
      <c r="E27" s="4">
        <f>参数!E$3/365*(净价!$A27-参数!E$4)+IF(参数!E$3/365*(净价!$A27-参数!E$4)&gt;=参数!E$3,-参数!E$3,0)</f>
        <v>1.6273972602739717E-3</v>
      </c>
      <c r="F27" s="4">
        <f>参数!F$3/365*(净价!$A27-参数!F$4)+IF(参数!F$3/365*(净价!$A27-参数!F$4)&gt;=参数!F$3,-参数!F$3,0)</f>
        <v>5.0397260273972601E-2</v>
      </c>
      <c r="G27" s="4">
        <f>参数!G$3/365*(净价!$A27-参数!G$4)+IF(参数!G$3/365*(净价!$A27-参数!G$4)&gt;=参数!G$3,-参数!G$3,0)</f>
        <v>2.8753150684931509E-2</v>
      </c>
      <c r="H27" s="4">
        <f>参数!H$3/365*(净价!$A27-参数!H$4)+IF(参数!H$3/365*(净价!$A27-参数!H$4)&gt;=参数!H$3,-参数!H$3,0)</f>
        <v>1.9199999999999998E-2</v>
      </c>
      <c r="I27" s="4">
        <f>参数!I$3/365*(净价!$A27-参数!I$4)+IF(参数!I$3/365*(净价!$A27-参数!I$4)&gt;=参数!I$3,-参数!I$3,0)</f>
        <v>7.7671232876712331E-3</v>
      </c>
      <c r="J27" s="4">
        <f>参数!J$3/365*(净价!$A27-参数!J$4)+IF(参数!J$3/365*(净价!$A27-参数!J$4)&gt;=参数!J$3,-参数!J$3,0)</f>
        <v>2.1225205479452055E-2</v>
      </c>
      <c r="K27" s="4">
        <f>参数!K$3/365*(净价!$A27-参数!K$4)+IF(参数!K$3/365*(净价!$A27-参数!K$4)&gt;=参数!K$3,-参数!K$3,0)</f>
        <v>1.8876712328767122E-2</v>
      </c>
    </row>
    <row r="28" spans="1:11" x14ac:dyDescent="0.15">
      <c r="A28" s="1">
        <v>42319</v>
      </c>
      <c r="B28" s="4">
        <f>参数!B$3/365*(净价!$A28-参数!B$4)+IF(参数!B$3/365*(净价!$A28-参数!B$4)&gt;=参数!B$3,-参数!B$3,0)</f>
        <v>3.9518630136986296E-2</v>
      </c>
      <c r="C28" s="4">
        <f>参数!C$3/365*(净价!$A28-参数!C$4)+IF(参数!C$3/365*(净价!$A28-参数!C$4)&gt;=参数!C$3,-参数!C$3,0)</f>
        <v>5.9383561643835625E-2</v>
      </c>
      <c r="D28" s="4">
        <f>参数!D$3/365*(净价!$A28-参数!D$4)+IF(参数!D$3/365*(净价!$A28-参数!D$4)&gt;=参数!D$3,-参数!D$3,0)</f>
        <v>1.2400000000000001E-2</v>
      </c>
      <c r="E28" s="4">
        <f>参数!E$3/365*(净价!$A28-参数!E$4)+IF(参数!E$3/365*(净价!$A28-参数!E$4)&gt;=参数!E$3,-参数!E$3,0)</f>
        <v>1.7753424657534281E-3</v>
      </c>
      <c r="F28" s="4">
        <f>参数!F$3/365*(净价!$A28-参数!F$4)+IF(参数!F$3/365*(净价!$A28-参数!F$4)&gt;=参数!F$3,-参数!F$3,0)</f>
        <v>5.0575342465753424E-2</v>
      </c>
      <c r="G28" s="4">
        <f>参数!G$3/365*(净价!$A28-参数!G$4)+IF(参数!G$3/365*(净价!$A28-参数!G$4)&gt;=参数!G$3,-参数!G$3,0)</f>
        <v>2.8892054794520547E-2</v>
      </c>
      <c r="H28" s="4">
        <f>参数!H$3/365*(净价!$A28-参数!H$4)+IF(参数!H$3/365*(净价!$A28-参数!H$4)&gt;=参数!H$3,-参数!H$3,0)</f>
        <v>1.9399999999999997E-2</v>
      </c>
      <c r="I28" s="4">
        <f>参数!I$3/365*(净价!$A28-参数!I$4)+IF(参数!I$3/365*(净价!$A28-参数!I$4)&gt;=参数!I$3,-参数!I$3,0)</f>
        <v>7.9397260273972592E-3</v>
      </c>
      <c r="J28" s="4">
        <f>参数!J$3/365*(净价!$A28-参数!J$4)+IF(参数!J$3/365*(净价!$A28-参数!J$4)&gt;=参数!J$3,-参数!J$3,0)</f>
        <v>2.1372602739726028E-2</v>
      </c>
      <c r="K28" s="4">
        <f>参数!K$3/365*(净价!$A28-参数!K$4)+IF(参数!K$3/365*(净价!$A28-参数!K$4)&gt;=参数!K$3,-参数!K$3,0)</f>
        <v>1.9054794520547945E-2</v>
      </c>
    </row>
    <row r="29" spans="1:11" x14ac:dyDescent="0.15">
      <c r="A29" s="1">
        <v>42320</v>
      </c>
      <c r="B29" s="4">
        <f>参数!B$3/365*(净价!$A29-参数!B$4)+IF(参数!B$3/365*(净价!$A29-参数!B$4)&gt;=参数!B$3,-参数!B$3,0)</f>
        <v>3.9660273972602737E-2</v>
      </c>
      <c r="C29" s="4">
        <f>参数!C$3/365*(净价!$A29-参数!C$4)+IF(参数!C$3/365*(净价!$A29-参数!C$4)&gt;=参数!C$3,-参数!C$3,0)</f>
        <v>5.961643835616439E-2</v>
      </c>
      <c r="D29" s="4">
        <f>参数!D$3/365*(净价!$A29-参数!D$4)+IF(参数!D$3/365*(净价!$A29-参数!D$4)&gt;=参数!D$3,-参数!D$3,0)</f>
        <v>1.2569863013698631E-2</v>
      </c>
      <c r="E29" s="4">
        <f>参数!E$3/365*(净价!$A29-参数!E$4)+IF(参数!E$3/365*(净价!$A29-参数!E$4)&gt;=参数!E$3,-参数!E$3,0)</f>
        <v>1.9232876712328775E-3</v>
      </c>
      <c r="F29" s="4">
        <f>参数!F$3/365*(净价!$A29-参数!F$4)+IF(参数!F$3/365*(净价!$A29-参数!F$4)&gt;=参数!F$3,-参数!F$3,0)</f>
        <v>5.0753424657534248E-2</v>
      </c>
      <c r="G29" s="4">
        <f>参数!G$3/365*(净价!$A29-参数!G$4)+IF(参数!G$3/365*(净价!$A29-参数!G$4)&gt;=参数!G$3,-参数!G$3,0)</f>
        <v>2.9030958904109588E-2</v>
      </c>
      <c r="H29" s="4">
        <f>参数!H$3/365*(净价!$A29-参数!H$4)+IF(参数!H$3/365*(净价!$A29-参数!H$4)&gt;=参数!H$3,-参数!H$3,0)</f>
        <v>1.9599999999999999E-2</v>
      </c>
      <c r="I29" s="4">
        <f>参数!I$3/365*(净价!$A29-参数!I$4)+IF(参数!I$3/365*(净价!$A29-参数!I$4)&gt;=参数!I$3,-参数!I$3,0)</f>
        <v>8.112328767123287E-3</v>
      </c>
      <c r="J29" s="4">
        <f>参数!J$3/365*(净价!$A29-参数!J$4)+IF(参数!J$3/365*(净价!$A29-参数!J$4)&gt;=参数!J$3,-参数!J$3,0)</f>
        <v>2.1520000000000001E-2</v>
      </c>
      <c r="K29" s="4">
        <f>参数!K$3/365*(净价!$A29-参数!K$4)+IF(参数!K$3/365*(净价!$A29-参数!K$4)&gt;=参数!K$3,-参数!K$3,0)</f>
        <v>1.9232876712328768E-2</v>
      </c>
    </row>
    <row r="30" spans="1:11" x14ac:dyDescent="0.15">
      <c r="A30" s="1">
        <v>42321</v>
      </c>
      <c r="B30" s="4">
        <f>参数!B$3/365*(净价!$A30-参数!B$4)+IF(参数!B$3/365*(净价!$A30-参数!B$4)&gt;=参数!B$3,-参数!B$3,0)</f>
        <v>3.9801917808219178E-2</v>
      </c>
      <c r="C30" s="4">
        <f>参数!C$3/365*(净价!$A30-参数!C$4)+IF(参数!C$3/365*(净价!$A30-参数!C$4)&gt;=参数!C$3,-参数!C$3,0)</f>
        <v>5.9849315068493156E-2</v>
      </c>
      <c r="D30" s="4">
        <f>参数!D$3/365*(净价!$A30-参数!D$4)+IF(参数!D$3/365*(净价!$A30-参数!D$4)&gt;=参数!D$3,-参数!D$3,0)</f>
        <v>1.2739726027397261E-2</v>
      </c>
      <c r="E30" s="4">
        <f>参数!E$3/365*(净价!$A30-参数!E$4)+IF(参数!E$3/365*(净价!$A30-参数!E$4)&gt;=参数!E$3,-参数!E$3,0)</f>
        <v>2.0712328767123339E-3</v>
      </c>
      <c r="F30" s="4">
        <f>参数!F$3/365*(净价!$A30-参数!F$4)+IF(参数!F$3/365*(净价!$A30-参数!F$4)&gt;=参数!F$3,-参数!F$3,0)</f>
        <v>5.0931506849315071E-2</v>
      </c>
      <c r="G30" s="4">
        <f>参数!G$3/365*(净价!$A30-参数!G$4)+IF(参数!G$3/365*(净价!$A30-参数!G$4)&gt;=参数!G$3,-参数!G$3,0)</f>
        <v>2.916986301369863E-2</v>
      </c>
      <c r="H30" s="4">
        <f>参数!H$3/365*(净价!$A30-参数!H$4)+IF(参数!H$3/365*(净价!$A30-参数!H$4)&gt;=参数!H$3,-参数!H$3,0)</f>
        <v>1.9799999999999998E-2</v>
      </c>
      <c r="I30" s="4">
        <f>参数!I$3/365*(净价!$A30-参数!I$4)+IF(参数!I$3/365*(净价!$A30-参数!I$4)&gt;=参数!I$3,-参数!I$3,0)</f>
        <v>8.2849315068493148E-3</v>
      </c>
      <c r="J30" s="4">
        <f>参数!J$3/365*(净价!$A30-参数!J$4)+IF(参数!J$3/365*(净价!$A30-参数!J$4)&gt;=参数!J$3,-参数!J$3,0)</f>
        <v>2.1667397260273974E-2</v>
      </c>
      <c r="K30" s="4">
        <f>参数!K$3/365*(净价!$A30-参数!K$4)+IF(参数!K$3/365*(净价!$A30-参数!K$4)&gt;=参数!K$3,-参数!K$3,0)</f>
        <v>1.9410958904109588E-2</v>
      </c>
    </row>
    <row r="31" spans="1:11" x14ac:dyDescent="0.15">
      <c r="A31" s="1">
        <v>42324</v>
      </c>
      <c r="B31" s="4">
        <f>参数!B$3/365*(净价!$A31-参数!B$4)+IF(参数!B$3/365*(净价!$A31-参数!B$4)&gt;=参数!B$3,-参数!B$3,0)</f>
        <v>4.0226849315068494E-2</v>
      </c>
      <c r="C31" s="4">
        <f>参数!C$3/365*(净价!$A31-参数!C$4)+IF(参数!C$3/365*(净价!$A31-参数!C$4)&gt;=参数!C$3,-参数!C$3,0)</f>
        <v>6.0547945205479459E-2</v>
      </c>
      <c r="D31" s="4">
        <f>参数!D$3/365*(净价!$A31-参数!D$4)+IF(参数!D$3/365*(净价!$A31-参数!D$4)&gt;=参数!D$3,-参数!D$3,0)</f>
        <v>1.3249315068493151E-2</v>
      </c>
      <c r="E31" s="4">
        <f>参数!E$3/365*(净价!$A31-参数!E$4)+IF(参数!E$3/365*(净价!$A31-参数!E$4)&gt;=参数!E$3,-参数!E$3,0)</f>
        <v>2.5150684931506892E-3</v>
      </c>
      <c r="F31" s="4">
        <f>参数!F$3/365*(净价!$A31-参数!F$4)+IF(参数!F$3/365*(净价!$A31-参数!F$4)&gt;=参数!F$3,-参数!F$3,0)</f>
        <v>5.1465753424657534E-2</v>
      </c>
      <c r="G31" s="4">
        <f>参数!G$3/365*(净价!$A31-参数!G$4)+IF(参数!G$3/365*(净价!$A31-参数!G$4)&gt;=参数!G$3,-参数!G$3,0)</f>
        <v>2.9586575342465754E-2</v>
      </c>
      <c r="H31" s="4">
        <f>参数!H$3/365*(净价!$A31-参数!H$4)+IF(参数!H$3/365*(净价!$A31-参数!H$4)&gt;=参数!H$3,-参数!H$3,0)</f>
        <v>2.0399999999999998E-2</v>
      </c>
      <c r="I31" s="4">
        <f>参数!I$3/365*(净价!$A31-参数!I$4)+IF(参数!I$3/365*(净价!$A31-参数!I$4)&gt;=参数!I$3,-参数!I$3,0)</f>
        <v>8.8027397260273966E-3</v>
      </c>
      <c r="J31" s="4">
        <f>参数!J$3/365*(净价!$A31-参数!J$4)+IF(参数!J$3/365*(净价!$A31-参数!J$4)&gt;=参数!J$3,-参数!J$3,0)</f>
        <v>2.210958904109589E-2</v>
      </c>
      <c r="K31" s="4">
        <f>参数!K$3/365*(净价!$A31-参数!K$4)+IF(参数!K$3/365*(净价!$A31-参数!K$4)&gt;=参数!K$3,-参数!K$3,0)</f>
        <v>1.9945205479452055E-2</v>
      </c>
    </row>
    <row r="32" spans="1:11" x14ac:dyDescent="0.15">
      <c r="A32" s="1">
        <v>42325</v>
      </c>
      <c r="B32" s="4">
        <f>参数!B$3/365*(净价!$A32-参数!B$4)+IF(参数!B$3/365*(净价!$A32-参数!B$4)&gt;=参数!B$3,-参数!B$3,0)</f>
        <v>4.0368493150684928E-2</v>
      </c>
      <c r="C32" s="4">
        <f>参数!C$3/365*(净价!$A32-参数!C$4)+IF(参数!C$3/365*(净价!$A32-参数!C$4)&gt;=参数!C$3,-参数!C$3,0)</f>
        <v>6.0780821917808224E-2</v>
      </c>
      <c r="D32" s="4">
        <f>参数!D$3/365*(净价!$A32-参数!D$4)+IF(参数!D$3/365*(净价!$A32-参数!D$4)&gt;=参数!D$3,-参数!D$3,0)</f>
        <v>1.3419178082191782E-2</v>
      </c>
      <c r="E32" s="4">
        <f>参数!E$3/365*(净价!$A32-参数!E$4)+IF(参数!E$3/365*(净价!$A32-参数!E$4)&gt;=参数!E$3,-参数!E$3,0)</f>
        <v>2.6630136986301386E-3</v>
      </c>
      <c r="F32" s="4">
        <f>参数!F$3/365*(净价!$A32-参数!F$4)+IF(参数!F$3/365*(净价!$A32-参数!F$4)&gt;=参数!F$3,-参数!F$3,0)</f>
        <v>5.1643835616438358E-2</v>
      </c>
      <c r="G32" s="4">
        <f>参数!G$3/365*(净价!$A32-参数!G$4)+IF(参数!G$3/365*(净价!$A32-参数!G$4)&gt;=参数!G$3,-参数!G$3,0)</f>
        <v>2.9725479452054795E-2</v>
      </c>
      <c r="H32" s="4">
        <f>参数!H$3/365*(净价!$A32-参数!H$4)+IF(参数!H$3/365*(净价!$A32-参数!H$4)&gt;=参数!H$3,-参数!H$3,0)</f>
        <v>2.0599999999999997E-2</v>
      </c>
      <c r="I32" s="4">
        <f>参数!I$3/365*(净价!$A32-参数!I$4)+IF(参数!I$3/365*(净价!$A32-参数!I$4)&gt;=参数!I$3,-参数!I$3,0)</f>
        <v>8.9753424657534244E-3</v>
      </c>
      <c r="J32" s="4">
        <f>参数!J$3/365*(净价!$A32-参数!J$4)+IF(参数!J$3/365*(净价!$A32-参数!J$4)&gt;=参数!J$3,-参数!J$3,0)</f>
        <v>2.2256986301369863E-2</v>
      </c>
      <c r="K32" s="4">
        <f>参数!K$3/365*(净价!$A32-参数!K$4)+IF(参数!K$3/365*(净价!$A32-参数!K$4)&gt;=参数!K$3,-参数!K$3,0)</f>
        <v>2.0123287671232875E-2</v>
      </c>
    </row>
    <row r="33" spans="1:11" x14ac:dyDescent="0.15">
      <c r="A33" s="1">
        <v>42326</v>
      </c>
      <c r="B33" s="4">
        <f>参数!B$3/365*(净价!$A33-参数!B$4)+IF(参数!B$3/365*(净价!$A33-参数!B$4)&gt;=参数!B$3,-参数!B$3,0)</f>
        <v>4.0510136986301369E-2</v>
      </c>
      <c r="C33" s="4">
        <f>参数!C$3/365*(净价!$A33-参数!C$4)+IF(参数!C$3/365*(净价!$A33-参数!C$4)&gt;=参数!C$3,-参数!C$3,0)</f>
        <v>6.1013698630136996E-2</v>
      </c>
      <c r="D33" s="4">
        <f>参数!D$3/365*(净价!$A33-参数!D$4)+IF(参数!D$3/365*(净价!$A33-参数!D$4)&gt;=参数!D$3,-参数!D$3,0)</f>
        <v>1.3589041095890412E-2</v>
      </c>
      <c r="E33" s="4">
        <f>参数!E$3/365*(净价!$A33-参数!E$4)+IF(参数!E$3/365*(净价!$A33-参数!E$4)&gt;=参数!E$3,-参数!E$3,0)</f>
        <v>2.810958904109595E-3</v>
      </c>
      <c r="F33" s="4">
        <f>参数!F$3/365*(净价!$A33-参数!F$4)+IF(参数!F$3/365*(净价!$A33-参数!F$4)&gt;=参数!F$3,-参数!F$3,0)</f>
        <v>5.1821917808219174E-2</v>
      </c>
      <c r="G33" s="4">
        <f>参数!G$3/365*(净价!$A33-参数!G$4)+IF(参数!G$3/365*(净价!$A33-参数!G$4)&gt;=参数!G$3,-参数!G$3,0)</f>
        <v>2.9864383561643837E-2</v>
      </c>
      <c r="H33" s="4">
        <f>参数!H$3/365*(净价!$A33-参数!H$4)+IF(参数!H$3/365*(净价!$A33-参数!H$4)&gt;=参数!H$3,-参数!H$3,0)</f>
        <v>2.0799999999999999E-2</v>
      </c>
      <c r="I33" s="4">
        <f>参数!I$3/365*(净价!$A33-参数!I$4)+IF(参数!I$3/365*(净价!$A33-参数!I$4)&gt;=参数!I$3,-参数!I$3,0)</f>
        <v>9.1479452054794522E-3</v>
      </c>
      <c r="J33" s="4">
        <f>参数!J$3/365*(净价!$A33-参数!J$4)+IF(参数!J$3/365*(净价!$A33-参数!J$4)&gt;=参数!J$3,-参数!J$3,0)</f>
        <v>2.2404383561643836E-2</v>
      </c>
      <c r="K33" s="4">
        <f>参数!K$3/365*(净价!$A33-参数!K$4)+IF(参数!K$3/365*(净价!$A33-参数!K$4)&gt;=参数!K$3,-参数!K$3,0)</f>
        <v>2.0301369863013698E-2</v>
      </c>
    </row>
    <row r="34" spans="1:11" x14ac:dyDescent="0.15">
      <c r="A34" s="1">
        <v>42327</v>
      </c>
      <c r="B34" s="4">
        <f>参数!B$3/365*(净价!$A34-参数!B$4)+IF(参数!B$3/365*(净价!$A34-参数!B$4)&gt;=参数!B$3,-参数!B$3,0)</f>
        <v>4.0651780821917803E-2</v>
      </c>
      <c r="C34" s="4">
        <f>参数!C$3/365*(净价!$A34-参数!C$4)+IF(参数!C$3/365*(净价!$A34-参数!C$4)&gt;=参数!C$3,-参数!C$3,0)</f>
        <v>6.1246575342465762E-2</v>
      </c>
      <c r="D34" s="4">
        <f>参数!D$3/365*(净价!$A34-参数!D$4)+IF(参数!D$3/365*(净价!$A34-参数!D$4)&gt;=参数!D$3,-参数!D$3,0)</f>
        <v>1.3758904109589042E-2</v>
      </c>
      <c r="E34" s="4">
        <f>参数!E$3/365*(净价!$A34-参数!E$4)+IF(参数!E$3/365*(净价!$A34-参数!E$4)&gt;=参数!E$3,-参数!E$3,0)</f>
        <v>2.9589041095890445E-3</v>
      </c>
      <c r="F34" s="4">
        <f>参数!F$3/365*(净价!$A34-参数!F$4)+IF(参数!F$3/365*(净价!$A34-参数!F$4)&gt;=参数!F$3,-参数!F$3,0)</f>
        <v>5.1999999999999998E-2</v>
      </c>
      <c r="G34" s="4">
        <f>参数!G$3/365*(净价!$A34-参数!G$4)+IF(参数!G$3/365*(净价!$A34-参数!G$4)&gt;=参数!G$3,-参数!G$3,0)</f>
        <v>3.0003287671232878E-2</v>
      </c>
      <c r="H34" s="4">
        <f>参数!H$3/365*(净价!$A34-参数!H$4)+IF(参数!H$3/365*(净价!$A34-参数!H$4)&gt;=参数!H$3,-参数!H$3,0)</f>
        <v>2.0999999999999998E-2</v>
      </c>
      <c r="I34" s="4">
        <f>参数!I$3/365*(净价!$A34-参数!I$4)+IF(参数!I$3/365*(净价!$A34-参数!I$4)&gt;=参数!I$3,-参数!I$3,0)</f>
        <v>9.3205479452054783E-3</v>
      </c>
      <c r="J34" s="4">
        <f>参数!J$3/365*(净价!$A34-参数!J$4)+IF(参数!J$3/365*(净价!$A34-参数!J$4)&gt;=参数!J$3,-参数!J$3,0)</f>
        <v>2.2551780821917809E-2</v>
      </c>
      <c r="K34" s="4">
        <f>参数!K$3/365*(净价!$A34-参数!K$4)+IF(参数!K$3/365*(净价!$A34-参数!K$4)&gt;=参数!K$3,-参数!K$3,0)</f>
        <v>2.0479452054794522E-2</v>
      </c>
    </row>
    <row r="35" spans="1:11" x14ac:dyDescent="0.15">
      <c r="A35" s="1">
        <v>42328</v>
      </c>
      <c r="B35" s="4">
        <f>参数!B$3/365*(净价!$A35-参数!B$4)+IF(参数!B$3/365*(净价!$A35-参数!B$4)&gt;=参数!B$3,-参数!B$3,0)</f>
        <v>4.0793424657534244E-2</v>
      </c>
      <c r="C35" s="4">
        <f>参数!C$3/365*(净价!$A35-参数!C$4)+IF(参数!C$3/365*(净价!$A35-参数!C$4)&gt;=参数!C$3,-参数!C$3,0)</f>
        <v>6.1479452054794527E-2</v>
      </c>
      <c r="D35" s="4">
        <f>参数!D$3/365*(净价!$A35-参数!D$4)+IF(参数!D$3/365*(净价!$A35-参数!D$4)&gt;=参数!D$3,-参数!D$3,0)</f>
        <v>1.3928767123287672E-2</v>
      </c>
      <c r="E35" s="4">
        <f>参数!E$3/365*(净价!$A35-参数!E$4)+IF(参数!E$3/365*(净价!$A35-参数!E$4)&gt;=参数!E$3,-参数!E$3,0)</f>
        <v>3.1068493150684939E-3</v>
      </c>
      <c r="F35" s="4">
        <f>参数!F$3/365*(净价!$A35-参数!F$4)+IF(参数!F$3/365*(净价!$A35-参数!F$4)&gt;=参数!F$3,-参数!F$3,0)</f>
        <v>5.2178082191780821E-2</v>
      </c>
      <c r="G35" s="4">
        <f>参数!G$3/365*(净价!$A35-参数!G$4)+IF(参数!G$3/365*(净价!$A35-参数!G$4)&gt;=参数!G$3,-参数!G$3,0)</f>
        <v>3.014219178082192E-2</v>
      </c>
      <c r="H35" s="4">
        <f>参数!H$3/365*(净价!$A35-参数!H$4)+IF(参数!H$3/365*(净价!$A35-参数!H$4)&gt;=参数!H$3,-参数!H$3,0)</f>
        <v>2.1199999999999997E-2</v>
      </c>
      <c r="I35" s="4">
        <f>参数!I$3/365*(净价!$A35-参数!I$4)+IF(参数!I$3/365*(净价!$A35-参数!I$4)&gt;=参数!I$3,-参数!I$3,0)</f>
        <v>9.4931506849315062E-3</v>
      </c>
      <c r="J35" s="4">
        <f>参数!J$3/365*(净价!$A35-参数!J$4)+IF(参数!J$3/365*(净价!$A35-参数!J$4)&gt;=参数!J$3,-参数!J$3,0)</f>
        <v>2.2699178082191782E-2</v>
      </c>
      <c r="K35" s="4">
        <f>参数!K$3/365*(净价!$A35-参数!K$4)+IF(参数!K$3/365*(净价!$A35-参数!K$4)&gt;=参数!K$3,-参数!K$3,0)</f>
        <v>2.0657534246575342E-2</v>
      </c>
    </row>
    <row r="36" spans="1:11" x14ac:dyDescent="0.15">
      <c r="A36" s="1">
        <v>42331</v>
      </c>
      <c r="B36" s="4">
        <f>参数!B$3/365*(净价!$A36-参数!B$4)+IF(参数!B$3/365*(净价!$A36-参数!B$4)&gt;=参数!B$3,-参数!B$3,0)</f>
        <v>4.121835616438356E-2</v>
      </c>
      <c r="C36" s="4">
        <f>参数!C$3/365*(净价!$A36-参数!C$4)+IF(参数!C$3/365*(净价!$A36-参数!C$4)&gt;=参数!C$3,-参数!C$3,0)</f>
        <v>6.217808219178083E-2</v>
      </c>
      <c r="D36" s="4">
        <f>参数!D$3/365*(净价!$A36-参数!D$4)+IF(参数!D$3/365*(净价!$A36-参数!D$4)&gt;=参数!D$3,-参数!D$3,0)</f>
        <v>1.4438356164383562E-2</v>
      </c>
      <c r="E36" s="4">
        <f>参数!E$3/365*(净价!$A36-参数!E$4)+IF(参数!E$3/365*(净价!$A36-参数!E$4)&gt;=参数!E$3,-参数!E$3,0)</f>
        <v>3.5506849315068492E-3</v>
      </c>
      <c r="F36" s="4">
        <f>参数!F$3/365*(净价!$A36-参数!F$4)+IF(参数!F$3/365*(净价!$A36-参数!F$4)&gt;=参数!F$3,-参数!F$3,0)</f>
        <v>5.2712328767123284E-2</v>
      </c>
      <c r="G36" s="4">
        <f>参数!G$3/365*(净价!$A36-参数!G$4)+IF(参数!G$3/365*(净价!$A36-参数!G$4)&gt;=参数!G$3,-参数!G$3,0)</f>
        <v>3.0558904109589041E-2</v>
      </c>
      <c r="H36" s="4">
        <f>参数!H$3/365*(净价!$A36-参数!H$4)+IF(参数!H$3/365*(净价!$A36-参数!H$4)&gt;=参数!H$3,-参数!H$3,0)</f>
        <v>2.1799999999999996E-2</v>
      </c>
      <c r="I36" s="4">
        <f>参数!I$3/365*(净价!$A36-参数!I$4)+IF(参数!I$3/365*(净价!$A36-参数!I$4)&gt;=参数!I$3,-参数!I$3,0)</f>
        <v>1.001095890410959E-2</v>
      </c>
      <c r="J36" s="4">
        <f>参数!J$3/365*(净价!$A36-参数!J$4)+IF(参数!J$3/365*(净价!$A36-参数!J$4)&gt;=参数!J$3,-参数!J$3,0)</f>
        <v>2.3141369863013701E-2</v>
      </c>
      <c r="K36" s="4">
        <f>参数!K$3/365*(净价!$A36-参数!K$4)+IF(参数!K$3/365*(净价!$A36-参数!K$4)&gt;=参数!K$3,-参数!K$3,0)</f>
        <v>2.1191780821917808E-2</v>
      </c>
    </row>
    <row r="37" spans="1:11" x14ac:dyDescent="0.15">
      <c r="A37" s="1">
        <v>42332</v>
      </c>
      <c r="B37" s="4">
        <f>参数!B$3/365*(净价!$A37-参数!B$4)+IF(参数!B$3/365*(净价!$A37-参数!B$4)&gt;=参数!B$3,-参数!B$3,0)</f>
        <v>4.1359999999999994E-2</v>
      </c>
      <c r="C37" s="4">
        <f>参数!C$3/365*(净价!$A37-参数!C$4)+IF(参数!C$3/365*(净价!$A37-参数!C$4)&gt;=参数!C$3,-参数!C$3,0)</f>
        <v>6.2410958904109595E-2</v>
      </c>
      <c r="D37" s="4">
        <f>参数!D$3/365*(净价!$A37-参数!D$4)+IF(参数!D$3/365*(净价!$A37-参数!D$4)&gt;=参数!D$3,-参数!D$3,0)</f>
        <v>1.4608219178082192E-2</v>
      </c>
      <c r="E37" s="4">
        <f>参数!E$3/365*(净价!$A37-参数!E$4)+IF(参数!E$3/365*(净价!$A37-参数!E$4)&gt;=参数!E$3,-参数!E$3,0)</f>
        <v>3.6986301369863056E-3</v>
      </c>
      <c r="F37" s="4">
        <f>参数!F$3/365*(净价!$A37-参数!F$4)+IF(参数!F$3/365*(净价!$A37-参数!F$4)&gt;=参数!F$3,-参数!F$3,0)</f>
        <v>5.2890410958904108E-2</v>
      </c>
      <c r="G37" s="4">
        <f>参数!G$3/365*(净价!$A37-参数!G$4)+IF(参数!G$3/365*(净价!$A37-参数!G$4)&gt;=参数!G$3,-参数!G$3,0)</f>
        <v>3.0697808219178082E-2</v>
      </c>
      <c r="H37" s="4">
        <f>参数!H$3/365*(净价!$A37-参数!H$4)+IF(参数!H$3/365*(净价!$A37-参数!H$4)&gt;=参数!H$3,-参数!H$3,0)</f>
        <v>2.1999999999999999E-2</v>
      </c>
      <c r="I37" s="4">
        <f>参数!I$3/365*(净价!$A37-参数!I$4)+IF(参数!I$3/365*(净价!$A37-参数!I$4)&gt;=参数!I$3,-参数!I$3,0)</f>
        <v>1.0183561643835616E-2</v>
      </c>
      <c r="J37" s="4">
        <f>参数!J$3/365*(净价!$A37-参数!J$4)+IF(参数!J$3/365*(净价!$A37-参数!J$4)&gt;=参数!J$3,-参数!J$3,0)</f>
        <v>2.328876712328767E-2</v>
      </c>
      <c r="K37" s="4">
        <f>参数!K$3/365*(净价!$A37-参数!K$4)+IF(参数!K$3/365*(净价!$A37-参数!K$4)&gt;=参数!K$3,-参数!K$3,0)</f>
        <v>2.1369863013698628E-2</v>
      </c>
    </row>
    <row r="38" spans="1:11" x14ac:dyDescent="0.15">
      <c r="A38" s="1">
        <v>42333</v>
      </c>
      <c r="B38" s="4">
        <f>参数!B$3/365*(净价!$A38-参数!B$4)+IF(参数!B$3/365*(净价!$A38-参数!B$4)&gt;=参数!B$3,-参数!B$3,0)</f>
        <v>4.1501643835616435E-2</v>
      </c>
      <c r="C38" s="4">
        <f>参数!C$3/365*(净价!$A38-参数!C$4)+IF(参数!C$3/365*(净价!$A38-参数!C$4)&gt;=参数!C$3,-参数!C$3,0)</f>
        <v>6.2643835616438368E-2</v>
      </c>
      <c r="D38" s="4">
        <f>参数!D$3/365*(净价!$A38-参数!D$4)+IF(参数!D$3/365*(净价!$A38-参数!D$4)&gt;=参数!D$3,-参数!D$3,0)</f>
        <v>1.4778082191780822E-2</v>
      </c>
      <c r="E38" s="4">
        <f>参数!E$3/365*(净价!$A38-参数!E$4)+IF(参数!E$3/365*(净价!$A38-参数!E$4)&gt;=参数!E$3,-参数!E$3,0)</f>
        <v>3.8465753424657551E-3</v>
      </c>
      <c r="F38" s="4">
        <f>参数!F$3/365*(净价!$A38-参数!F$4)+IF(参数!F$3/365*(净价!$A38-参数!F$4)&gt;=参数!F$3,-参数!F$3,0)</f>
        <v>5.3068493150684931E-2</v>
      </c>
      <c r="G38" s="4">
        <f>参数!G$3/365*(净价!$A38-参数!G$4)+IF(参数!G$3/365*(净价!$A38-参数!G$4)&gt;=参数!G$3,-参数!G$3,0)</f>
        <v>3.0836712328767123E-2</v>
      </c>
      <c r="H38" s="4">
        <f>参数!H$3/365*(净价!$A38-参数!H$4)+IF(参数!H$3/365*(净价!$A38-参数!H$4)&gt;=参数!H$3,-参数!H$3,0)</f>
        <v>2.2199999999999998E-2</v>
      </c>
      <c r="I38" s="4">
        <f>参数!I$3/365*(净价!$A38-参数!I$4)+IF(参数!I$3/365*(净价!$A38-参数!I$4)&gt;=参数!I$3,-参数!I$3,0)</f>
        <v>1.0356164383561644E-2</v>
      </c>
      <c r="J38" s="4">
        <f>参数!J$3/365*(净价!$A38-参数!J$4)+IF(参数!J$3/365*(净价!$A38-参数!J$4)&gt;=参数!J$3,-参数!J$3,0)</f>
        <v>2.3436164383561643E-2</v>
      </c>
      <c r="K38" s="4">
        <f>参数!K$3/365*(净价!$A38-参数!K$4)+IF(参数!K$3/365*(净价!$A38-参数!K$4)&gt;=参数!K$3,-参数!K$3,0)</f>
        <v>2.1547945205479452E-2</v>
      </c>
    </row>
    <row r="39" spans="1:11" x14ac:dyDescent="0.15">
      <c r="A39" s="1">
        <v>42334</v>
      </c>
      <c r="B39" s="4">
        <f>参数!B$3/365*(净价!$A39-参数!B$4)+IF(参数!B$3/365*(净价!$A39-参数!B$4)&gt;=参数!B$3,-参数!B$3,0)</f>
        <v>4.1643287671232876E-2</v>
      </c>
      <c r="C39" s="4">
        <f>参数!C$3/365*(净价!$A39-参数!C$4)+IF(参数!C$3/365*(净价!$A39-参数!C$4)&gt;=参数!C$3,-参数!C$3,0)</f>
        <v>6.2876712328767126E-2</v>
      </c>
      <c r="D39" s="4">
        <f>参数!D$3/365*(净价!$A39-参数!D$4)+IF(参数!D$3/365*(净价!$A39-参数!D$4)&gt;=参数!D$3,-参数!D$3,0)</f>
        <v>1.4947945205479454E-2</v>
      </c>
      <c r="E39" s="4">
        <f>参数!E$3/365*(净价!$A39-参数!E$4)+IF(参数!E$3/365*(净价!$A39-参数!E$4)&gt;=参数!E$3,-参数!E$3,0)</f>
        <v>3.9945205479452114E-3</v>
      </c>
      <c r="F39" s="4">
        <f>参数!F$3/365*(净价!$A39-参数!F$4)+IF(参数!F$3/365*(净价!$A39-参数!F$4)&gt;=参数!F$3,-参数!F$3,0)</f>
        <v>5.3246575342465755E-2</v>
      </c>
      <c r="G39" s="4">
        <f>参数!G$3/365*(净价!$A39-参数!G$4)+IF(参数!G$3/365*(净价!$A39-参数!G$4)&gt;=参数!G$3,-参数!G$3,0)</f>
        <v>3.0975616438356165E-2</v>
      </c>
      <c r="H39" s="4">
        <f>参数!H$3/365*(净价!$A39-参数!H$4)+IF(参数!H$3/365*(净价!$A39-参数!H$4)&gt;=参数!H$3,-参数!H$3,0)</f>
        <v>2.2399999999999996E-2</v>
      </c>
      <c r="I39" s="4">
        <f>参数!I$3/365*(净价!$A39-参数!I$4)+IF(参数!I$3/365*(净价!$A39-参数!I$4)&gt;=参数!I$3,-参数!I$3,0)</f>
        <v>1.0528767123287671E-2</v>
      </c>
      <c r="J39" s="4">
        <f>参数!J$3/365*(净价!$A39-参数!J$4)+IF(参数!J$3/365*(净价!$A39-参数!J$4)&gt;=参数!J$3,-参数!J$3,0)</f>
        <v>2.3583561643835616E-2</v>
      </c>
      <c r="K39" s="4">
        <f>参数!K$3/365*(净价!$A39-参数!K$4)+IF(参数!K$3/365*(净价!$A39-参数!K$4)&gt;=参数!K$3,-参数!K$3,0)</f>
        <v>2.1726027397260275E-2</v>
      </c>
    </row>
    <row r="40" spans="1:11" x14ac:dyDescent="0.15">
      <c r="A40" s="1">
        <v>42335</v>
      </c>
      <c r="B40" s="4">
        <f>参数!B$3/365*(净价!$A40-参数!B$4)+IF(参数!B$3/365*(净价!$A40-参数!B$4)&gt;=参数!B$3,-参数!B$3,0)</f>
        <v>4.178493150684931E-2</v>
      </c>
      <c r="C40" s="4">
        <f>参数!C$3/365*(净价!$A40-参数!C$4)+IF(参数!C$3/365*(净价!$A40-参数!C$4)&gt;=参数!C$3,-参数!C$3,0)</f>
        <v>6.3109589041095898E-2</v>
      </c>
      <c r="D40" s="4">
        <f>参数!D$3/365*(净价!$A40-参数!D$4)+IF(参数!D$3/365*(净价!$A40-参数!D$4)&gt;=参数!D$3,-参数!D$3,0)</f>
        <v>1.5117808219178084E-2</v>
      </c>
      <c r="E40" s="4">
        <f>参数!E$3/365*(净价!$A40-参数!E$4)+IF(参数!E$3/365*(净价!$A40-参数!E$4)&gt;=参数!E$3,-参数!E$3,0)</f>
        <v>4.1424657534246609E-3</v>
      </c>
      <c r="F40" s="4">
        <f>参数!F$3/365*(净价!$A40-参数!F$4)+IF(参数!F$3/365*(净价!$A40-参数!F$4)&gt;=参数!F$3,-参数!F$3,0)</f>
        <v>5.3424657534246578E-2</v>
      </c>
      <c r="G40" s="4">
        <f>参数!G$3/365*(净价!$A40-参数!G$4)+IF(参数!G$3/365*(净价!$A40-参数!G$4)&gt;=参数!G$3,-参数!G$3,0)</f>
        <v>3.1114520547945206E-2</v>
      </c>
      <c r="H40" s="4">
        <f>参数!H$3/365*(净价!$A40-参数!H$4)+IF(参数!H$3/365*(净价!$A40-参数!H$4)&gt;=参数!H$3,-参数!H$3,0)</f>
        <v>2.2599999999999999E-2</v>
      </c>
      <c r="I40" s="4">
        <f>参数!I$3/365*(净价!$A40-参数!I$4)+IF(参数!I$3/365*(净价!$A40-参数!I$4)&gt;=参数!I$3,-参数!I$3,0)</f>
        <v>1.0701369863013697E-2</v>
      </c>
      <c r="J40" s="4">
        <f>参数!J$3/365*(净价!$A40-参数!J$4)+IF(参数!J$3/365*(净价!$A40-参数!J$4)&gt;=参数!J$3,-参数!J$3,0)</f>
        <v>2.3730958904109589E-2</v>
      </c>
      <c r="K40" s="4">
        <f>参数!K$3/365*(净价!$A40-参数!K$4)+IF(参数!K$3/365*(净价!$A40-参数!K$4)&gt;=参数!K$3,-参数!K$3,0)</f>
        <v>2.1904109589041095E-2</v>
      </c>
    </row>
    <row r="41" spans="1:11" x14ac:dyDescent="0.15">
      <c r="A41" s="1">
        <v>42338</v>
      </c>
      <c r="B41" s="4">
        <f>参数!B$3/365*(净价!$A41-参数!B$4)+IF(参数!B$3/365*(净价!$A41-参数!B$4)&gt;=参数!B$3,-参数!B$3,0)</f>
        <v>4.2209863013698626E-2</v>
      </c>
      <c r="C41" s="4">
        <f>参数!C$3/365*(净价!$A41-参数!C$4)+IF(参数!C$3/365*(净价!$A41-参数!C$4)&gt;=参数!C$3,-参数!C$3,0)</f>
        <v>6.3808219178082201E-2</v>
      </c>
      <c r="D41" s="4">
        <f>参数!D$3/365*(净价!$A41-参数!D$4)+IF(参数!D$3/365*(净价!$A41-参数!D$4)&gt;=参数!D$3,-参数!D$3,0)</f>
        <v>1.5627397260273974E-2</v>
      </c>
      <c r="E41" s="4">
        <f>参数!E$3/365*(净价!$A41-参数!E$4)+IF(参数!E$3/365*(净价!$A41-参数!E$4)&gt;=参数!E$3,-参数!E$3,0)</f>
        <v>4.5863013698630162E-3</v>
      </c>
      <c r="F41" s="4">
        <f>参数!F$3/365*(净价!$A41-参数!F$4)+IF(参数!F$3/365*(净价!$A41-参数!F$4)&gt;=参数!F$3,-参数!F$3,0)</f>
        <v>5.3958904109589041E-2</v>
      </c>
      <c r="G41" s="4">
        <f>参数!G$3/365*(净价!$A41-参数!G$4)+IF(参数!G$3/365*(净价!$A41-参数!G$4)&gt;=参数!G$3,-参数!G$3,0)</f>
        <v>3.1531232876712327E-2</v>
      </c>
      <c r="H41" s="4">
        <f>参数!H$3/365*(净价!$A41-参数!H$4)+IF(参数!H$3/365*(净价!$A41-参数!H$4)&gt;=参数!H$3,-参数!H$3,0)</f>
        <v>2.3199999999999998E-2</v>
      </c>
      <c r="I41" s="4">
        <f>参数!I$3/365*(净价!$A41-参数!I$4)+IF(参数!I$3/365*(净价!$A41-参数!I$4)&gt;=参数!I$3,-参数!I$3,0)</f>
        <v>1.1219178082191781E-2</v>
      </c>
      <c r="J41" s="4">
        <f>参数!J$3/365*(净价!$A41-参数!J$4)+IF(参数!J$3/365*(净价!$A41-参数!J$4)&gt;=参数!J$3,-参数!J$3,0)</f>
        <v>2.4173150684931508E-2</v>
      </c>
      <c r="K41" s="4">
        <f>参数!K$3/365*(净价!$A41-参数!K$4)+IF(参数!K$3/365*(净价!$A41-参数!K$4)&gt;=参数!K$3,-参数!K$3,0)</f>
        <v>2.2438356164383562E-2</v>
      </c>
    </row>
    <row r="42" spans="1:11" x14ac:dyDescent="0.15">
      <c r="A42" s="1">
        <v>42339</v>
      </c>
      <c r="B42" s="4">
        <f>参数!B$3/365*(净价!$A42-参数!B$4)+IF(参数!B$3/365*(净价!$A42-参数!B$4)&gt;=参数!B$3,-参数!B$3,0)</f>
        <v>4.2351506849315067E-2</v>
      </c>
      <c r="C42" s="4">
        <f>参数!C$3/365*(净价!$A42-参数!C$4)+IF(参数!C$3/365*(净价!$A42-参数!C$4)&gt;=参数!C$3,-参数!C$3,0)</f>
        <v>6.404109589041096E-2</v>
      </c>
      <c r="D42" s="4">
        <f>参数!D$3/365*(净价!$A42-参数!D$4)+IF(参数!D$3/365*(净价!$A42-参数!D$4)&gt;=参数!D$3,-参数!D$3,0)</f>
        <v>1.5797260273972602E-2</v>
      </c>
      <c r="E42" s="4">
        <f>参数!E$3/365*(净价!$A42-参数!E$4)+IF(参数!E$3/365*(净价!$A42-参数!E$4)&gt;=参数!E$3,-参数!E$3,0)</f>
        <v>4.7342465753424656E-3</v>
      </c>
      <c r="F42" s="4">
        <f>参数!F$3/365*(净价!$A42-参数!F$4)+IF(参数!F$3/365*(净价!$A42-参数!F$4)&gt;=参数!F$3,-参数!F$3,0)</f>
        <v>5.4136986301369865E-2</v>
      </c>
      <c r="G42" s="4">
        <f>参数!G$3/365*(净价!$A42-参数!G$4)+IF(参数!G$3/365*(净价!$A42-参数!G$4)&gt;=参数!G$3,-参数!G$3,0)</f>
        <v>3.1670136986301368E-2</v>
      </c>
      <c r="H42" s="4">
        <f>参数!H$3/365*(净价!$A42-参数!H$4)+IF(参数!H$3/365*(净价!$A42-参数!H$4)&gt;=参数!H$3,-参数!H$3,0)</f>
        <v>2.3399999999999997E-2</v>
      </c>
      <c r="I42" s="4">
        <f>参数!I$3/365*(净价!$A42-参数!I$4)+IF(参数!I$3/365*(净价!$A42-参数!I$4)&gt;=参数!I$3,-参数!I$3,0)</f>
        <v>1.1391780821917809E-2</v>
      </c>
      <c r="J42" s="4">
        <f>参数!J$3/365*(净价!$A42-参数!J$4)+IF(参数!J$3/365*(净价!$A42-参数!J$4)&gt;=参数!J$3,-参数!J$3,0)</f>
        <v>2.4320547945205481E-2</v>
      </c>
      <c r="K42" s="4">
        <f>参数!K$3/365*(净价!$A42-参数!K$4)+IF(参数!K$3/365*(净价!$A42-参数!K$4)&gt;=参数!K$3,-参数!K$3,0)</f>
        <v>2.2616438356164382E-2</v>
      </c>
    </row>
    <row r="43" spans="1:11" x14ac:dyDescent="0.15">
      <c r="A43" s="1">
        <v>42340</v>
      </c>
      <c r="B43" s="4">
        <f>参数!B$3/365*(净价!$A43-参数!B$4)+IF(参数!B$3/365*(净价!$A43-参数!B$4)&gt;=参数!B$3,-参数!B$3,0)</f>
        <v>4.2493150684931508E-2</v>
      </c>
      <c r="C43" s="4">
        <f>参数!C$3/365*(净价!$A43-参数!C$4)+IF(参数!C$3/365*(净价!$A43-参数!C$4)&gt;=参数!C$3,-参数!C$3,0)</f>
        <v>6.4273972602739732E-2</v>
      </c>
      <c r="D43" s="4">
        <f>参数!D$3/365*(净价!$A43-参数!D$4)+IF(参数!D$3/365*(净价!$A43-参数!D$4)&gt;=参数!D$3,-参数!D$3,0)</f>
        <v>1.5967123287671234E-2</v>
      </c>
      <c r="E43" s="4">
        <f>参数!E$3/365*(净价!$A43-参数!E$4)+IF(参数!E$3/365*(净价!$A43-参数!E$4)&gt;=参数!E$3,-参数!E$3,0)</f>
        <v>4.882191780821922E-3</v>
      </c>
      <c r="F43" s="4">
        <f>参数!F$3/365*(净价!$A43-参数!F$4)+IF(参数!F$3/365*(净价!$A43-参数!F$4)&gt;=参数!F$3,-参数!F$3,0)</f>
        <v>5.4315068493150681E-2</v>
      </c>
      <c r="G43" s="4">
        <f>参数!G$3/365*(净价!$A43-参数!G$4)+IF(参数!G$3/365*(净价!$A43-参数!G$4)&gt;=参数!G$3,-参数!G$3,0)</f>
        <v>3.180904109589041E-2</v>
      </c>
      <c r="H43" s="4">
        <f>参数!H$3/365*(净价!$A43-参数!H$4)+IF(参数!H$3/365*(净价!$A43-参数!H$4)&gt;=参数!H$3,-参数!H$3,0)</f>
        <v>2.3599999999999999E-2</v>
      </c>
      <c r="I43" s="4">
        <f>参数!I$3/365*(净价!$A43-参数!I$4)+IF(参数!I$3/365*(净价!$A43-参数!I$4)&gt;=参数!I$3,-参数!I$3,0)</f>
        <v>1.1564383561643835E-2</v>
      </c>
      <c r="J43" s="4">
        <f>参数!J$3/365*(净价!$A43-参数!J$4)+IF(参数!J$3/365*(净价!$A43-参数!J$4)&gt;=参数!J$3,-参数!J$3,0)</f>
        <v>2.4467945205479454E-2</v>
      </c>
      <c r="K43" s="4">
        <f>参数!K$3/365*(净价!$A43-参数!K$4)+IF(参数!K$3/365*(净价!$A43-参数!K$4)&gt;=参数!K$3,-参数!K$3,0)</f>
        <v>2.2794520547945205E-2</v>
      </c>
    </row>
    <row r="44" spans="1:11" x14ac:dyDescent="0.15">
      <c r="A44" s="1">
        <v>42341</v>
      </c>
      <c r="B44" s="4">
        <f>参数!B$3/365*(净价!$A44-参数!B$4)+IF(参数!B$3/365*(净价!$A44-参数!B$4)&gt;=参数!B$3,-参数!B$3,0)</f>
        <v>4.2634794520547942E-2</v>
      </c>
      <c r="C44" s="4">
        <f>参数!C$3/365*(净价!$A44-参数!C$4)+IF(参数!C$3/365*(净价!$A44-参数!C$4)&gt;=参数!C$3,-参数!C$3,0)</f>
        <v>6.4506849315068504E-2</v>
      </c>
      <c r="D44" s="4">
        <f>参数!D$3/365*(净价!$A44-参数!D$4)+IF(参数!D$3/365*(净价!$A44-参数!D$4)&gt;=参数!D$3,-参数!D$3,0)</f>
        <v>1.6136986301369862E-2</v>
      </c>
      <c r="E44" s="4">
        <f>参数!E$3/365*(净价!$A44-参数!E$4)+IF(参数!E$3/365*(净价!$A44-参数!E$4)&gt;=参数!E$3,-参数!E$3,0)</f>
        <v>5.0301369863013715E-3</v>
      </c>
      <c r="F44" s="4">
        <f>参数!F$3/365*(净价!$A44-参数!F$4)+IF(参数!F$3/365*(净价!$A44-参数!F$4)&gt;=参数!F$3,-参数!F$3,0)</f>
        <v>5.4493150684931504E-2</v>
      </c>
      <c r="G44" s="4">
        <f>参数!G$3/365*(净价!$A44-参数!G$4)+IF(参数!G$3/365*(净价!$A44-参数!G$4)&gt;=参数!G$3,-参数!G$3,0)</f>
        <v>3.1947945205479451E-2</v>
      </c>
      <c r="H44" s="4">
        <f>参数!H$3/365*(净价!$A44-参数!H$4)+IF(参数!H$3/365*(净价!$A44-参数!H$4)&gt;=参数!H$3,-参数!H$3,0)</f>
        <v>2.3799999999999998E-2</v>
      </c>
      <c r="I44" s="4">
        <f>参数!I$3/365*(净价!$A44-参数!I$4)+IF(参数!I$3/365*(净价!$A44-参数!I$4)&gt;=参数!I$3,-参数!I$3,0)</f>
        <v>1.1736986301369863E-2</v>
      </c>
      <c r="J44" s="4">
        <f>参数!J$3/365*(净价!$A44-参数!J$4)+IF(参数!J$3/365*(净价!$A44-参数!J$4)&gt;=参数!J$3,-参数!J$3,0)</f>
        <v>2.4615342465753424E-2</v>
      </c>
      <c r="K44" s="4">
        <f>参数!K$3/365*(净价!$A44-参数!K$4)+IF(参数!K$3/365*(净价!$A44-参数!K$4)&gt;=参数!K$3,-参数!K$3,0)</f>
        <v>2.2972602739726029E-2</v>
      </c>
    </row>
    <row r="45" spans="1:11" x14ac:dyDescent="0.15">
      <c r="A45" s="1">
        <v>42342</v>
      </c>
      <c r="B45" s="4">
        <f>参数!B$3/365*(净价!$A45-参数!B$4)+IF(参数!B$3/365*(净价!$A45-参数!B$4)&gt;=参数!B$3,-参数!B$3,0)</f>
        <v>4.2776438356164383E-2</v>
      </c>
      <c r="C45" s="4">
        <f>参数!C$3/365*(净价!$A45-参数!C$4)+IF(参数!C$3/365*(净价!$A45-参数!C$4)&gt;=参数!C$3,-参数!C$3,0)</f>
        <v>6.4739726027397262E-2</v>
      </c>
      <c r="D45" s="4">
        <f>参数!D$3/365*(净价!$A45-参数!D$4)+IF(参数!D$3/365*(净价!$A45-参数!D$4)&gt;=参数!D$3,-参数!D$3,0)</f>
        <v>1.6306849315068494E-2</v>
      </c>
      <c r="E45" s="4">
        <f>参数!E$3/365*(净价!$A45-参数!E$4)+IF(参数!E$3/365*(净价!$A45-参数!E$4)&gt;=参数!E$3,-参数!E$3,0)</f>
        <v>5.1780821917808278E-3</v>
      </c>
      <c r="F45" s="4">
        <f>参数!F$3/365*(净价!$A45-参数!F$4)+IF(参数!F$3/365*(净价!$A45-参数!F$4)&gt;=参数!F$3,-参数!F$3,0)</f>
        <v>5.4671232876712328E-2</v>
      </c>
      <c r="G45" s="4">
        <f>参数!G$3/365*(净价!$A45-参数!G$4)+IF(参数!G$3/365*(净价!$A45-参数!G$4)&gt;=参数!G$3,-参数!G$3,0)</f>
        <v>3.2086849315068493E-2</v>
      </c>
      <c r="H45" s="4">
        <f>参数!H$3/365*(净价!$A45-参数!H$4)+IF(参数!H$3/365*(净价!$A45-参数!H$4)&gt;=参数!H$3,-参数!H$3,0)</f>
        <v>2.3999999999999997E-2</v>
      </c>
      <c r="I45" s="4">
        <f>参数!I$3/365*(净价!$A45-参数!I$4)+IF(参数!I$3/365*(净价!$A45-参数!I$4)&gt;=参数!I$3,-参数!I$3,0)</f>
        <v>1.1909589041095891E-2</v>
      </c>
      <c r="J45" s="4">
        <f>参数!J$3/365*(净价!$A45-参数!J$4)+IF(参数!J$3/365*(净价!$A45-参数!J$4)&gt;=参数!J$3,-参数!J$3,0)</f>
        <v>2.4762739726027397E-2</v>
      </c>
      <c r="K45" s="4">
        <f>参数!K$3/365*(净价!$A45-参数!K$4)+IF(参数!K$3/365*(净价!$A45-参数!K$4)&gt;=参数!K$3,-参数!K$3,0)</f>
        <v>2.3150684931506849E-2</v>
      </c>
    </row>
    <row r="46" spans="1:11" x14ac:dyDescent="0.15">
      <c r="A46" s="1">
        <v>42345</v>
      </c>
      <c r="B46" s="4">
        <f>参数!B$3/365*(净价!$A46-参数!B$4)+IF(参数!B$3/365*(净价!$A46-参数!B$4)&gt;=参数!B$3,-参数!B$3,0)</f>
        <v>4.3201369863013699E-2</v>
      </c>
      <c r="C46" s="4">
        <f>参数!C$3/365*(净价!$A46-参数!C$4)+IF(参数!C$3/365*(净价!$A46-参数!C$4)&gt;=参数!C$3,-参数!C$3,0)</f>
        <v>6.5438356164383565E-2</v>
      </c>
      <c r="D46" s="4">
        <f>参数!D$3/365*(净价!$A46-参数!D$4)+IF(参数!D$3/365*(净价!$A46-参数!D$4)&gt;=参数!D$3,-参数!D$3,0)</f>
        <v>1.6816438356164386E-2</v>
      </c>
      <c r="E46" s="4">
        <f>参数!E$3/365*(净价!$A46-参数!E$4)+IF(参数!E$3/365*(净价!$A46-参数!E$4)&gt;=参数!E$3,-参数!E$3,0)</f>
        <v>5.6219178082191831E-3</v>
      </c>
      <c r="F46" s="4">
        <f>参数!F$3/365*(净价!$A46-参数!F$4)+IF(参数!F$3/365*(净价!$A46-参数!F$4)&gt;=参数!F$3,-参数!F$3,0)</f>
        <v>5.5205479452054791E-2</v>
      </c>
      <c r="G46" s="4">
        <f>参数!G$3/365*(净价!$A46-参数!G$4)+IF(参数!G$3/365*(净价!$A46-参数!G$4)&gt;=参数!G$3,-参数!G$3,0)</f>
        <v>3.2503561643835617E-2</v>
      </c>
      <c r="H46" s="4">
        <f>参数!H$3/365*(净价!$A46-参数!H$4)+IF(参数!H$3/365*(净价!$A46-参数!H$4)&gt;=参数!H$3,-参数!H$3,0)</f>
        <v>2.4599999999999997E-2</v>
      </c>
      <c r="I46" s="4">
        <f>参数!I$3/365*(净价!$A46-参数!I$4)+IF(参数!I$3/365*(净价!$A46-参数!I$4)&gt;=参数!I$3,-参数!I$3,0)</f>
        <v>1.2427397260273972E-2</v>
      </c>
      <c r="J46" s="4">
        <f>参数!J$3/365*(净价!$A46-参数!J$4)+IF(参数!J$3/365*(净价!$A46-参数!J$4)&gt;=参数!J$3,-参数!J$3,0)</f>
        <v>2.5204931506849316E-2</v>
      </c>
      <c r="K46" s="4">
        <f>参数!K$3/365*(净价!$A46-参数!K$4)+IF(参数!K$3/365*(净价!$A46-参数!K$4)&gt;=参数!K$3,-参数!K$3,0)</f>
        <v>2.3684931506849315E-2</v>
      </c>
    </row>
    <row r="47" spans="1:11" x14ac:dyDescent="0.15">
      <c r="A47" s="1">
        <v>42346</v>
      </c>
      <c r="B47" s="4">
        <f>参数!B$3/365*(净价!$A47-参数!B$4)+IF(参数!B$3/365*(净价!$A47-参数!B$4)&gt;=参数!B$3,-参数!B$3,0)</f>
        <v>4.3343013698630133E-2</v>
      </c>
      <c r="C47" s="4">
        <f>参数!C$3/365*(净价!$A47-参数!C$4)+IF(参数!C$3/365*(净价!$A47-参数!C$4)&gt;=参数!C$3,-参数!C$3,0)</f>
        <v>6.5671232876712338E-2</v>
      </c>
      <c r="D47" s="4">
        <f>参数!D$3/365*(净价!$A47-参数!D$4)+IF(参数!D$3/365*(净价!$A47-参数!D$4)&gt;=参数!D$3,-参数!D$3,0)</f>
        <v>1.6986301369863014E-2</v>
      </c>
      <c r="E47" s="4">
        <f>参数!E$3/365*(净价!$A47-参数!E$4)+IF(参数!E$3/365*(净价!$A47-参数!E$4)&gt;=参数!E$3,-参数!E$3,0)</f>
        <v>5.7698630136986326E-3</v>
      </c>
      <c r="F47" s="4">
        <f>参数!F$3/365*(净价!$A47-参数!F$4)+IF(参数!F$3/365*(净价!$A47-参数!F$4)&gt;=参数!F$3,-参数!F$3,0)</f>
        <v>5.5383561643835615E-2</v>
      </c>
      <c r="G47" s="4">
        <f>参数!G$3/365*(净价!$A47-参数!G$4)+IF(参数!G$3/365*(净价!$A47-参数!G$4)&gt;=参数!G$3,-参数!G$3,0)</f>
        <v>3.2642465753424658E-2</v>
      </c>
      <c r="H47" s="4">
        <f>参数!H$3/365*(净价!$A47-参数!H$4)+IF(参数!H$3/365*(净价!$A47-参数!H$4)&gt;=参数!H$3,-参数!H$3,0)</f>
        <v>2.4799999999999999E-2</v>
      </c>
      <c r="I47" s="4">
        <f>参数!I$3/365*(净价!$A47-参数!I$4)+IF(参数!I$3/365*(净价!$A47-参数!I$4)&gt;=参数!I$3,-参数!I$3,0)</f>
        <v>1.26E-2</v>
      </c>
      <c r="J47" s="4">
        <f>参数!J$3/365*(净价!$A47-参数!J$4)+IF(参数!J$3/365*(净价!$A47-参数!J$4)&gt;=参数!J$3,-参数!J$3,0)</f>
        <v>2.5352328767123289E-2</v>
      </c>
      <c r="K47" s="4">
        <f>参数!K$3/365*(净价!$A47-参数!K$4)+IF(参数!K$3/365*(净价!$A47-参数!K$4)&gt;=参数!K$3,-参数!K$3,0)</f>
        <v>2.3863013698630135E-2</v>
      </c>
    </row>
    <row r="48" spans="1:11" x14ac:dyDescent="0.15">
      <c r="A48" s="1">
        <v>42347</v>
      </c>
      <c r="B48" s="4">
        <f>参数!B$3/365*(净价!$A48-参数!B$4)+IF(参数!B$3/365*(净价!$A48-参数!B$4)&gt;=参数!B$3,-参数!B$3,0)</f>
        <v>4.3484657534246574E-2</v>
      </c>
      <c r="C48" s="4">
        <f>参数!C$3/365*(净价!$A48-参数!C$4)+IF(参数!C$3/365*(净价!$A48-参数!C$4)&gt;=参数!C$3,-参数!C$3,0)</f>
        <v>6.590410958904111E-2</v>
      </c>
      <c r="D48" s="4">
        <f>参数!D$3/365*(净价!$A48-参数!D$4)+IF(参数!D$3/365*(净价!$A48-参数!D$4)&gt;=参数!D$3,-参数!D$3,0)</f>
        <v>1.7156164383561646E-2</v>
      </c>
      <c r="E48" s="4">
        <f>参数!E$3/365*(净价!$A48-参数!E$4)+IF(参数!E$3/365*(净价!$A48-参数!E$4)&gt;=参数!E$3,-参数!E$3,0)</f>
        <v>5.917808219178082E-3</v>
      </c>
      <c r="F48" s="4">
        <f>参数!F$3/365*(净价!$A48-参数!F$4)+IF(参数!F$3/365*(净价!$A48-参数!F$4)&gt;=参数!F$3,-参数!F$3,0)</f>
        <v>5.5561643835616438E-2</v>
      </c>
      <c r="G48" s="4">
        <f>参数!G$3/365*(净价!$A48-参数!G$4)+IF(参数!G$3/365*(净价!$A48-参数!G$4)&gt;=参数!G$3,-参数!G$3,0)</f>
        <v>3.27813698630137E-2</v>
      </c>
      <c r="H48" s="4">
        <f>参数!H$3/365*(净价!$A48-参数!H$4)+IF(参数!H$3/365*(净价!$A48-参数!H$4)&gt;=参数!H$3,-参数!H$3,0)</f>
        <v>2.4999999999999998E-2</v>
      </c>
      <c r="I48" s="4">
        <f>参数!I$3/365*(净价!$A48-参数!I$4)+IF(参数!I$3/365*(净价!$A48-参数!I$4)&gt;=参数!I$3,-参数!I$3,0)</f>
        <v>1.2772602739726028E-2</v>
      </c>
      <c r="J48" s="4">
        <f>参数!J$3/365*(净价!$A48-参数!J$4)+IF(参数!J$3/365*(净价!$A48-参数!J$4)&gt;=参数!J$3,-参数!J$3,0)</f>
        <v>2.5499726027397262E-2</v>
      </c>
      <c r="K48" s="4">
        <f>参数!K$3/365*(净价!$A48-参数!K$4)+IF(参数!K$3/365*(净价!$A48-参数!K$4)&gt;=参数!K$3,-参数!K$3,0)</f>
        <v>2.4041095890410959E-2</v>
      </c>
    </row>
    <row r="49" spans="1:11" x14ac:dyDescent="0.15">
      <c r="A49" s="1">
        <v>42348</v>
      </c>
      <c r="B49" s="4">
        <f>参数!B$3/365*(净价!$A49-参数!B$4)+IF(参数!B$3/365*(净价!$A49-参数!B$4)&gt;=参数!B$3,-参数!B$3,0)</f>
        <v>4.3626301369863008E-2</v>
      </c>
      <c r="C49" s="4">
        <f>参数!C$3/365*(净价!$A49-参数!C$4)+IF(参数!C$3/365*(净价!$A49-参数!C$4)&gt;=参数!C$3,-参数!C$3,0)</f>
        <v>6.6136986301369868E-2</v>
      </c>
      <c r="D49" s="4">
        <f>参数!D$3/365*(净价!$A49-参数!D$4)+IF(参数!D$3/365*(净价!$A49-参数!D$4)&gt;=参数!D$3,-参数!D$3,0)</f>
        <v>1.7326027397260274E-2</v>
      </c>
      <c r="E49" s="4">
        <f>参数!E$3/365*(净价!$A49-参数!E$4)+IF(参数!E$3/365*(净价!$A49-参数!E$4)&gt;=参数!E$3,-参数!E$3,0)</f>
        <v>6.0657534246575384E-3</v>
      </c>
      <c r="F49" s="4">
        <f>参数!F$3/365*(净价!$A49-参数!F$4)+IF(参数!F$3/365*(净价!$A49-参数!F$4)&gt;=参数!F$3,-参数!F$3,0)</f>
        <v>5.5739726027397261E-2</v>
      </c>
      <c r="G49" s="4">
        <f>参数!G$3/365*(净价!$A49-参数!G$4)+IF(参数!G$3/365*(净价!$A49-参数!G$4)&gt;=参数!G$3,-参数!G$3,0)</f>
        <v>3.2920273972602741E-2</v>
      </c>
      <c r="H49" s="4">
        <f>参数!H$3/365*(净价!$A49-参数!H$4)+IF(参数!H$3/365*(净价!$A49-参数!H$4)&gt;=参数!H$3,-参数!H$3,0)</f>
        <v>2.5199999999999997E-2</v>
      </c>
      <c r="I49" s="4">
        <f>参数!I$3/365*(净价!$A49-参数!I$4)+IF(参数!I$3/365*(净价!$A49-参数!I$4)&gt;=参数!I$3,-参数!I$3,0)</f>
        <v>1.2945205479452054E-2</v>
      </c>
      <c r="J49" s="4">
        <f>参数!J$3/365*(净价!$A49-参数!J$4)+IF(参数!J$3/365*(净价!$A49-参数!J$4)&gt;=参数!J$3,-参数!J$3,0)</f>
        <v>2.5647123287671235E-2</v>
      </c>
      <c r="K49" s="4">
        <f>参数!K$3/365*(净价!$A49-参数!K$4)+IF(参数!K$3/365*(净价!$A49-参数!K$4)&gt;=参数!K$3,-参数!K$3,0)</f>
        <v>2.4219178082191782E-2</v>
      </c>
    </row>
    <row r="50" spans="1:11" x14ac:dyDescent="0.15">
      <c r="A50" s="1">
        <v>42349</v>
      </c>
      <c r="B50" s="4">
        <f>参数!B$3/365*(净价!$A50-参数!B$4)+IF(参数!B$3/365*(净价!$A50-参数!B$4)&gt;=参数!B$3,-参数!B$3,0)</f>
        <v>4.3767945205479449E-2</v>
      </c>
      <c r="C50" s="4">
        <f>参数!C$3/365*(净价!$A50-参数!C$4)+IF(参数!C$3/365*(净价!$A50-参数!C$4)&gt;=参数!C$3,-参数!C$3,0)</f>
        <v>6.6369863013698641E-2</v>
      </c>
      <c r="D50" s="4">
        <f>参数!D$3/365*(净价!$A50-参数!D$4)+IF(参数!D$3/365*(净价!$A50-参数!D$4)&gt;=参数!D$3,-参数!D$3,0)</f>
        <v>1.7495890410958906E-2</v>
      </c>
      <c r="E50" s="4">
        <f>参数!E$3/365*(净价!$A50-参数!E$4)+IF(参数!E$3/365*(净价!$A50-参数!E$4)&gt;=参数!E$3,-参数!E$3,0)</f>
        <v>6.2136986301369879E-3</v>
      </c>
      <c r="F50" s="4">
        <f>参数!F$3/365*(净价!$A50-参数!F$4)+IF(参数!F$3/365*(净价!$A50-参数!F$4)&gt;=参数!F$3,-参数!F$3,0)</f>
        <v>5.5917808219178085E-2</v>
      </c>
      <c r="G50" s="4">
        <f>参数!G$3/365*(净价!$A50-参数!G$4)+IF(参数!G$3/365*(净价!$A50-参数!G$4)&gt;=参数!G$3,-参数!G$3,0)</f>
        <v>3.3059178082191783E-2</v>
      </c>
      <c r="H50" s="4">
        <f>参数!H$3/365*(净价!$A50-参数!H$4)+IF(参数!H$3/365*(净价!$A50-参数!H$4)&gt;=参数!H$3,-参数!H$3,0)</f>
        <v>2.5399999999999999E-2</v>
      </c>
      <c r="I50" s="4">
        <f>参数!I$3/365*(净价!$A50-参数!I$4)+IF(参数!I$3/365*(净价!$A50-参数!I$4)&gt;=参数!I$3,-参数!I$3,0)</f>
        <v>1.3117808219178082E-2</v>
      </c>
      <c r="J50" s="4">
        <f>参数!J$3/365*(净价!$A50-参数!J$4)+IF(参数!J$3/365*(净价!$A50-参数!J$4)&gt;=参数!J$3,-参数!J$3,0)</f>
        <v>2.5794520547945204E-2</v>
      </c>
      <c r="K50" s="4">
        <f>参数!K$3/365*(净价!$A50-参数!K$4)+IF(参数!K$3/365*(净价!$A50-参数!K$4)&gt;=参数!K$3,-参数!K$3,0)</f>
        <v>2.4397260273972602E-2</v>
      </c>
    </row>
    <row r="51" spans="1:11" x14ac:dyDescent="0.15">
      <c r="A51" s="1">
        <v>42352</v>
      </c>
      <c r="B51" s="4">
        <f>参数!B$3/365*(净价!$A51-参数!B$4)+IF(参数!B$3/365*(净价!$A51-参数!B$4)&gt;=参数!B$3,-参数!B$3,0)</f>
        <v>4.4192876712328764E-2</v>
      </c>
      <c r="C51" s="4">
        <f>参数!C$3/365*(净价!$A51-参数!C$4)+IF(参数!C$3/365*(净价!$A51-参数!C$4)&gt;=参数!C$3,-参数!C$3,0)</f>
        <v>6.7068493150684944E-2</v>
      </c>
      <c r="D51" s="4">
        <f>参数!D$3/365*(净价!$A51-参数!D$4)+IF(参数!D$3/365*(净价!$A51-参数!D$4)&gt;=参数!D$3,-参数!D$3,0)</f>
        <v>1.8005479452054794E-2</v>
      </c>
      <c r="E51" s="4">
        <f>参数!E$3/365*(净价!$A51-参数!E$4)+IF(参数!E$3/365*(净价!$A51-参数!E$4)&gt;=参数!E$3,-参数!E$3,0)</f>
        <v>6.6575342465753432E-3</v>
      </c>
      <c r="F51" s="4">
        <f>参数!F$3/365*(净价!$A51-参数!F$4)+IF(参数!F$3/365*(净价!$A51-参数!F$4)&gt;=参数!F$3,-参数!F$3,0)</f>
        <v>5.6452054794520548E-2</v>
      </c>
      <c r="G51" s="4">
        <f>参数!G$3/365*(净价!$A51-参数!G$4)+IF(参数!G$3/365*(净价!$A51-参数!G$4)&gt;=参数!G$3,-参数!G$3,0)</f>
        <v>3.3475890410958907E-2</v>
      </c>
      <c r="H51" s="4">
        <f>参数!H$3/365*(净价!$A51-参数!H$4)+IF(参数!H$3/365*(净价!$A51-参数!H$4)&gt;=参数!H$3,-参数!H$3,0)</f>
        <v>2.5999999999999999E-2</v>
      </c>
      <c r="I51" s="4">
        <f>参数!I$3/365*(净价!$A51-参数!I$4)+IF(参数!I$3/365*(净价!$A51-参数!I$4)&gt;=参数!I$3,-参数!I$3,0)</f>
        <v>1.3635616438356164E-2</v>
      </c>
      <c r="J51" s="4">
        <f>参数!J$3/365*(净价!$A51-参数!J$4)+IF(参数!J$3/365*(净价!$A51-参数!J$4)&gt;=参数!J$3,-参数!J$3,0)</f>
        <v>2.6236712328767123E-2</v>
      </c>
      <c r="K51" s="4">
        <f>参数!K$3/365*(净价!$A51-参数!K$4)+IF(参数!K$3/365*(净价!$A51-参数!K$4)&gt;=参数!K$3,-参数!K$3,0)</f>
        <v>2.4931506849315069E-2</v>
      </c>
    </row>
    <row r="52" spans="1:11" x14ac:dyDescent="0.15">
      <c r="A52" s="1">
        <v>42353</v>
      </c>
      <c r="B52" s="4">
        <f>参数!B$3/365*(净价!$A52-参数!B$4)+IF(参数!B$3/365*(净价!$A52-参数!B$4)&gt;=参数!B$3,-参数!B$3,0)</f>
        <v>4.4334520547945205E-2</v>
      </c>
      <c r="C52" s="4">
        <f>参数!C$3/365*(净价!$A52-参数!C$4)+IF(参数!C$3/365*(净价!$A52-参数!C$4)&gt;=参数!C$3,-参数!C$3,0)</f>
        <v>6.7301369863013702E-2</v>
      </c>
      <c r="D52" s="4">
        <f>参数!D$3/365*(净价!$A52-参数!D$4)+IF(参数!D$3/365*(净价!$A52-参数!D$4)&gt;=参数!D$3,-参数!D$3,0)</f>
        <v>1.8175342465753426E-2</v>
      </c>
      <c r="E52" s="4">
        <f>参数!E$3/365*(净价!$A52-参数!E$4)+IF(参数!E$3/365*(净价!$A52-参数!E$4)&gt;=参数!E$3,-参数!E$3,0)</f>
        <v>6.8054794520547995E-3</v>
      </c>
      <c r="F52" s="4">
        <f>参数!F$3/365*(净价!$A52-参数!F$4)+IF(参数!F$3/365*(净价!$A52-参数!F$4)&gt;=参数!F$3,-参数!F$3,0)</f>
        <v>5.6630136986301371E-2</v>
      </c>
      <c r="G52" s="4">
        <f>参数!G$3/365*(净价!$A52-参数!G$4)+IF(参数!G$3/365*(净价!$A52-参数!G$4)&gt;=参数!G$3,-参数!G$3,0)</f>
        <v>3.3614794520547948E-2</v>
      </c>
      <c r="H52" s="4">
        <f>参数!H$3/365*(净价!$A52-参数!H$4)+IF(参数!H$3/365*(净价!$A52-参数!H$4)&gt;=参数!H$3,-参数!H$3,0)</f>
        <v>2.6199999999999998E-2</v>
      </c>
      <c r="I52" s="4">
        <f>参数!I$3/365*(净价!$A52-参数!I$4)+IF(参数!I$3/365*(净价!$A52-参数!I$4)&gt;=参数!I$3,-参数!I$3,0)</f>
        <v>1.3808219178082191E-2</v>
      </c>
      <c r="J52" s="4">
        <f>参数!J$3/365*(净价!$A52-参数!J$4)+IF(参数!J$3/365*(净价!$A52-参数!J$4)&gt;=参数!J$3,-参数!J$3,0)</f>
        <v>2.6384109589041096E-2</v>
      </c>
      <c r="K52" s="4">
        <f>参数!K$3/365*(净价!$A52-参数!K$4)+IF(参数!K$3/365*(净价!$A52-参数!K$4)&gt;=参数!K$3,-参数!K$3,0)</f>
        <v>2.5109589041095889E-2</v>
      </c>
    </row>
    <row r="53" spans="1:11" x14ac:dyDescent="0.15">
      <c r="A53" s="1">
        <v>42354</v>
      </c>
      <c r="B53" s="4">
        <f>参数!B$3/365*(净价!$A53-参数!B$4)+IF(参数!B$3/365*(净价!$A53-参数!B$4)&gt;=参数!B$3,-参数!B$3,0)</f>
        <v>4.4476164383561639E-2</v>
      </c>
      <c r="C53" s="4">
        <f>参数!C$3/365*(净价!$A53-参数!C$4)+IF(参数!C$3/365*(净价!$A53-参数!C$4)&gt;=参数!C$3,-参数!C$3,0)</f>
        <v>6.7534246575342474E-2</v>
      </c>
      <c r="D53" s="4">
        <f>参数!D$3/365*(净价!$A53-参数!D$4)+IF(参数!D$3/365*(净价!$A53-参数!D$4)&gt;=参数!D$3,-参数!D$3,0)</f>
        <v>1.8345205479452054E-2</v>
      </c>
      <c r="E53" s="4">
        <f>参数!E$3/365*(净价!$A53-参数!E$4)+IF(参数!E$3/365*(净价!$A53-参数!E$4)&gt;=参数!E$3,-参数!E$3,0)</f>
        <v>6.953424657534249E-3</v>
      </c>
      <c r="F53" s="4">
        <f>参数!F$3/365*(净价!$A53-参数!F$4)+IF(参数!F$3/365*(净价!$A53-参数!F$4)&gt;=参数!F$3,-参数!F$3,0)</f>
        <v>5.6808219178082188E-2</v>
      </c>
      <c r="G53" s="4">
        <f>参数!G$3/365*(净价!$A53-参数!G$4)+IF(参数!G$3/365*(净价!$A53-参数!G$4)&gt;=参数!G$3,-参数!G$3,0)</f>
        <v>3.375369863013699E-2</v>
      </c>
      <c r="H53" s="4">
        <f>参数!H$3/365*(净价!$A53-参数!H$4)+IF(参数!H$3/365*(净价!$A53-参数!H$4)&gt;=参数!H$3,-参数!H$3,0)</f>
        <v>2.6399999999999996E-2</v>
      </c>
      <c r="I53" s="4">
        <f>参数!I$3/365*(净价!$A53-参数!I$4)+IF(参数!I$3/365*(净价!$A53-参数!I$4)&gt;=参数!I$3,-参数!I$3,0)</f>
        <v>1.3980821917808219E-2</v>
      </c>
      <c r="J53" s="4">
        <f>参数!J$3/365*(净价!$A53-参数!J$4)+IF(参数!J$3/365*(净价!$A53-参数!J$4)&gt;=参数!J$3,-参数!J$3,0)</f>
        <v>2.653150684931507E-2</v>
      </c>
      <c r="K53" s="4">
        <f>参数!K$3/365*(净价!$A53-参数!K$4)+IF(参数!K$3/365*(净价!$A53-参数!K$4)&gt;=参数!K$3,-参数!K$3,0)</f>
        <v>2.5287671232876712E-2</v>
      </c>
    </row>
    <row r="54" spans="1:11" x14ac:dyDescent="0.15">
      <c r="A54" s="1">
        <v>42355</v>
      </c>
      <c r="B54" s="4">
        <f>参数!B$3/365*(净价!$A54-参数!B$4)+IF(参数!B$3/365*(净价!$A54-参数!B$4)&gt;=参数!B$3,-参数!B$3,0)</f>
        <v>4.461780821917808E-2</v>
      </c>
      <c r="C54" s="4">
        <f>参数!C$3/365*(净价!$A54-参数!C$4)+IF(参数!C$3/365*(净价!$A54-参数!C$4)&gt;=参数!C$3,-参数!C$3,0)</f>
        <v>6.7767123287671246E-2</v>
      </c>
      <c r="D54" s="4">
        <f>参数!D$3/365*(净价!$A54-参数!D$4)+IF(参数!D$3/365*(净价!$A54-参数!D$4)&gt;=参数!D$3,-参数!D$3,0)</f>
        <v>1.8515068493150686E-2</v>
      </c>
      <c r="E54" s="4">
        <f>参数!E$3/365*(净价!$A54-参数!E$4)+IF(参数!E$3/365*(净价!$A54-参数!E$4)&gt;=参数!E$3,-参数!E$3,0)</f>
        <v>7.1013698630136984E-3</v>
      </c>
      <c r="F54" s="4">
        <f>参数!F$3/365*(净价!$A54-参数!F$4)+IF(参数!F$3/365*(净价!$A54-参数!F$4)&gt;=参数!F$3,-参数!F$3,0)</f>
        <v>5.6986301369863011E-2</v>
      </c>
      <c r="G54" s="4">
        <f>参数!G$3/365*(净价!$A54-参数!G$4)+IF(参数!G$3/365*(净价!$A54-参数!G$4)&gt;=参数!G$3,-参数!G$3,0)</f>
        <v>3.3892602739726031E-2</v>
      </c>
      <c r="H54" s="4">
        <f>参数!H$3/365*(净价!$A54-参数!H$4)+IF(参数!H$3/365*(净价!$A54-参数!H$4)&gt;=参数!H$3,-参数!H$3,0)</f>
        <v>2.6599999999999999E-2</v>
      </c>
      <c r="I54" s="4">
        <f>参数!I$3/365*(净价!$A54-参数!I$4)+IF(参数!I$3/365*(净价!$A54-参数!I$4)&gt;=参数!I$3,-参数!I$3,0)</f>
        <v>1.4153424657534247E-2</v>
      </c>
      <c r="J54" s="4">
        <f>参数!J$3/365*(净价!$A54-参数!J$4)+IF(参数!J$3/365*(净价!$A54-参数!J$4)&gt;=参数!J$3,-参数!J$3,0)</f>
        <v>2.6678904109589043E-2</v>
      </c>
      <c r="K54" s="4">
        <f>参数!K$3/365*(净价!$A54-参数!K$4)+IF(参数!K$3/365*(净价!$A54-参数!K$4)&gt;=参数!K$3,-参数!K$3,0)</f>
        <v>2.5465753424657536E-2</v>
      </c>
    </row>
    <row r="55" spans="1:11" x14ac:dyDescent="0.15">
      <c r="A55" s="1">
        <v>42356</v>
      </c>
      <c r="B55" s="4">
        <f>参数!B$3/365*(净价!$A55-参数!B$4)+IF(参数!B$3/365*(净价!$A55-参数!B$4)&gt;=参数!B$3,-参数!B$3,0)</f>
        <v>4.4759452054794521E-2</v>
      </c>
      <c r="C55" s="4">
        <f>参数!C$3/365*(净价!$A55-参数!C$4)+IF(参数!C$3/365*(净价!$A55-参数!C$4)&gt;=参数!C$3,-参数!C$3,0)</f>
        <v>6.8000000000000005E-2</v>
      </c>
      <c r="D55" s="4">
        <f>参数!D$3/365*(净价!$A55-参数!D$4)+IF(参数!D$3/365*(净价!$A55-参数!D$4)&gt;=参数!D$3,-参数!D$3,0)</f>
        <v>1.8684931506849314E-2</v>
      </c>
      <c r="E55" s="4">
        <f>参数!E$3/365*(净价!$A55-参数!E$4)+IF(参数!E$3/365*(净价!$A55-参数!E$4)&gt;=参数!E$3,-参数!E$3,0)</f>
        <v>7.2493150684931548E-3</v>
      </c>
      <c r="F55" s="4">
        <f>参数!F$3/365*(净价!$A55-参数!F$4)+IF(参数!F$3/365*(净价!$A55-参数!F$4)&gt;=参数!F$3,-参数!F$3,0)</f>
        <v>5.7164383561643835E-2</v>
      </c>
      <c r="G55" s="4">
        <f>参数!G$3/365*(净价!$A55-参数!G$4)+IF(参数!G$3/365*(净价!$A55-参数!G$4)&gt;=参数!G$3,-参数!G$3,0)</f>
        <v>3.4031506849315073E-2</v>
      </c>
      <c r="H55" s="4">
        <f>参数!H$3/365*(净价!$A55-参数!H$4)+IF(参数!H$3/365*(净价!$A55-参数!H$4)&gt;=参数!H$3,-参数!H$3,0)</f>
        <v>2.6799999999999997E-2</v>
      </c>
      <c r="I55" s="4">
        <f>参数!I$3/365*(净价!$A55-参数!I$4)+IF(参数!I$3/365*(净价!$A55-参数!I$4)&gt;=参数!I$3,-参数!I$3,0)</f>
        <v>1.4326027397260273E-2</v>
      </c>
      <c r="J55" s="4">
        <f>参数!J$3/365*(净价!$A55-参数!J$4)+IF(参数!J$3/365*(净价!$A55-参数!J$4)&gt;=参数!J$3,-参数!J$3,0)</f>
        <v>2.6826301369863016E-2</v>
      </c>
      <c r="K55" s="4">
        <f>参数!K$3/365*(净价!$A55-参数!K$4)+IF(参数!K$3/365*(净价!$A55-参数!K$4)&gt;=参数!K$3,-参数!K$3,0)</f>
        <v>2.5643835616438355E-2</v>
      </c>
    </row>
    <row r="56" spans="1:11" x14ac:dyDescent="0.15">
      <c r="A56" s="1">
        <v>42359</v>
      </c>
      <c r="B56" s="4">
        <f>参数!B$3/365*(净价!$A56-参数!B$4)+IF(参数!B$3/365*(净价!$A56-参数!B$4)&gt;=参数!B$3,-参数!B$3,0)</f>
        <v>4.518438356164383E-2</v>
      </c>
      <c r="C56" s="4">
        <f>参数!C$3/365*(净价!$A56-参数!C$4)+IF(参数!C$3/365*(净价!$A56-参数!C$4)&gt;=参数!C$3,-参数!C$3,0)</f>
        <v>6.8698630136986308E-2</v>
      </c>
      <c r="D56" s="4">
        <f>参数!D$3/365*(净价!$A56-参数!D$4)+IF(参数!D$3/365*(净价!$A56-参数!D$4)&gt;=参数!D$3,-参数!D$3,0)</f>
        <v>1.9194520547945206E-2</v>
      </c>
      <c r="E56" s="4">
        <f>参数!E$3/365*(净价!$A56-参数!E$4)+IF(参数!E$3/365*(净价!$A56-参数!E$4)&gt;=参数!E$3,-参数!E$3,0)</f>
        <v>7.6931506849315101E-3</v>
      </c>
      <c r="F56" s="4">
        <f>参数!F$3/365*(净价!$A56-参数!F$4)+IF(参数!F$3/365*(净价!$A56-参数!F$4)&gt;=参数!F$3,-参数!F$3,0)</f>
        <v>5.7698630136986298E-2</v>
      </c>
      <c r="G56" s="4">
        <f>参数!G$3/365*(净价!$A56-参数!G$4)+IF(参数!G$3/365*(净价!$A56-参数!G$4)&gt;=参数!G$3,-参数!G$3,0)</f>
        <v>3.444821917808219E-2</v>
      </c>
      <c r="H56" s="4">
        <f>参数!H$3/365*(净价!$A56-参数!H$4)+IF(参数!H$3/365*(净价!$A56-参数!H$4)&gt;=参数!H$3,-参数!H$3,0)</f>
        <v>2.7399999999999997E-2</v>
      </c>
      <c r="I56" s="4">
        <f>参数!I$3/365*(净价!$A56-参数!I$4)+IF(参数!I$3/365*(净价!$A56-参数!I$4)&gt;=参数!I$3,-参数!I$3,0)</f>
        <v>1.4843835616438355E-2</v>
      </c>
      <c r="J56" s="4">
        <f>参数!J$3/365*(净价!$A56-参数!J$4)+IF(参数!J$3/365*(净价!$A56-参数!J$4)&gt;=参数!J$3,-参数!J$3,0)</f>
        <v>2.7268493150684931E-2</v>
      </c>
      <c r="K56" s="4">
        <f>参数!K$3/365*(净价!$A56-参数!K$4)+IF(参数!K$3/365*(净价!$A56-参数!K$4)&gt;=参数!K$3,-参数!K$3,0)</f>
        <v>2.6178082191780822E-2</v>
      </c>
    </row>
    <row r="57" spans="1:11" x14ac:dyDescent="0.15">
      <c r="A57" s="1">
        <v>42360</v>
      </c>
      <c r="B57" s="4">
        <f>参数!B$3/365*(净价!$A57-参数!B$4)+IF(参数!B$3/365*(净价!$A57-参数!B$4)&gt;=参数!B$3,-参数!B$3,0)</f>
        <v>4.5326027397260271E-2</v>
      </c>
      <c r="C57" s="4">
        <f>参数!C$3/365*(净价!$A57-参数!C$4)+IF(参数!C$3/365*(净价!$A57-参数!C$4)&gt;=参数!C$3,-参数!C$3,0)</f>
        <v>6.893150684931508E-2</v>
      </c>
      <c r="D57" s="4">
        <f>参数!D$3/365*(净价!$A57-参数!D$4)+IF(参数!D$3/365*(净价!$A57-参数!D$4)&gt;=参数!D$3,-参数!D$3,0)</f>
        <v>1.9364383561643838E-2</v>
      </c>
      <c r="E57" s="4">
        <f>参数!E$3/365*(净价!$A57-参数!E$4)+IF(参数!E$3/365*(净价!$A57-参数!E$4)&gt;=参数!E$3,-参数!E$3,0)</f>
        <v>7.8410958904109596E-3</v>
      </c>
      <c r="F57" s="4">
        <f>参数!F$3/365*(净价!$A57-参数!F$4)+IF(参数!F$3/365*(净价!$A57-参数!F$4)&gt;=参数!F$3,-参数!F$3,0)</f>
        <v>5.7876712328767121E-2</v>
      </c>
      <c r="G57" s="4">
        <f>参数!G$3/365*(净价!$A57-参数!G$4)+IF(参数!G$3/365*(净价!$A57-参数!G$4)&gt;=参数!G$3,-参数!G$3,0)</f>
        <v>3.4587123287671231E-2</v>
      </c>
      <c r="H57" s="4">
        <f>参数!H$3/365*(净价!$A57-参数!H$4)+IF(参数!H$3/365*(净价!$A57-参数!H$4)&gt;=参数!H$3,-参数!H$3,0)</f>
        <v>2.7599999999999996E-2</v>
      </c>
      <c r="I57" s="4">
        <f>参数!I$3/365*(净价!$A57-参数!I$4)+IF(参数!I$3/365*(净价!$A57-参数!I$4)&gt;=参数!I$3,-参数!I$3,0)</f>
        <v>1.5016438356164383E-2</v>
      </c>
      <c r="J57" s="4">
        <f>参数!J$3/365*(净价!$A57-参数!J$4)+IF(参数!J$3/365*(净价!$A57-参数!J$4)&gt;=参数!J$3,-参数!J$3,0)</f>
        <v>2.7415890410958904E-2</v>
      </c>
      <c r="K57" s="4">
        <f>参数!K$3/365*(净价!$A57-参数!K$4)+IF(参数!K$3/365*(净价!$A57-参数!K$4)&gt;=参数!K$3,-参数!K$3,0)</f>
        <v>2.6356164383561642E-2</v>
      </c>
    </row>
    <row r="58" spans="1:11" x14ac:dyDescent="0.15">
      <c r="A58" s="1">
        <v>42361</v>
      </c>
      <c r="B58" s="4">
        <f>参数!B$3/365*(净价!$A58-参数!B$4)+IF(参数!B$3/365*(净价!$A58-参数!B$4)&gt;=参数!B$3,-参数!B$3,0)</f>
        <v>4.5467671232876712E-2</v>
      </c>
      <c r="C58" s="4">
        <f>参数!C$3/365*(净价!$A58-参数!C$4)+IF(参数!C$3/365*(净价!$A58-参数!C$4)&gt;=参数!C$3,-参数!C$3,0)</f>
        <v>6.9164383561643838E-2</v>
      </c>
      <c r="D58" s="4">
        <f>参数!D$3/365*(净价!$A58-参数!D$4)+IF(参数!D$3/365*(净价!$A58-参数!D$4)&gt;=参数!D$3,-参数!D$3,0)</f>
        <v>1.9534246575342466E-2</v>
      </c>
      <c r="E58" s="4">
        <f>参数!E$3/365*(净价!$A58-参数!E$4)+IF(参数!E$3/365*(净价!$A58-参数!E$4)&gt;=参数!E$3,-参数!E$3,0)</f>
        <v>7.9890410958904159E-3</v>
      </c>
      <c r="F58" s="4">
        <f>参数!F$3/365*(净价!$A58-参数!F$4)+IF(参数!F$3/365*(净价!$A58-参数!F$4)&gt;=参数!F$3,-参数!F$3,0)</f>
        <v>5.8054794520547945E-2</v>
      </c>
      <c r="G58" s="4">
        <f>参数!G$3/365*(净价!$A58-参数!G$4)+IF(参数!G$3/365*(净价!$A58-参数!G$4)&gt;=参数!G$3,-参数!G$3,0)</f>
        <v>3.4726027397260273E-2</v>
      </c>
      <c r="H58" s="4">
        <f>参数!H$3/365*(净价!$A58-参数!H$4)+IF(参数!H$3/365*(净价!$A58-参数!H$4)&gt;=参数!H$3,-参数!H$3,0)</f>
        <v>2.7799999999999998E-2</v>
      </c>
      <c r="I58" s="4">
        <f>参数!I$3/365*(净价!$A58-参数!I$4)+IF(参数!I$3/365*(净价!$A58-参数!I$4)&gt;=参数!I$3,-参数!I$3,0)</f>
        <v>1.5189041095890411E-2</v>
      </c>
      <c r="J58" s="4">
        <f>参数!J$3/365*(净价!$A58-参数!J$4)+IF(参数!J$3/365*(净价!$A58-参数!J$4)&gt;=参数!J$3,-参数!J$3,0)</f>
        <v>2.7563287671232877E-2</v>
      </c>
      <c r="K58" s="4">
        <f>参数!K$3/365*(净价!$A58-参数!K$4)+IF(参数!K$3/365*(净价!$A58-参数!K$4)&gt;=参数!K$3,-参数!K$3,0)</f>
        <v>2.6534246575342466E-2</v>
      </c>
    </row>
    <row r="59" spans="1:11" x14ac:dyDescent="0.15">
      <c r="A59" s="1">
        <v>42362</v>
      </c>
      <c r="B59" s="4">
        <f>参数!B$3/365*(净价!$A59-参数!B$4)+IF(参数!B$3/365*(净价!$A59-参数!B$4)&gt;=参数!B$3,-参数!B$3,0)</f>
        <v>4.5609315068493146E-2</v>
      </c>
      <c r="C59" s="4">
        <f>参数!C$3/365*(净价!$A59-参数!C$4)+IF(参数!C$3/365*(净价!$A59-参数!C$4)&gt;=参数!C$3,-参数!C$3,0)</f>
        <v>6.9397260273972611E-2</v>
      </c>
      <c r="D59" s="4">
        <f>参数!D$3/365*(净价!$A59-参数!D$4)+IF(参数!D$3/365*(净价!$A59-参数!D$4)&gt;=参数!D$3,-参数!D$3,0)</f>
        <v>1.9704109589041098E-2</v>
      </c>
      <c r="E59" s="4">
        <f>参数!E$3/365*(净价!$A59-参数!E$4)+IF(参数!E$3/365*(净价!$A59-参数!E$4)&gt;=参数!E$3,-参数!E$3,0)</f>
        <v>8.1369863013698654E-3</v>
      </c>
      <c r="F59" s="4">
        <f>参数!F$3/365*(净价!$A59-参数!F$4)+IF(参数!F$3/365*(净价!$A59-参数!F$4)&gt;=参数!F$3,-参数!F$3,0)</f>
        <v>5.8232876712328768E-2</v>
      </c>
      <c r="G59" s="4">
        <f>参数!G$3/365*(净价!$A59-参数!G$4)+IF(参数!G$3/365*(净价!$A59-参数!G$4)&gt;=参数!G$3,-参数!G$3,0)</f>
        <v>3.4864931506849314E-2</v>
      </c>
      <c r="H59" s="4">
        <f>参数!H$3/365*(净价!$A59-参数!H$4)+IF(参数!H$3/365*(净价!$A59-参数!H$4)&gt;=参数!H$3,-参数!H$3,0)</f>
        <v>2.7999999999999997E-2</v>
      </c>
      <c r="I59" s="4">
        <f>参数!I$3/365*(净价!$A59-参数!I$4)+IF(参数!I$3/365*(净价!$A59-参数!I$4)&gt;=参数!I$3,-参数!I$3,0)</f>
        <v>1.5361643835616438E-2</v>
      </c>
      <c r="J59" s="4">
        <f>参数!J$3/365*(净价!$A59-参数!J$4)+IF(参数!J$3/365*(净价!$A59-参数!J$4)&gt;=参数!J$3,-参数!J$3,0)</f>
        <v>2.771068493150685E-2</v>
      </c>
      <c r="K59" s="4">
        <f>参数!K$3/365*(净价!$A59-参数!K$4)+IF(参数!K$3/365*(净价!$A59-参数!K$4)&gt;=参数!K$3,-参数!K$3,0)</f>
        <v>2.6712328767123289E-2</v>
      </c>
    </row>
    <row r="60" spans="1:11" x14ac:dyDescent="0.15">
      <c r="A60" s="1">
        <v>42363</v>
      </c>
      <c r="B60" s="4">
        <f>参数!B$3/365*(净价!$A60-参数!B$4)+IF(参数!B$3/365*(净价!$A60-参数!B$4)&gt;=参数!B$3,-参数!B$3,0)</f>
        <v>4.5750958904109587E-2</v>
      </c>
      <c r="C60" s="4">
        <f>参数!C$3/365*(净价!$A60-参数!C$4)+IF(参数!C$3/365*(净价!$A60-参数!C$4)&gt;=参数!C$3,-参数!C$3,0)</f>
        <v>6.9630136986301383E-2</v>
      </c>
      <c r="D60" s="4">
        <f>参数!D$3/365*(净价!$A60-参数!D$4)+IF(参数!D$3/365*(净价!$A60-参数!D$4)&gt;=参数!D$3,-参数!D$3,0)</f>
        <v>1.9873972602739726E-2</v>
      </c>
      <c r="E60" s="4">
        <f>参数!E$3/365*(净价!$A60-参数!E$4)+IF(参数!E$3/365*(净价!$A60-参数!E$4)&gt;=参数!E$3,-参数!E$3,0)</f>
        <v>8.2849315068493218E-3</v>
      </c>
      <c r="F60" s="4">
        <f>参数!F$3/365*(净价!$A60-参数!F$4)+IF(参数!F$3/365*(净价!$A60-参数!F$4)&gt;=参数!F$3,-参数!F$3,0)</f>
        <v>5.8410958904109592E-2</v>
      </c>
      <c r="G60" s="4">
        <f>参数!G$3/365*(净价!$A60-参数!G$4)+IF(参数!G$3/365*(净价!$A60-参数!G$4)&gt;=参数!G$3,-参数!G$3,0)</f>
        <v>3.5003835616438356E-2</v>
      </c>
      <c r="H60" s="4">
        <f>参数!H$3/365*(净价!$A60-参数!H$4)+IF(参数!H$3/365*(净价!$A60-参数!H$4)&gt;=参数!H$3,-参数!H$3,0)</f>
        <v>2.8199999999999996E-2</v>
      </c>
      <c r="I60" s="4">
        <f>参数!I$3/365*(净价!$A60-参数!I$4)+IF(参数!I$3/365*(净价!$A60-参数!I$4)&gt;=参数!I$3,-参数!I$3,0)</f>
        <v>1.5534246575342466E-2</v>
      </c>
      <c r="J60" s="4">
        <f>参数!J$3/365*(净价!$A60-参数!J$4)+IF(参数!J$3/365*(净价!$A60-参数!J$4)&gt;=参数!J$3,-参数!J$3,0)</f>
        <v>2.7858082191780823E-2</v>
      </c>
      <c r="K60" s="4">
        <f>参数!K$3/365*(净价!$A60-参数!K$4)+IF(参数!K$3/365*(净价!$A60-参数!K$4)&gt;=参数!K$3,-参数!K$3,0)</f>
        <v>2.6890410958904109E-2</v>
      </c>
    </row>
    <row r="61" spans="1:11" x14ac:dyDescent="0.15">
      <c r="A61" s="1">
        <v>42366</v>
      </c>
      <c r="B61" s="4">
        <f>参数!B$3/365*(净价!$A61-参数!B$4)+IF(参数!B$3/365*(净价!$A61-参数!B$4)&gt;=参数!B$3,-参数!B$3,0)</f>
        <v>4.6175890410958903E-2</v>
      </c>
      <c r="C61" s="4">
        <f>参数!C$3/365*(净价!$A61-参数!C$4)+IF(参数!C$3/365*(净价!$A61-参数!C$4)&gt;=参数!C$3,-参数!C$3,0)</f>
        <v>7.0328767123287686E-2</v>
      </c>
      <c r="D61" s="4">
        <f>参数!D$3/365*(净价!$A61-参数!D$4)+IF(参数!D$3/365*(净价!$A61-参数!D$4)&gt;=参数!D$3,-参数!D$3,0)</f>
        <v>2.0383561643835618E-2</v>
      </c>
      <c r="E61" s="4">
        <f>参数!E$3/365*(净价!$A61-参数!E$4)+IF(参数!E$3/365*(净价!$A61-参数!E$4)&gt;=参数!E$3,-参数!E$3,0)</f>
        <v>8.7287671232876701E-3</v>
      </c>
      <c r="F61" s="4">
        <f>参数!F$3/365*(净价!$A61-参数!F$4)+IF(参数!F$3/365*(净价!$A61-参数!F$4)&gt;=参数!F$3,-参数!F$3,0)</f>
        <v>5.8945205479452055E-2</v>
      </c>
      <c r="G61" s="4">
        <f>参数!G$3/365*(净价!$A61-参数!G$4)+IF(参数!G$3/365*(净价!$A61-参数!G$4)&gt;=参数!G$3,-参数!G$3,0)</f>
        <v>3.542054794520548E-2</v>
      </c>
      <c r="H61" s="4">
        <f>参数!H$3/365*(净价!$A61-参数!H$4)+IF(参数!H$3/365*(净价!$A61-参数!H$4)&gt;=参数!H$3,-参数!H$3,0)</f>
        <v>2.8799999999999999E-2</v>
      </c>
      <c r="I61" s="4">
        <f>参数!I$3/365*(净价!$A61-参数!I$4)+IF(参数!I$3/365*(净价!$A61-参数!I$4)&gt;=参数!I$3,-参数!I$3,0)</f>
        <v>1.6052054794520546E-2</v>
      </c>
      <c r="J61" s="4">
        <f>参数!J$3/365*(净价!$A61-参数!J$4)+IF(参数!J$3/365*(净价!$A61-参数!J$4)&gt;=参数!J$3,-参数!J$3,0)</f>
        <v>2.8300273972602742E-2</v>
      </c>
      <c r="K61" s="4">
        <f>参数!K$3/365*(净价!$A61-参数!K$4)+IF(参数!K$3/365*(净价!$A61-参数!K$4)&gt;=参数!K$3,-参数!K$3,0)</f>
        <v>2.7424657534246576E-2</v>
      </c>
    </row>
    <row r="62" spans="1:11" x14ac:dyDescent="0.15">
      <c r="A62" s="1">
        <v>42367</v>
      </c>
      <c r="B62" s="4">
        <f>参数!B$3/365*(净价!$A62-参数!B$4)+IF(参数!B$3/365*(净价!$A62-参数!B$4)&gt;=参数!B$3,-参数!B$3,0)</f>
        <v>4.6317534246575337E-2</v>
      </c>
      <c r="C62" s="4">
        <f>参数!C$3/365*(净价!$A62-参数!C$4)+IF(参数!C$3/365*(净价!$A62-参数!C$4)&gt;=参数!C$3,-参数!C$3,0)</f>
        <v>7.0561643835616444E-2</v>
      </c>
      <c r="D62" s="4">
        <f>参数!D$3/365*(净价!$A62-参数!D$4)+IF(参数!D$3/365*(净价!$A62-参数!D$4)&gt;=参数!D$3,-参数!D$3,0)</f>
        <v>2.0553424657534246E-2</v>
      </c>
      <c r="E62" s="4">
        <f>参数!E$3/365*(净价!$A62-参数!E$4)+IF(参数!E$3/365*(净价!$A62-参数!E$4)&gt;=参数!E$3,-参数!E$3,0)</f>
        <v>8.8767123287671335E-3</v>
      </c>
      <c r="F62" s="4">
        <f>参数!F$3/365*(净价!$A62-参数!F$4)+IF(参数!F$3/365*(净价!$A62-参数!F$4)&gt;=参数!F$3,-参数!F$3,0)</f>
        <v>5.9123287671232878E-2</v>
      </c>
      <c r="G62" s="4">
        <f>参数!G$3/365*(净价!$A62-参数!G$4)+IF(参数!G$3/365*(净价!$A62-参数!G$4)&gt;=参数!G$3,-参数!G$3,0)</f>
        <v>3.5559452054794521E-2</v>
      </c>
      <c r="H62" s="4">
        <f>参数!H$3/365*(净价!$A62-参数!H$4)+IF(参数!H$3/365*(净价!$A62-参数!H$4)&gt;=参数!H$3,-参数!H$3,0)</f>
        <v>2.8999999999999998E-2</v>
      </c>
      <c r="I62" s="4">
        <f>参数!I$3/365*(净价!$A62-参数!I$4)+IF(参数!I$3/365*(净价!$A62-参数!I$4)&gt;=参数!I$3,-参数!I$3,0)</f>
        <v>1.6224657534246574E-2</v>
      </c>
      <c r="J62" s="4">
        <f>参数!J$3/365*(净价!$A62-参数!J$4)+IF(参数!J$3/365*(净价!$A62-参数!J$4)&gt;=参数!J$3,-参数!J$3,0)</f>
        <v>2.8447671232876712E-2</v>
      </c>
      <c r="K62" s="4">
        <f>参数!K$3/365*(净价!$A62-参数!K$4)+IF(参数!K$3/365*(净价!$A62-参数!K$4)&gt;=参数!K$3,-参数!K$3,0)</f>
        <v>2.7602739726027396E-2</v>
      </c>
    </row>
    <row r="63" spans="1:11" x14ac:dyDescent="0.15">
      <c r="A63" s="1">
        <v>42368</v>
      </c>
      <c r="B63" s="4">
        <f>参数!B$3/365*(净价!$A63-参数!B$4)+IF(参数!B$3/365*(净价!$A63-参数!B$4)&gt;=参数!B$3,-参数!B$3,0)</f>
        <v>4.6459178082191778E-2</v>
      </c>
      <c r="C63" s="4">
        <f>参数!C$3/365*(净价!$A63-参数!C$4)+IF(参数!C$3/365*(净价!$A63-参数!C$4)&gt;=参数!C$3,-参数!C$3,0)</f>
        <v>7.0794520547945217E-2</v>
      </c>
      <c r="D63" s="4">
        <f>参数!D$3/365*(净价!$A63-参数!D$4)+IF(参数!D$3/365*(净价!$A63-参数!D$4)&gt;=参数!D$3,-参数!D$3,0)</f>
        <v>2.0723287671232878E-2</v>
      </c>
      <c r="E63" s="4">
        <f>参数!E$3/365*(净价!$A63-参数!E$4)+IF(参数!E$3/365*(净价!$A63-参数!E$4)&gt;=参数!E$3,-参数!E$3,0)</f>
        <v>9.0246575342465829E-3</v>
      </c>
      <c r="F63" s="4">
        <f>参数!F$3/365*(净价!$A63-参数!F$4)+IF(参数!F$3/365*(净价!$A63-参数!F$4)&gt;=参数!F$3,-参数!F$3,0)</f>
        <v>5.9301369863013695E-2</v>
      </c>
      <c r="G63" s="4">
        <f>参数!G$3/365*(净价!$A63-参数!G$4)+IF(参数!G$3/365*(净价!$A63-参数!G$4)&gt;=参数!G$3,-参数!G$3,0)</f>
        <v>3.5698356164383563E-2</v>
      </c>
      <c r="H63" s="4">
        <f>参数!H$3/365*(净价!$A63-参数!H$4)+IF(参数!H$3/365*(净价!$A63-参数!H$4)&gt;=参数!H$3,-参数!H$3,0)</f>
        <v>2.9199999999999997E-2</v>
      </c>
      <c r="I63" s="4">
        <f>参数!I$3/365*(净价!$A63-参数!I$4)+IF(参数!I$3/365*(净价!$A63-参数!I$4)&gt;=参数!I$3,-参数!I$3,0)</f>
        <v>1.6397260273972602E-2</v>
      </c>
      <c r="J63" s="4">
        <f>参数!J$3/365*(净价!$A63-参数!J$4)+IF(参数!J$3/365*(净价!$A63-参数!J$4)&gt;=参数!J$3,-参数!J$3,0)</f>
        <v>2.8595068493150685E-2</v>
      </c>
      <c r="K63" s="4">
        <f>参数!K$3/365*(净价!$A63-参数!K$4)+IF(参数!K$3/365*(净价!$A63-参数!K$4)&gt;=参数!K$3,-参数!K$3,0)</f>
        <v>2.7780821917808219E-2</v>
      </c>
    </row>
    <row r="64" spans="1:11" x14ac:dyDescent="0.15">
      <c r="A64" s="1">
        <v>42369</v>
      </c>
      <c r="B64" s="4">
        <f>参数!B$3/365*(净价!$A64-参数!B$4)+IF(参数!B$3/365*(净价!$A64-参数!B$4)&gt;=参数!B$3,-参数!B$3,0)</f>
        <v>4.6600821917808219E-2</v>
      </c>
      <c r="C64" s="4">
        <f>参数!C$3/365*(净价!$A64-参数!C$4)+IF(参数!C$3/365*(净价!$A64-参数!C$4)&gt;=参数!C$3,-参数!C$3,0)</f>
        <v>7.1027397260273975E-2</v>
      </c>
      <c r="D64" s="4">
        <f>参数!D$3/365*(净价!$A64-参数!D$4)+IF(参数!D$3/365*(净价!$A64-参数!D$4)&gt;=参数!D$3,-参数!D$3,0)</f>
        <v>2.0893150684931507E-2</v>
      </c>
      <c r="E64" s="4">
        <f>参数!E$3/365*(净价!$A64-参数!E$4)+IF(参数!E$3/365*(净价!$A64-参数!E$4)&gt;=参数!E$3,-参数!E$3,0)</f>
        <v>9.1726027397260324E-3</v>
      </c>
      <c r="F64" s="4">
        <f>参数!F$3/365*(净价!$A64-参数!F$4)+IF(参数!F$3/365*(净价!$A64-参数!F$4)&gt;=参数!F$3,-参数!F$3,0)</f>
        <v>5.9479452054794518E-2</v>
      </c>
      <c r="G64" s="4">
        <f>参数!G$3/365*(净价!$A64-参数!G$4)+IF(参数!G$3/365*(净价!$A64-参数!G$4)&gt;=参数!G$3,-参数!G$3,0)</f>
        <v>3.5837260273972604E-2</v>
      </c>
      <c r="H64" s="4">
        <f>参数!H$3/365*(净价!$A64-参数!H$4)+IF(参数!H$3/365*(净价!$A64-参数!H$4)&gt;=参数!H$3,-参数!H$3,0)</f>
        <v>2.9399999999999999E-2</v>
      </c>
      <c r="I64" s="4">
        <f>参数!I$3/365*(净价!$A64-参数!I$4)+IF(参数!I$3/365*(净价!$A64-参数!I$4)&gt;=参数!I$3,-参数!I$3,0)</f>
        <v>1.656986301369863E-2</v>
      </c>
      <c r="J64" s="4">
        <f>参数!J$3/365*(净价!$A64-参数!J$4)+IF(参数!J$3/365*(净价!$A64-参数!J$4)&gt;=参数!J$3,-参数!J$3,0)</f>
        <v>2.8742465753424658E-2</v>
      </c>
      <c r="K64" s="4">
        <f>参数!K$3/365*(净价!$A64-参数!K$4)+IF(参数!K$3/365*(净价!$A64-参数!K$4)&gt;=参数!K$3,-参数!K$3,0)</f>
        <v>2.7958904109589042E-2</v>
      </c>
    </row>
    <row r="65" spans="1:11" x14ac:dyDescent="0.15">
      <c r="A65" s="1">
        <v>42373</v>
      </c>
      <c r="B65" s="4">
        <f>参数!B$3/365*(净价!$A65-参数!B$4)+IF(参数!B$3/365*(净价!$A65-参数!B$4)&gt;=参数!B$3,-参数!B$3,0)</f>
        <v>4.7167397260273969E-2</v>
      </c>
      <c r="C65" s="4">
        <f>参数!C$3/365*(净价!$A65-参数!C$4)+IF(参数!C$3/365*(净价!$A65-参数!C$4)&gt;=参数!C$3,-参数!C$3,0)</f>
        <v>7.195890410958905E-2</v>
      </c>
      <c r="D65" s="4">
        <f>参数!D$3/365*(净价!$A65-参数!D$4)+IF(参数!D$3/365*(净价!$A65-参数!D$4)&gt;=参数!D$3,-参数!D$3,0)</f>
        <v>2.1572602739726027E-2</v>
      </c>
      <c r="E65" s="4">
        <f>参数!E$3/365*(净价!$A65-参数!E$4)+IF(参数!E$3/365*(净价!$A65-参数!E$4)&gt;=参数!E$3,-参数!E$3,0)</f>
        <v>9.764383561643844E-3</v>
      </c>
      <c r="F65" s="4">
        <f>参数!F$3/365*(净价!$A65-参数!F$4)+IF(参数!F$3/365*(净价!$A65-参数!F$4)&gt;=参数!F$3,-参数!F$3,0)</f>
        <v>6.0191780821917805E-2</v>
      </c>
      <c r="G65" s="4">
        <f>参数!G$3/365*(净价!$A65-参数!G$4)+IF(参数!G$3/365*(净价!$A65-参数!G$4)&gt;=参数!G$3,-参数!G$3,0)</f>
        <v>3.639287671232877E-2</v>
      </c>
      <c r="H65" s="4">
        <f>参数!H$3/365*(净价!$A65-参数!H$4)+IF(参数!H$3/365*(净价!$A65-参数!H$4)&gt;=参数!H$3,-参数!H$3,0)</f>
        <v>3.0199999999999998E-2</v>
      </c>
      <c r="I65" s="4">
        <f>参数!I$3/365*(净价!$A65-参数!I$4)+IF(参数!I$3/365*(净价!$A65-参数!I$4)&gt;=参数!I$3,-参数!I$3,0)</f>
        <v>1.7260273972602741E-2</v>
      </c>
      <c r="J65" s="4">
        <f>参数!J$3/365*(净价!$A65-参数!J$4)+IF(参数!J$3/365*(净价!$A65-参数!J$4)&gt;=参数!J$3,-参数!J$3,0)</f>
        <v>2.933205479452055E-2</v>
      </c>
      <c r="K65" s="4">
        <f>参数!K$3/365*(净价!$A65-参数!K$4)+IF(参数!K$3/365*(净价!$A65-参数!K$4)&gt;=参数!K$3,-参数!K$3,0)</f>
        <v>2.8671232876712329E-2</v>
      </c>
    </row>
    <row r="66" spans="1:11" x14ac:dyDescent="0.15">
      <c r="A66" s="1">
        <v>42374</v>
      </c>
      <c r="B66" s="4">
        <f>参数!B$3/365*(净价!$A66-参数!B$4)+IF(参数!B$3/365*(净价!$A66-参数!B$4)&gt;=参数!B$3,-参数!B$3,0)</f>
        <v>4.730904109589041E-2</v>
      </c>
      <c r="C66" s="4">
        <f>参数!C$3/365*(净价!$A66-参数!C$4)+IF(参数!C$3/365*(净价!$A66-参数!C$4)&gt;=参数!C$3,-参数!C$3,0)</f>
        <v>7.2191780821917823E-2</v>
      </c>
      <c r="D66" s="4">
        <f>参数!D$3/365*(净价!$A66-参数!D$4)+IF(参数!D$3/365*(净价!$A66-参数!D$4)&gt;=参数!D$3,-参数!D$3,0)</f>
        <v>2.1742465753424658E-2</v>
      </c>
      <c r="E66" s="4">
        <f>参数!E$3/365*(净价!$A66-参数!E$4)+IF(参数!E$3/365*(净价!$A66-参数!E$4)&gt;=参数!E$3,-参数!E$3,0)</f>
        <v>9.9123287671232935E-3</v>
      </c>
      <c r="F66" s="4">
        <f>参数!F$3/365*(净价!$A66-参数!F$4)+IF(参数!F$3/365*(净价!$A66-参数!F$4)&gt;=参数!F$3,-参数!F$3,0)</f>
        <v>6.0369863013698628E-2</v>
      </c>
      <c r="G66" s="4">
        <f>参数!G$3/365*(净价!$A66-参数!G$4)+IF(参数!G$3/365*(净价!$A66-参数!G$4)&gt;=参数!G$3,-参数!G$3,0)</f>
        <v>3.6531780821917811E-2</v>
      </c>
      <c r="H66" s="4">
        <f>参数!H$3/365*(净价!$A66-参数!H$4)+IF(参数!H$3/365*(净价!$A66-参数!H$4)&gt;=参数!H$3,-参数!H$3,0)</f>
        <v>3.0399999999999996E-2</v>
      </c>
      <c r="I66" s="4">
        <f>参数!I$3/365*(净价!$A66-参数!I$4)+IF(参数!I$3/365*(净价!$A66-参数!I$4)&gt;=参数!I$3,-参数!I$3,0)</f>
        <v>1.7432876712328765E-2</v>
      </c>
      <c r="J66" s="4">
        <f>参数!J$3/365*(净价!$A66-参数!J$4)+IF(参数!J$3/365*(净价!$A66-参数!J$4)&gt;=参数!J$3,-参数!J$3,0)</f>
        <v>2.9479452054794523E-2</v>
      </c>
      <c r="K66" s="4">
        <f>参数!K$3/365*(净价!$A66-参数!K$4)+IF(参数!K$3/365*(净价!$A66-参数!K$4)&gt;=参数!K$3,-参数!K$3,0)</f>
        <v>2.8849315068493149E-2</v>
      </c>
    </row>
    <row r="67" spans="1:11" x14ac:dyDescent="0.15">
      <c r="A67" s="1">
        <v>42375</v>
      </c>
      <c r="B67" s="4">
        <f>参数!B$3/365*(净价!$A67-参数!B$4)+IF(参数!B$3/365*(净价!$A67-参数!B$4)&gt;=参数!B$3,-参数!B$3,0)</f>
        <v>4.7450684931506844E-2</v>
      </c>
      <c r="C67" s="4">
        <f>参数!C$3/365*(净价!$A67-参数!C$4)+IF(参数!C$3/365*(净价!$A67-参数!C$4)&gt;=参数!C$3,-参数!C$3,0)</f>
        <v>7.2424657534246581E-2</v>
      </c>
      <c r="D67" s="4">
        <f>参数!D$3/365*(净价!$A67-参数!D$4)+IF(参数!D$3/365*(净价!$A67-参数!D$4)&gt;=参数!D$3,-参数!D$3,0)</f>
        <v>2.191232876712329E-2</v>
      </c>
      <c r="E67" s="4">
        <f>参数!E$3/365*(净价!$A67-参数!E$4)+IF(参数!E$3/365*(净价!$A67-参数!E$4)&gt;=参数!E$3,-参数!E$3,0)</f>
        <v>1.0060273972602743E-2</v>
      </c>
      <c r="F67" s="4">
        <f>参数!F$3/365*(净价!$A67-参数!F$4)+IF(参数!F$3/365*(净价!$A67-参数!F$4)&gt;=参数!F$3,-参数!F$3,0)</f>
        <v>6.0547945205479452E-2</v>
      </c>
      <c r="G67" s="4">
        <f>参数!G$3/365*(净价!$A67-参数!G$4)+IF(参数!G$3/365*(净价!$A67-参数!G$4)&gt;=参数!G$3,-参数!G$3,0)</f>
        <v>3.6670684931506853E-2</v>
      </c>
      <c r="H67" s="4">
        <f>参数!H$3/365*(净价!$A67-参数!H$4)+IF(参数!H$3/365*(净价!$A67-参数!H$4)&gt;=参数!H$3,-参数!H$3,0)</f>
        <v>3.0599999999999999E-2</v>
      </c>
      <c r="I67" s="4">
        <f>参数!I$3/365*(净价!$A67-参数!I$4)+IF(参数!I$3/365*(净价!$A67-参数!I$4)&gt;=参数!I$3,-参数!I$3,0)</f>
        <v>1.7605479452054793E-2</v>
      </c>
      <c r="J67" s="4">
        <f>参数!J$3/365*(净价!$A67-参数!J$4)+IF(参数!J$3/365*(净价!$A67-参数!J$4)&gt;=参数!J$3,-参数!J$3,0)</f>
        <v>2.9626849315068492E-2</v>
      </c>
      <c r="K67" s="4">
        <f>参数!K$3/365*(净价!$A67-参数!K$4)+IF(参数!K$3/365*(净价!$A67-参数!K$4)&gt;=参数!K$3,-参数!K$3,0)</f>
        <v>2.9027397260273972E-2</v>
      </c>
    </row>
    <row r="68" spans="1:11" x14ac:dyDescent="0.15">
      <c r="A68" s="1">
        <v>42376</v>
      </c>
      <c r="B68" s="4">
        <f>参数!B$3/365*(净价!$A68-参数!B$4)+IF(参数!B$3/365*(净价!$A68-参数!B$4)&gt;=参数!B$3,-参数!B$3,0)</f>
        <v>4.7592328767123285E-2</v>
      </c>
      <c r="C68" s="4">
        <f>参数!C$3/365*(净价!$A68-参数!C$4)+IF(参数!C$3/365*(净价!$A68-参数!C$4)&gt;=参数!C$3,-参数!C$3,0)</f>
        <v>7.2657534246575353E-2</v>
      </c>
      <c r="D68" s="4">
        <f>参数!D$3/365*(净价!$A68-参数!D$4)+IF(参数!D$3/365*(净价!$A68-参数!D$4)&gt;=参数!D$3,-参数!D$3,0)</f>
        <v>2.2082191780821919E-2</v>
      </c>
      <c r="E68" s="4">
        <f>参数!E$3/365*(净价!$A68-参数!E$4)+IF(参数!E$3/365*(净价!$A68-参数!E$4)&gt;=参数!E$3,-参数!E$3,0)</f>
        <v>1.0208219178082192E-2</v>
      </c>
      <c r="F68" s="4">
        <f>参数!F$3/365*(净价!$A68-参数!F$4)+IF(参数!F$3/365*(净价!$A68-参数!F$4)&gt;=参数!F$3,-参数!F$3,0)</f>
        <v>6.0726027397260275E-2</v>
      </c>
      <c r="G68" s="4">
        <f>参数!G$3/365*(净价!$A68-参数!G$4)+IF(参数!G$3/365*(净价!$A68-参数!G$4)&gt;=参数!G$3,-参数!G$3,0)</f>
        <v>3.6809589041095894E-2</v>
      </c>
      <c r="H68" s="4">
        <f>参数!H$3/365*(净价!$A68-参数!H$4)+IF(参数!H$3/365*(净价!$A68-参数!H$4)&gt;=参数!H$3,-参数!H$3,0)</f>
        <v>3.0799999999999998E-2</v>
      </c>
      <c r="I68" s="4">
        <f>参数!I$3/365*(净价!$A68-参数!I$4)+IF(参数!I$3/365*(净价!$A68-参数!I$4)&gt;=参数!I$3,-参数!I$3,0)</f>
        <v>1.7778082191780821E-2</v>
      </c>
      <c r="J68" s="4">
        <f>参数!J$3/365*(净价!$A68-参数!J$4)+IF(参数!J$3/365*(净价!$A68-参数!J$4)&gt;=参数!J$3,-参数!J$3,0)</f>
        <v>2.9774246575342465E-2</v>
      </c>
      <c r="K68" s="4">
        <f>参数!K$3/365*(净价!$A68-参数!K$4)+IF(参数!K$3/365*(净价!$A68-参数!K$4)&gt;=参数!K$3,-参数!K$3,0)</f>
        <v>2.9205479452054796E-2</v>
      </c>
    </row>
    <row r="69" spans="1:11" x14ac:dyDescent="0.15">
      <c r="A69" s="1">
        <v>42377</v>
      </c>
      <c r="B69" s="4">
        <f>参数!B$3/365*(净价!$A69-参数!B$4)+IF(参数!B$3/365*(净价!$A69-参数!B$4)&gt;=参数!B$3,-参数!B$3,0)</f>
        <v>4.7733972602739726E-2</v>
      </c>
      <c r="C69" s="4">
        <f>参数!C$3/365*(净价!$A69-参数!C$4)+IF(参数!C$3/365*(净价!$A69-参数!C$4)&gt;=参数!C$3,-参数!C$3,0)</f>
        <v>7.2890410958904112E-2</v>
      </c>
      <c r="D69" s="4">
        <f>参数!D$3/365*(净价!$A69-参数!D$4)+IF(参数!D$3/365*(净价!$A69-参数!D$4)&gt;=参数!D$3,-参数!D$3,0)</f>
        <v>2.225205479452055E-2</v>
      </c>
      <c r="E69" s="4">
        <f>参数!E$3/365*(净价!$A69-参数!E$4)+IF(参数!E$3/365*(净价!$A69-参数!E$4)&gt;=参数!E$3,-参数!E$3,0)</f>
        <v>1.0356164383561642E-2</v>
      </c>
      <c r="F69" s="4">
        <f>参数!F$3/365*(净价!$A69-参数!F$4)+IF(参数!F$3/365*(净价!$A69-参数!F$4)&gt;=参数!F$3,-参数!F$3,0)</f>
        <v>6.0904109589041099E-2</v>
      </c>
      <c r="G69" s="4">
        <f>参数!G$3/365*(净价!$A69-参数!G$4)+IF(参数!G$3/365*(净价!$A69-参数!G$4)&gt;=参数!G$3,-参数!G$3,0)</f>
        <v>3.6948493150684936E-2</v>
      </c>
      <c r="H69" s="4">
        <f>参数!H$3/365*(净价!$A69-参数!H$4)+IF(参数!H$3/365*(净价!$A69-参数!H$4)&gt;=参数!H$3,-参数!H$3,0)</f>
        <v>3.0999999999999996E-2</v>
      </c>
      <c r="I69" s="4">
        <f>参数!I$3/365*(净价!$A69-参数!I$4)+IF(参数!I$3/365*(净价!$A69-参数!I$4)&gt;=参数!I$3,-参数!I$3,0)</f>
        <v>1.7950684931506849E-2</v>
      </c>
      <c r="J69" s="4">
        <f>参数!J$3/365*(净价!$A69-参数!J$4)+IF(参数!J$3/365*(净价!$A69-参数!J$4)&gt;=参数!J$3,-参数!J$3,0)</f>
        <v>2.9921643835616438E-2</v>
      </c>
      <c r="K69" s="4">
        <f>参数!K$3/365*(净价!$A69-参数!K$4)+IF(参数!K$3/365*(净价!$A69-参数!K$4)&gt;=参数!K$3,-参数!K$3,0)</f>
        <v>2.9383561643835616E-2</v>
      </c>
    </row>
    <row r="70" spans="1:11" x14ac:dyDescent="0.15">
      <c r="A70" s="1">
        <v>42380</v>
      </c>
      <c r="B70" s="4">
        <f>参数!B$3/365*(净价!$A70-参数!B$4)+IF(参数!B$3/365*(净价!$A70-参数!B$4)&gt;=参数!B$3,-参数!B$3,0)</f>
        <v>4.8158904109589035E-2</v>
      </c>
      <c r="C70" s="4">
        <f>参数!C$3/365*(净价!$A70-参数!C$4)+IF(参数!C$3/365*(净价!$A70-参数!C$4)&gt;=参数!C$3,-参数!C$3,0)</f>
        <v>7.3589041095890415E-2</v>
      </c>
      <c r="D70" s="4">
        <f>参数!D$3/365*(净价!$A70-参数!D$4)+IF(参数!D$3/365*(净价!$A70-参数!D$4)&gt;=参数!D$3,-参数!D$3,0)</f>
        <v>2.2761643835616439E-2</v>
      </c>
      <c r="E70" s="4">
        <f>参数!E$3/365*(净价!$A70-参数!E$4)+IF(参数!E$3/365*(净价!$A70-参数!E$4)&gt;=参数!E$3,-参数!E$3,0)</f>
        <v>1.0800000000000004E-2</v>
      </c>
      <c r="F70" s="4">
        <f>参数!F$3/365*(净价!$A70-参数!F$4)+IF(参数!F$3/365*(净价!$A70-参数!F$4)&gt;=参数!F$3,-参数!F$3,0)</f>
        <v>6.1438356164383562E-2</v>
      </c>
      <c r="G70" s="4">
        <f>参数!G$3/365*(净价!$A70-参数!G$4)+IF(参数!G$3/365*(净价!$A70-参数!G$4)&gt;=参数!G$3,-参数!G$3,0)</f>
        <v>3.7365205479452053E-2</v>
      </c>
      <c r="H70" s="4">
        <f>参数!H$3/365*(净价!$A70-参数!H$4)+IF(参数!H$3/365*(净价!$A70-参数!H$4)&gt;=参数!H$3,-参数!H$3,0)</f>
        <v>3.1599999999999996E-2</v>
      </c>
      <c r="I70" s="4">
        <f>参数!I$3/365*(净价!$A70-参数!I$4)+IF(参数!I$3/365*(净价!$A70-参数!I$4)&gt;=参数!I$3,-参数!I$3,0)</f>
        <v>1.8468493150684932E-2</v>
      </c>
      <c r="J70" s="4">
        <f>参数!J$3/365*(净价!$A70-参数!J$4)+IF(参数!J$3/365*(净价!$A70-参数!J$4)&gt;=参数!J$3,-参数!J$3,0)</f>
        <v>3.0363835616438357E-2</v>
      </c>
      <c r="K70" s="4">
        <f>参数!K$3/365*(净价!$A70-参数!K$4)+IF(参数!K$3/365*(净价!$A70-参数!K$4)&gt;=参数!K$3,-参数!K$3,0)</f>
        <v>2.9917808219178083E-2</v>
      </c>
    </row>
    <row r="71" spans="1:11" x14ac:dyDescent="0.15">
      <c r="A71" s="1">
        <v>42381</v>
      </c>
      <c r="B71" s="4">
        <f>参数!B$3/365*(净价!$A71-参数!B$4)+IF(参数!B$3/365*(净价!$A71-参数!B$4)&gt;=参数!B$3,-参数!B$3,0)</f>
        <v>4.8300547945205476E-2</v>
      </c>
      <c r="C71" s="4">
        <f>参数!C$3/365*(净价!$A71-参数!C$4)+IF(参数!C$3/365*(净价!$A71-参数!C$4)&gt;=参数!C$3,-参数!C$3,0)</f>
        <v>7.3821917808219187E-2</v>
      </c>
      <c r="D71" s="4">
        <f>参数!D$3/365*(净价!$A71-参数!D$4)+IF(参数!D$3/365*(净价!$A71-参数!D$4)&gt;=参数!D$3,-参数!D$3,0)</f>
        <v>2.293150684931507E-2</v>
      </c>
      <c r="E71" s="4">
        <f>参数!E$3/365*(净价!$A71-参数!E$4)+IF(参数!E$3/365*(净价!$A71-参数!E$4)&gt;=参数!E$3,-参数!E$3,0)</f>
        <v>1.0947945205479453E-2</v>
      </c>
      <c r="F71" s="4">
        <f>参数!F$3/365*(净价!$A71-参数!F$4)+IF(参数!F$3/365*(净价!$A71-参数!F$4)&gt;=参数!F$3,-参数!F$3,0)</f>
        <v>6.1616438356164385E-2</v>
      </c>
      <c r="G71" s="4">
        <f>参数!G$3/365*(净价!$A71-参数!G$4)+IF(参数!G$3/365*(净价!$A71-参数!G$4)&gt;=参数!G$3,-参数!G$3,0)</f>
        <v>3.7504109589041094E-2</v>
      </c>
      <c r="H71" s="4">
        <f>参数!H$3/365*(净价!$A71-参数!H$4)+IF(参数!H$3/365*(净价!$A71-参数!H$4)&gt;=参数!H$3,-参数!H$3,0)</f>
        <v>3.1799999999999995E-2</v>
      </c>
      <c r="I71" s="4">
        <f>参数!I$3/365*(净价!$A71-参数!I$4)+IF(参数!I$3/365*(净价!$A71-参数!I$4)&gt;=参数!I$3,-参数!I$3,0)</f>
        <v>1.8641095890410957E-2</v>
      </c>
      <c r="J71" s="4">
        <f>参数!J$3/365*(净价!$A71-参数!J$4)+IF(参数!J$3/365*(净价!$A71-参数!J$4)&gt;=参数!J$3,-参数!J$3,0)</f>
        <v>3.051123287671233E-2</v>
      </c>
      <c r="K71" s="4">
        <f>参数!K$3/365*(净价!$A71-参数!K$4)+IF(参数!K$3/365*(净价!$A71-参数!K$4)&gt;=参数!K$3,-参数!K$3,0)</f>
        <v>3.0095890410958902E-2</v>
      </c>
    </row>
    <row r="72" spans="1:11" x14ac:dyDescent="0.15">
      <c r="A72" s="1">
        <v>42382</v>
      </c>
      <c r="B72" s="4">
        <f>参数!B$3/365*(净价!$A72-参数!B$4)+IF(参数!B$3/365*(净价!$A72-参数!B$4)&gt;=参数!B$3,-参数!B$3,0)</f>
        <v>4.8442191780821917E-2</v>
      </c>
      <c r="C72" s="4">
        <f>参数!C$3/365*(净价!$A72-参数!C$4)+IF(参数!C$3/365*(净价!$A72-参数!C$4)&gt;=参数!C$3,-参数!C$3,0)</f>
        <v>7.4054794520547959E-2</v>
      </c>
      <c r="D72" s="4">
        <f>参数!D$3/365*(净价!$A72-参数!D$4)+IF(参数!D$3/365*(净价!$A72-参数!D$4)&gt;=参数!D$3,-参数!D$3,0)</f>
        <v>2.3101369863013699E-2</v>
      </c>
      <c r="E72" s="4">
        <f>参数!E$3/365*(净价!$A72-参数!E$4)+IF(参数!E$3/365*(净价!$A72-参数!E$4)&gt;=参数!E$3,-参数!E$3,0)</f>
        <v>1.1095890410958903E-2</v>
      </c>
      <c r="F72" s="4">
        <f>参数!F$3/365*(净价!$A72-参数!F$4)+IF(参数!F$3/365*(净价!$A72-参数!F$4)&gt;=参数!F$3,-参数!F$3,0)</f>
        <v>6.1794520547945202E-2</v>
      </c>
      <c r="G72" s="4">
        <f>参数!G$3/365*(净价!$A72-参数!G$4)+IF(参数!G$3/365*(净价!$A72-参数!G$4)&gt;=参数!G$3,-参数!G$3,0)</f>
        <v>3.7643013698630136E-2</v>
      </c>
      <c r="H72" s="4">
        <f>参数!H$3/365*(净价!$A72-参数!H$4)+IF(参数!H$3/365*(净价!$A72-参数!H$4)&gt;=参数!H$3,-参数!H$3,0)</f>
        <v>3.2000000000000001E-2</v>
      </c>
      <c r="I72" s="4">
        <f>参数!I$3/365*(净价!$A72-参数!I$4)+IF(参数!I$3/365*(净价!$A72-参数!I$4)&gt;=参数!I$3,-参数!I$3,0)</f>
        <v>1.8813698630136984E-2</v>
      </c>
      <c r="J72" s="4">
        <f>参数!J$3/365*(净价!$A72-参数!J$4)+IF(参数!J$3/365*(净价!$A72-参数!J$4)&gt;=参数!J$3,-参数!J$3,0)</f>
        <v>3.0658630136986303E-2</v>
      </c>
      <c r="K72" s="4">
        <f>参数!K$3/365*(净价!$A72-参数!K$4)+IF(参数!K$3/365*(净价!$A72-参数!K$4)&gt;=参数!K$3,-参数!K$3,0)</f>
        <v>3.0273972602739726E-2</v>
      </c>
    </row>
    <row r="73" spans="1:11" x14ac:dyDescent="0.15">
      <c r="A73" s="1">
        <v>42383</v>
      </c>
      <c r="B73" s="4">
        <f>参数!B$3/365*(净价!$A73-参数!B$4)+IF(参数!B$3/365*(净价!$A73-参数!B$4)&gt;=参数!B$3,-参数!B$3,0)</f>
        <v>4.8583835616438351E-2</v>
      </c>
      <c r="C73" s="4">
        <f>参数!C$3/365*(净价!$A73-参数!C$4)+IF(参数!C$3/365*(净价!$A73-参数!C$4)&gt;=参数!C$3,-参数!C$3,0)</f>
        <v>7.4287671232876717E-2</v>
      </c>
      <c r="D73" s="4">
        <f>参数!D$3/365*(净价!$A73-参数!D$4)+IF(参数!D$3/365*(净价!$A73-参数!D$4)&gt;=参数!D$3,-参数!D$3,0)</f>
        <v>2.3271232876712331E-2</v>
      </c>
      <c r="E73" s="4">
        <f>参数!E$3/365*(净价!$A73-参数!E$4)+IF(参数!E$3/365*(净价!$A73-参数!E$4)&gt;=参数!E$3,-参数!E$3,0)</f>
        <v>1.1243835616438366E-2</v>
      </c>
      <c r="F73" s="4">
        <f>参数!F$3/365*(净价!$A73-参数!F$4)+IF(参数!F$3/365*(净价!$A73-参数!F$4)&gt;=参数!F$3,-参数!F$3,0)</f>
        <v>6.1972602739726025E-2</v>
      </c>
      <c r="G73" s="4">
        <f>参数!G$3/365*(净价!$A73-参数!G$4)+IF(参数!G$3/365*(净价!$A73-参数!G$4)&gt;=参数!G$3,-参数!G$3,0)</f>
        <v>3.7781917808219177E-2</v>
      </c>
      <c r="H73" s="4">
        <f>参数!H$3/365*(净价!$A73-参数!H$4)+IF(参数!H$3/365*(净价!$A73-参数!H$4)&gt;=参数!H$3,-参数!H$3,0)</f>
        <v>3.2199999999999999E-2</v>
      </c>
      <c r="I73" s="4">
        <f>参数!I$3/365*(净价!$A73-参数!I$4)+IF(参数!I$3/365*(净价!$A73-参数!I$4)&gt;=参数!I$3,-参数!I$3,0)</f>
        <v>1.8986301369863012E-2</v>
      </c>
      <c r="J73" s="4">
        <f>参数!J$3/365*(净价!$A73-参数!J$4)+IF(参数!J$3/365*(净价!$A73-参数!J$4)&gt;=参数!J$3,-参数!J$3,0)</f>
        <v>3.0806027397260276E-2</v>
      </c>
      <c r="K73" s="4">
        <f>参数!K$3/365*(净价!$A73-参数!K$4)+IF(参数!K$3/365*(净价!$A73-参数!K$4)&gt;=参数!K$3,-参数!K$3,0)</f>
        <v>3.0452054794520549E-2</v>
      </c>
    </row>
    <row r="74" spans="1:11" x14ac:dyDescent="0.15">
      <c r="A74" s="1">
        <v>42384</v>
      </c>
      <c r="B74" s="4">
        <f>参数!B$3/365*(净价!$A74-参数!B$4)+IF(参数!B$3/365*(净价!$A74-参数!B$4)&gt;=参数!B$3,-参数!B$3,0)</f>
        <v>4.8725479452054792E-2</v>
      </c>
      <c r="C74" s="4">
        <f>参数!C$3/365*(净价!$A74-参数!C$4)+IF(参数!C$3/365*(净价!$A74-参数!C$4)&gt;=参数!C$3,-参数!C$3,0)</f>
        <v>7.452054794520549E-2</v>
      </c>
      <c r="D74" s="4">
        <f>参数!D$3/365*(净价!$A74-参数!D$4)+IF(参数!D$3/365*(净价!$A74-参数!D$4)&gt;=参数!D$3,-参数!D$3,0)</f>
        <v>2.3441095890410959E-2</v>
      </c>
      <c r="E74" s="4">
        <f>参数!E$3/365*(净价!$A74-参数!E$4)+IF(参数!E$3/365*(净价!$A74-参数!E$4)&gt;=参数!E$3,-参数!E$3,0)</f>
        <v>1.1391780821917816E-2</v>
      </c>
      <c r="F74" s="4">
        <f>参数!F$3/365*(净价!$A74-参数!F$4)+IF(参数!F$3/365*(净价!$A74-参数!F$4)&gt;=参数!F$3,-参数!F$3,0)</f>
        <v>6.2150684931506849E-2</v>
      </c>
      <c r="G74" s="4">
        <f>参数!G$3/365*(净价!$A74-参数!G$4)+IF(参数!G$3/365*(净价!$A74-参数!G$4)&gt;=参数!G$3,-参数!G$3,0)</f>
        <v>3.7920821917808219E-2</v>
      </c>
      <c r="H74" s="4">
        <f>参数!H$3/365*(净价!$A74-参数!H$4)+IF(参数!H$3/365*(净价!$A74-参数!H$4)&gt;=参数!H$3,-参数!H$3,0)</f>
        <v>3.2399999999999998E-2</v>
      </c>
      <c r="I74" s="4">
        <f>参数!I$3/365*(净价!$A74-参数!I$4)+IF(参数!I$3/365*(净价!$A74-参数!I$4)&gt;=参数!I$3,-参数!I$3,0)</f>
        <v>1.915890410958904E-2</v>
      </c>
      <c r="J74" s="4">
        <f>参数!J$3/365*(净价!$A74-参数!J$4)+IF(参数!J$3/365*(净价!$A74-参数!J$4)&gt;=参数!J$3,-参数!J$3,0)</f>
        <v>3.0953424657534246E-2</v>
      </c>
      <c r="K74" s="4">
        <f>参数!K$3/365*(净价!$A74-参数!K$4)+IF(参数!K$3/365*(净价!$A74-参数!K$4)&gt;=参数!K$3,-参数!K$3,0)</f>
        <v>3.0630136986301369E-2</v>
      </c>
    </row>
    <row r="75" spans="1:11" x14ac:dyDescent="0.15">
      <c r="A75" s="1">
        <v>42387</v>
      </c>
      <c r="B75" s="4">
        <f>参数!B$3/365*(净价!$A75-参数!B$4)+IF(参数!B$3/365*(净价!$A75-参数!B$4)&gt;=参数!B$3,-参数!B$3,0)</f>
        <v>4.9150410958904107E-2</v>
      </c>
      <c r="C75" s="4">
        <f>参数!C$3/365*(净价!$A75-参数!C$4)+IF(参数!C$3/365*(净价!$A75-参数!C$4)&gt;=参数!C$3,-参数!C$3,0)</f>
        <v>7.5219178082191793E-2</v>
      </c>
      <c r="D75" s="4">
        <f>参数!D$3/365*(净价!$A75-参数!D$4)+IF(参数!D$3/365*(净价!$A75-参数!D$4)&gt;=参数!D$3,-参数!D$3,0)</f>
        <v>2.3950684931506851E-2</v>
      </c>
      <c r="E75" s="4">
        <f>参数!E$3/365*(净价!$A75-参数!E$4)+IF(参数!E$3/365*(净价!$A75-参数!E$4)&gt;=参数!E$3,-参数!E$3,0)</f>
        <v>1.1835616438356164E-2</v>
      </c>
      <c r="F75" s="4">
        <f>参数!F$3/365*(净价!$A75-参数!F$4)+IF(参数!F$3/365*(净价!$A75-参数!F$4)&gt;=参数!F$3,-参数!F$3,0)</f>
        <v>6.2684931506849312E-2</v>
      </c>
      <c r="G75" s="4">
        <f>参数!G$3/365*(净价!$A75-参数!G$4)+IF(参数!G$3/365*(净价!$A75-参数!G$4)&gt;=参数!G$3,-参数!G$3,0)</f>
        <v>3.8337534246575343E-2</v>
      </c>
      <c r="H75" s="4">
        <f>参数!H$3/365*(净价!$A75-参数!H$4)+IF(参数!H$3/365*(净价!$A75-参数!H$4)&gt;=参数!H$3,-参数!H$3,0)</f>
        <v>3.2999999999999995E-2</v>
      </c>
      <c r="I75" s="4">
        <f>参数!I$3/365*(净价!$A75-参数!I$4)+IF(参数!I$3/365*(净价!$A75-参数!I$4)&gt;=参数!I$3,-参数!I$3,0)</f>
        <v>1.9676712328767124E-2</v>
      </c>
      <c r="J75" s="4">
        <f>参数!J$3/365*(净价!$A75-参数!J$4)+IF(参数!J$3/365*(净价!$A75-参数!J$4)&gt;=参数!J$3,-参数!J$3,0)</f>
        <v>3.1395616438356165E-2</v>
      </c>
      <c r="K75" s="4">
        <f>参数!K$3/365*(净价!$A75-参数!K$4)+IF(参数!K$3/365*(净价!$A75-参数!K$4)&gt;=参数!K$3,-参数!K$3,0)</f>
        <v>3.1164383561643836E-2</v>
      </c>
    </row>
    <row r="76" spans="1:11" x14ac:dyDescent="0.15">
      <c r="A76" s="1">
        <v>42388</v>
      </c>
      <c r="B76" s="4">
        <f>参数!B$3/365*(净价!$A76-参数!B$4)+IF(参数!B$3/365*(净价!$A76-参数!B$4)&gt;=参数!B$3,-参数!B$3,0)</f>
        <v>4.9292054794520548E-2</v>
      </c>
      <c r="C76" s="4">
        <f>参数!C$3/365*(净价!$A76-参数!C$4)+IF(参数!C$3/365*(净价!$A76-参数!C$4)&gt;=参数!C$3,-参数!C$3,0)</f>
        <v>7.5452054794520551E-2</v>
      </c>
      <c r="D76" s="4">
        <f>参数!D$3/365*(净价!$A76-参数!D$4)+IF(参数!D$3/365*(净价!$A76-参数!D$4)&gt;=参数!D$3,-参数!D$3,0)</f>
        <v>2.4120547945205479E-2</v>
      </c>
      <c r="E76" s="4">
        <f>参数!E$3/365*(净价!$A76-参数!E$4)+IF(参数!E$3/365*(净价!$A76-参数!E$4)&gt;=参数!E$3,-参数!E$3,0)</f>
        <v>1.1983561643835614E-2</v>
      </c>
      <c r="F76" s="4">
        <f>参数!F$3/365*(净价!$A76-参数!F$4)+IF(参数!F$3/365*(净价!$A76-参数!F$4)&gt;=参数!F$3,-参数!F$3,0)</f>
        <v>6.2863013698630135E-2</v>
      </c>
      <c r="G76" s="4">
        <f>参数!G$3/365*(净价!$A76-参数!G$4)+IF(参数!G$3/365*(净价!$A76-参数!G$4)&gt;=参数!G$3,-参数!G$3,0)</f>
        <v>3.8476438356164384E-2</v>
      </c>
      <c r="H76" s="4">
        <f>参数!H$3/365*(净价!$A76-参数!H$4)+IF(参数!H$3/365*(净价!$A76-参数!H$4)&gt;=参数!H$3,-参数!H$3,0)</f>
        <v>3.32E-2</v>
      </c>
      <c r="I76" s="4">
        <f>参数!I$3/365*(净价!$A76-参数!I$4)+IF(参数!I$3/365*(净价!$A76-参数!I$4)&gt;=参数!I$3,-参数!I$3,0)</f>
        <v>1.9849315068493151E-2</v>
      </c>
      <c r="J76" s="4">
        <f>参数!J$3/365*(净价!$A76-参数!J$4)+IF(参数!J$3/365*(净价!$A76-参数!J$4)&gt;=参数!J$3,-参数!J$3,0)</f>
        <v>3.1543013698630135E-2</v>
      </c>
      <c r="K76" s="4">
        <f>参数!K$3/365*(净价!$A76-参数!K$4)+IF(参数!K$3/365*(净价!$A76-参数!K$4)&gt;=参数!K$3,-参数!K$3,0)</f>
        <v>3.1342465753424656E-2</v>
      </c>
    </row>
    <row r="77" spans="1:11" x14ac:dyDescent="0.15">
      <c r="A77" s="1">
        <v>42389</v>
      </c>
      <c r="B77" s="4">
        <f>参数!B$3/365*(净价!$A77-参数!B$4)+IF(参数!B$3/365*(净价!$A77-参数!B$4)&gt;=参数!B$3,-参数!B$3,0)</f>
        <v>4.9433698630136982E-2</v>
      </c>
      <c r="C77" s="4">
        <f>参数!C$3/365*(净价!$A77-参数!C$4)+IF(参数!C$3/365*(净价!$A77-参数!C$4)&gt;=参数!C$3,-参数!C$3,0)</f>
        <v>7.5684931506849323E-2</v>
      </c>
      <c r="D77" s="4">
        <f>参数!D$3/365*(净价!$A77-参数!D$4)+IF(参数!D$3/365*(净价!$A77-参数!D$4)&gt;=参数!D$3,-参数!D$3,0)</f>
        <v>2.4290410958904111E-2</v>
      </c>
      <c r="E77" s="4">
        <f>参数!E$3/365*(净价!$A77-参数!E$4)+IF(参数!E$3/365*(净价!$A77-参数!E$4)&gt;=参数!E$3,-参数!E$3,0)</f>
        <v>1.2131506849315077E-2</v>
      </c>
      <c r="F77" s="4">
        <f>参数!F$3/365*(净价!$A77-参数!F$4)+IF(参数!F$3/365*(净价!$A77-参数!F$4)&gt;=参数!F$3,-参数!F$3,0)</f>
        <v>6.3041095890410959E-2</v>
      </c>
      <c r="G77" s="4">
        <f>参数!G$3/365*(净价!$A77-参数!G$4)+IF(参数!G$3/365*(净价!$A77-参数!G$4)&gt;=参数!G$3,-参数!G$3,0)</f>
        <v>3.8615342465753426E-2</v>
      </c>
      <c r="H77" s="4">
        <f>参数!H$3/365*(净价!$A77-参数!H$4)+IF(参数!H$3/365*(净价!$A77-参数!H$4)&gt;=参数!H$3,-参数!H$3,0)</f>
        <v>3.3399999999999999E-2</v>
      </c>
      <c r="I77" s="4">
        <f>参数!I$3/365*(净价!$A77-参数!I$4)+IF(参数!I$3/365*(净价!$A77-参数!I$4)&gt;=参数!I$3,-参数!I$3,0)</f>
        <v>2.0021917808219179E-2</v>
      </c>
      <c r="J77" s="4">
        <f>参数!J$3/365*(净价!$A77-参数!J$4)+IF(参数!J$3/365*(净价!$A77-参数!J$4)&gt;=参数!J$3,-参数!J$3,0)</f>
        <v>3.1690410958904111E-2</v>
      </c>
      <c r="K77" s="4">
        <f>参数!K$3/365*(净价!$A77-参数!K$4)+IF(参数!K$3/365*(净价!$A77-参数!K$4)&gt;=参数!K$3,-参数!K$3,0)</f>
        <v>3.1520547945205479E-2</v>
      </c>
    </row>
    <row r="78" spans="1:11" x14ac:dyDescent="0.15">
      <c r="A78" s="1">
        <v>42390</v>
      </c>
      <c r="B78" s="4">
        <f>参数!B$3/365*(净价!$A78-参数!B$4)+IF(参数!B$3/365*(净价!$A78-参数!B$4)&gt;=参数!B$3,-参数!B$3,0)</f>
        <v>4.9575342465753423E-2</v>
      </c>
      <c r="C78" s="4">
        <f>参数!C$3/365*(净价!$A78-参数!C$4)+IF(参数!C$3/365*(净价!$A78-参数!C$4)&gt;=参数!C$3,-参数!C$3,0)</f>
        <v>7.5917808219178096E-2</v>
      </c>
      <c r="D78" s="4">
        <f>参数!D$3/365*(净价!$A78-参数!D$4)+IF(参数!D$3/365*(净价!$A78-参数!D$4)&gt;=参数!D$3,-参数!D$3,0)</f>
        <v>2.4460273972602739E-2</v>
      </c>
      <c r="E78" s="4">
        <f>参数!E$3/365*(净价!$A78-参数!E$4)+IF(参数!E$3/365*(净价!$A78-参数!E$4)&gt;=参数!E$3,-参数!E$3,0)</f>
        <v>1.2279452054794526E-2</v>
      </c>
      <c r="F78" s="4">
        <f>参数!F$3/365*(净价!$A78-参数!F$4)+IF(参数!F$3/365*(净价!$A78-参数!F$4)&gt;=参数!F$3,-参数!F$3,0)</f>
        <v>6.3219178082191782E-2</v>
      </c>
      <c r="G78" s="4">
        <f>参数!G$3/365*(净价!$A78-参数!G$4)+IF(参数!G$3/365*(净价!$A78-参数!G$4)&gt;=参数!G$3,-参数!G$3,0)</f>
        <v>3.8754246575342467E-2</v>
      </c>
      <c r="H78" s="4">
        <f>参数!H$3/365*(净价!$A78-参数!H$4)+IF(参数!H$3/365*(净价!$A78-参数!H$4)&gt;=参数!H$3,-参数!H$3,0)</f>
        <v>3.3599999999999998E-2</v>
      </c>
      <c r="I78" s="4">
        <f>参数!I$3/365*(净价!$A78-参数!I$4)+IF(参数!I$3/365*(净价!$A78-参数!I$4)&gt;=参数!I$3,-参数!I$3,0)</f>
        <v>2.0194520547945204E-2</v>
      </c>
      <c r="J78" s="4">
        <f>参数!J$3/365*(净价!$A78-参数!J$4)+IF(参数!J$3/365*(净价!$A78-参数!J$4)&gt;=参数!J$3,-参数!J$3,0)</f>
        <v>3.1837808219178081E-2</v>
      </c>
      <c r="K78" s="4">
        <f>参数!K$3/365*(净价!$A78-参数!K$4)+IF(参数!K$3/365*(净价!$A78-参数!K$4)&gt;=参数!K$3,-参数!K$3,0)</f>
        <v>3.1698630136986303E-2</v>
      </c>
    </row>
    <row r="79" spans="1:11" x14ac:dyDescent="0.15">
      <c r="A79" s="1">
        <v>42391</v>
      </c>
      <c r="B79" s="4">
        <f>参数!B$3/365*(净价!$A79-参数!B$4)+IF(参数!B$3/365*(净价!$A79-参数!B$4)&gt;=参数!B$3,-参数!B$3,0)</f>
        <v>4.9716986301369857E-2</v>
      </c>
      <c r="C79" s="4">
        <f>参数!C$3/365*(净价!$A79-参数!C$4)+IF(参数!C$3/365*(净价!$A79-参数!C$4)&gt;=参数!C$3,-参数!C$3,0)</f>
        <v>7.6150684931506854E-2</v>
      </c>
      <c r="D79" s="4">
        <f>参数!D$3/365*(净价!$A79-参数!D$4)+IF(参数!D$3/365*(净价!$A79-参数!D$4)&gt;=参数!D$3,-参数!D$3,0)</f>
        <v>2.4630136986301371E-2</v>
      </c>
      <c r="E79" s="4">
        <f>参数!E$3/365*(净价!$A79-参数!E$4)+IF(参数!E$3/365*(净价!$A79-参数!E$4)&gt;=参数!E$3,-参数!E$3,0)</f>
        <v>1.2427397260273976E-2</v>
      </c>
      <c r="F79" s="4">
        <f>参数!F$3/365*(净价!$A79-参数!F$4)+IF(参数!F$3/365*(净价!$A79-参数!F$4)&gt;=参数!F$3,-参数!F$3,0)</f>
        <v>6.3397260273972605E-2</v>
      </c>
      <c r="G79" s="4">
        <f>参数!G$3/365*(净价!$A79-参数!G$4)+IF(参数!G$3/365*(净价!$A79-参数!G$4)&gt;=参数!G$3,-参数!G$3,0)</f>
        <v>3.8893150684931509E-2</v>
      </c>
      <c r="H79" s="4">
        <f>参数!H$3/365*(净价!$A79-参数!H$4)+IF(参数!H$3/365*(净价!$A79-参数!H$4)&gt;=参数!H$3,-参数!H$3,0)</f>
        <v>3.3799999999999997E-2</v>
      </c>
      <c r="I79" s="4">
        <f>参数!I$3/365*(净价!$A79-参数!I$4)+IF(参数!I$3/365*(净价!$A79-参数!I$4)&gt;=参数!I$3,-参数!I$3,0)</f>
        <v>2.0367123287671231E-2</v>
      </c>
      <c r="J79" s="4">
        <f>参数!J$3/365*(净价!$A79-参数!J$4)+IF(参数!J$3/365*(净价!$A79-参数!J$4)&gt;=参数!J$3,-参数!J$3,0)</f>
        <v>3.1985205479452057E-2</v>
      </c>
      <c r="K79" s="4">
        <f>参数!K$3/365*(净价!$A79-参数!K$4)+IF(参数!K$3/365*(净价!$A79-参数!K$4)&gt;=参数!K$3,-参数!K$3,0)</f>
        <v>3.1876712328767126E-2</v>
      </c>
    </row>
    <row r="80" spans="1:11" x14ac:dyDescent="0.15">
      <c r="A80" s="1">
        <v>42394</v>
      </c>
      <c r="B80" s="4">
        <f>参数!B$3/365*(净价!$A80-参数!B$4)+IF(参数!B$3/365*(净价!$A80-参数!B$4)&gt;=参数!B$3,-参数!B$3,0)</f>
        <v>5.0141917808219173E-2</v>
      </c>
      <c r="C80" s="4">
        <f>参数!C$3/365*(净价!$A80-参数!C$4)+IF(参数!C$3/365*(净价!$A80-参数!C$4)&gt;=参数!C$3,-参数!C$3,0)</f>
        <v>7.6849315068493157E-2</v>
      </c>
      <c r="D80" s="4">
        <f>参数!D$3/365*(净价!$A80-参数!D$4)+IF(参数!D$3/365*(净价!$A80-参数!D$4)&gt;=参数!D$3,-参数!D$3,0)</f>
        <v>2.5139726027397263E-2</v>
      </c>
      <c r="E80" s="4">
        <f>参数!E$3/365*(净价!$A80-参数!E$4)+IF(参数!E$3/365*(净价!$A80-参数!E$4)&gt;=参数!E$3,-参数!E$3,0)</f>
        <v>1.2871232876712338E-2</v>
      </c>
      <c r="F80" s="4">
        <f>参数!F$3/365*(净价!$A80-参数!F$4)+IF(参数!F$3/365*(净价!$A80-参数!F$4)&gt;=参数!F$3,-参数!F$3,0)</f>
        <v>6.3931506849315062E-2</v>
      </c>
      <c r="G80" s="4">
        <f>参数!G$3/365*(净价!$A80-参数!G$4)+IF(参数!G$3/365*(净价!$A80-参数!G$4)&gt;=参数!G$3,-参数!G$3,0)</f>
        <v>3.9309863013698633E-2</v>
      </c>
      <c r="H80" s="4">
        <f>参数!H$3/365*(净价!$A80-参数!H$4)+IF(参数!H$3/365*(净价!$A80-参数!H$4)&gt;=参数!H$3,-参数!H$3,0)</f>
        <v>3.44E-2</v>
      </c>
      <c r="I80" s="4">
        <f>参数!I$3/365*(净价!$A80-参数!I$4)+IF(参数!I$3/365*(净价!$A80-参数!I$4)&gt;=参数!I$3,-参数!I$3,0)</f>
        <v>2.0884931506849315E-2</v>
      </c>
      <c r="J80" s="4">
        <f>参数!J$3/365*(净价!$A80-参数!J$4)+IF(参数!J$3/365*(净价!$A80-参数!J$4)&gt;=参数!J$3,-参数!J$3,0)</f>
        <v>3.2427397260273973E-2</v>
      </c>
      <c r="K80" s="4">
        <f>参数!K$3/365*(净价!$A80-参数!K$4)+IF(参数!K$3/365*(净价!$A80-参数!K$4)&gt;=参数!K$3,-参数!K$3,0)</f>
        <v>3.2410958904109589E-2</v>
      </c>
    </row>
    <row r="81" spans="1:11" x14ac:dyDescent="0.15">
      <c r="A81" s="1">
        <v>42395</v>
      </c>
      <c r="B81" s="4">
        <f>参数!B$3/365*(净价!$A81-参数!B$4)+IF(参数!B$3/365*(净价!$A81-参数!B$4)&gt;=参数!B$3,-参数!B$3,0)</f>
        <v>5.0283561643835614E-2</v>
      </c>
      <c r="C81" s="4">
        <f>参数!C$3/365*(净价!$A81-参数!C$4)+IF(参数!C$3/365*(净价!$A81-参数!C$4)&gt;=参数!C$3,-参数!C$3,0)</f>
        <v>7.7082191780821929E-2</v>
      </c>
      <c r="D81" s="4">
        <f>参数!D$3/365*(净价!$A81-参数!D$4)+IF(参数!D$3/365*(净价!$A81-参数!D$4)&gt;=参数!D$3,-参数!D$3,0)</f>
        <v>2.5309589041095891E-2</v>
      </c>
      <c r="E81" s="4">
        <f>参数!E$3/365*(净价!$A81-参数!E$4)+IF(参数!E$3/365*(净价!$A81-参数!E$4)&gt;=参数!E$3,-参数!E$3,0)</f>
        <v>1.3019178082191787E-2</v>
      </c>
      <c r="F81" s="4">
        <f>参数!F$3/365*(净价!$A81-参数!F$4)+IF(参数!F$3/365*(净价!$A81-参数!F$4)&gt;=参数!F$3,-参数!F$3,0)</f>
        <v>6.4109589041095885E-2</v>
      </c>
      <c r="G81" s="4">
        <f>参数!G$3/365*(净价!$A81-参数!G$4)+IF(参数!G$3/365*(净价!$A81-参数!G$4)&gt;=参数!G$3,-参数!G$3,0)</f>
        <v>3.9448767123287674E-2</v>
      </c>
      <c r="H81" s="4">
        <f>参数!H$3/365*(净价!$A81-参数!H$4)+IF(参数!H$3/365*(净价!$A81-参数!H$4)&gt;=参数!H$3,-参数!H$3,0)</f>
        <v>3.4599999999999999E-2</v>
      </c>
      <c r="I81" s="4">
        <f>参数!I$3/365*(净价!$A81-参数!I$4)+IF(参数!I$3/365*(净价!$A81-参数!I$4)&gt;=参数!I$3,-参数!I$3,0)</f>
        <v>2.1057534246575343E-2</v>
      </c>
      <c r="J81" s="4">
        <f>参数!J$3/365*(净价!$A81-参数!J$4)+IF(参数!J$3/365*(净价!$A81-参数!J$4)&gt;=参数!J$3,-参数!J$3,0)</f>
        <v>3.2574794520547949E-2</v>
      </c>
      <c r="K81" s="4">
        <f>参数!K$3/365*(净价!$A81-参数!K$4)+IF(参数!K$3/365*(净价!$A81-参数!K$4)&gt;=参数!K$3,-参数!K$3,0)</f>
        <v>3.2589041095890413E-2</v>
      </c>
    </row>
    <row r="82" spans="1:11" x14ac:dyDescent="0.15">
      <c r="A82" s="1">
        <v>42396</v>
      </c>
      <c r="B82" s="4">
        <f>参数!B$3/365*(净价!$A82-参数!B$4)+IF(参数!B$3/365*(净价!$A82-参数!B$4)&gt;=参数!B$3,-参数!B$3,0)</f>
        <v>5.0425205479452048E-2</v>
      </c>
      <c r="C82" s="4">
        <f>参数!C$3/365*(净价!$A82-参数!C$4)+IF(参数!C$3/365*(净价!$A82-参数!C$4)&gt;=参数!C$3,-参数!C$3,0)</f>
        <v>7.7315068493150688E-2</v>
      </c>
      <c r="D82" s="4">
        <f>参数!D$3/365*(净价!$A82-参数!D$4)+IF(参数!D$3/365*(净价!$A82-参数!D$4)&gt;=参数!D$3,-参数!D$3,0)</f>
        <v>2.5479452054794523E-2</v>
      </c>
      <c r="E82" s="4">
        <f>参数!E$3/365*(净价!$A82-参数!E$4)+IF(参数!E$3/365*(净价!$A82-参数!E$4)&gt;=参数!E$3,-参数!E$3,0)</f>
        <v>1.3167123287671237E-2</v>
      </c>
      <c r="F82" s="4">
        <f>参数!F$3/365*(净价!$A82-参数!F$4)+IF(参数!F$3/365*(净价!$A82-参数!F$4)&gt;=参数!F$3,-参数!F$3,0)</f>
        <v>6.4287671232876709E-2</v>
      </c>
      <c r="G82" s="4">
        <f>参数!G$3/365*(净价!$A82-参数!G$4)+IF(参数!G$3/365*(净价!$A82-参数!G$4)&gt;=参数!G$3,-参数!G$3,0)</f>
        <v>3.9587671232876716E-2</v>
      </c>
      <c r="H82" s="4">
        <f>参数!H$3/365*(净价!$A82-参数!H$4)+IF(参数!H$3/365*(净价!$A82-参数!H$4)&gt;=参数!H$3,-参数!H$3,0)</f>
        <v>3.4799999999999998E-2</v>
      </c>
      <c r="I82" s="4">
        <f>参数!I$3/365*(净价!$A82-参数!I$4)+IF(参数!I$3/365*(净价!$A82-参数!I$4)&gt;=参数!I$3,-参数!I$3,0)</f>
        <v>2.1230136986301371E-2</v>
      </c>
      <c r="J82" s="4">
        <f>参数!J$3/365*(净价!$A82-参数!J$4)+IF(参数!J$3/365*(净价!$A82-参数!J$4)&gt;=参数!J$3,-参数!J$3,0)</f>
        <v>3.2722191780821919E-2</v>
      </c>
      <c r="K82" s="4">
        <f>参数!K$3/365*(净价!$A82-参数!K$4)+IF(参数!K$3/365*(净价!$A82-参数!K$4)&gt;=参数!K$3,-参数!K$3,0)</f>
        <v>3.2767123287671229E-2</v>
      </c>
    </row>
    <row r="83" spans="1:11" x14ac:dyDescent="0.15">
      <c r="A83" s="1">
        <v>42397</v>
      </c>
      <c r="B83" s="4">
        <f>参数!B$3/365*(净价!$A83-参数!B$4)+IF(参数!B$3/365*(净价!$A83-参数!B$4)&gt;=参数!B$3,-参数!B$3,0)</f>
        <v>5.0566849315068489E-2</v>
      </c>
      <c r="C83" s="4">
        <f>参数!C$3/365*(净价!$A83-参数!C$4)+IF(参数!C$3/365*(净价!$A83-参数!C$4)&gt;=参数!C$3,-参数!C$3,0)</f>
        <v>7.754794520547946E-2</v>
      </c>
      <c r="D83" s="4">
        <f>参数!D$3/365*(净价!$A83-参数!D$4)+IF(参数!D$3/365*(净价!$A83-参数!D$4)&gt;=参数!D$3,-参数!D$3,0)</f>
        <v>2.5649315068493151E-2</v>
      </c>
      <c r="E83" s="4">
        <f>参数!E$3/365*(净价!$A83-参数!E$4)+IF(参数!E$3/365*(净价!$A83-参数!E$4)&gt;=参数!E$3,-参数!E$3,0)</f>
        <v>1.3315068493150686E-2</v>
      </c>
      <c r="F83" s="4">
        <f>参数!F$3/365*(净价!$A83-参数!F$4)+IF(参数!F$3/365*(净价!$A83-参数!F$4)&gt;=参数!F$3,-参数!F$3,0)</f>
        <v>6.4465753424657532E-2</v>
      </c>
      <c r="G83" s="4">
        <f>参数!G$3/365*(净价!$A83-参数!G$4)+IF(参数!G$3/365*(净价!$A83-参数!G$4)&gt;=参数!G$3,-参数!G$3,0)</f>
        <v>3.9726575342465757E-2</v>
      </c>
      <c r="H83" s="4">
        <f>参数!H$3/365*(净价!$A83-参数!H$4)+IF(参数!H$3/365*(净价!$A83-参数!H$4)&gt;=参数!H$3,-参数!H$3,0)</f>
        <v>3.4999999999999996E-2</v>
      </c>
      <c r="I83" s="4">
        <f>参数!I$3/365*(净价!$A83-参数!I$4)+IF(参数!I$3/365*(净价!$A83-参数!I$4)&gt;=参数!I$3,-参数!I$3,0)</f>
        <v>2.1402739726027395E-2</v>
      </c>
      <c r="J83" s="4">
        <f>参数!J$3/365*(净价!$A83-参数!J$4)+IF(参数!J$3/365*(净价!$A83-参数!J$4)&gt;=参数!J$3,-参数!J$3,0)</f>
        <v>3.2869589041095888E-2</v>
      </c>
      <c r="K83" s="4">
        <f>参数!K$3/365*(净价!$A83-参数!K$4)+IF(参数!K$3/365*(净价!$A83-参数!K$4)&gt;=参数!K$3,-参数!K$3,0)</f>
        <v>3.2945205479452053E-2</v>
      </c>
    </row>
    <row r="84" spans="1:11" x14ac:dyDescent="0.15">
      <c r="A84" s="1">
        <v>42398</v>
      </c>
      <c r="B84" s="4">
        <f>参数!B$3/365*(净价!$A84-参数!B$4)+IF(参数!B$3/365*(净价!$A84-参数!B$4)&gt;=参数!B$3,-参数!B$3,0)</f>
        <v>5.070849315068493E-2</v>
      </c>
      <c r="C84" s="4">
        <f>参数!C$3/365*(净价!$A84-参数!C$4)+IF(参数!C$3/365*(净价!$A84-参数!C$4)&gt;=参数!C$3,-参数!C$3,0)</f>
        <v>7.7780821917808232E-2</v>
      </c>
      <c r="D84" s="4">
        <f>参数!D$3/365*(净价!$A84-参数!D$4)+IF(参数!D$3/365*(净价!$A84-参数!D$4)&gt;=参数!D$3,-参数!D$3,0)</f>
        <v>2.5819178082191783E-2</v>
      </c>
      <c r="E84" s="4">
        <f>参数!E$3/365*(净价!$A84-参数!E$4)+IF(参数!E$3/365*(净价!$A84-参数!E$4)&gt;=参数!E$3,-参数!E$3,0)</f>
        <v>1.3463013698630136E-2</v>
      </c>
      <c r="F84" s="4">
        <f>参数!F$3/365*(净价!$A84-参数!F$4)+IF(参数!F$3/365*(净价!$A84-参数!F$4)&gt;=参数!F$3,-参数!F$3,0)</f>
        <v>6.4643835616438355E-2</v>
      </c>
      <c r="G84" s="4">
        <f>参数!G$3/365*(净价!$A84-参数!G$4)+IF(参数!G$3/365*(净价!$A84-参数!G$4)&gt;=参数!G$3,-参数!G$3,0)</f>
        <v>3.9865479452054799E-2</v>
      </c>
      <c r="H84" s="4">
        <f>参数!H$3/365*(净价!$A84-参数!H$4)+IF(参数!H$3/365*(净价!$A84-参数!H$4)&gt;=参数!H$3,-参数!H$3,0)</f>
        <v>3.5199999999999995E-2</v>
      </c>
      <c r="I84" s="4">
        <f>参数!I$3/365*(净价!$A84-参数!I$4)+IF(参数!I$3/365*(净价!$A84-参数!I$4)&gt;=参数!I$3,-参数!I$3,0)</f>
        <v>2.1575342465753423E-2</v>
      </c>
      <c r="J84" s="4">
        <f>参数!J$3/365*(净价!$A84-参数!J$4)+IF(参数!J$3/365*(净价!$A84-参数!J$4)&gt;=参数!J$3,-参数!J$3,0)</f>
        <v>3.3016986301369865E-2</v>
      </c>
      <c r="K84" s="4">
        <f>参数!K$3/365*(净价!$A84-参数!K$4)+IF(参数!K$3/365*(净价!$A84-参数!K$4)&gt;=参数!K$3,-参数!K$3,0)</f>
        <v>3.3123287671232876E-2</v>
      </c>
    </row>
    <row r="85" spans="1:11" x14ac:dyDescent="0.15">
      <c r="A85" s="1">
        <v>42401</v>
      </c>
      <c r="B85" s="4">
        <f>参数!B$3/365*(净价!$A85-参数!B$4)+IF(参数!B$3/365*(净价!$A85-参数!B$4)&gt;=参数!B$3,-参数!B$3,0)</f>
        <v>5.1133424657534246E-2</v>
      </c>
      <c r="C85" s="4">
        <f>参数!C$3/365*(净价!$A85-参数!C$4)+IF(参数!C$3/365*(净价!$A85-参数!C$4)&gt;=参数!C$3,-参数!C$3,0)</f>
        <v>7.8479452054794535E-2</v>
      </c>
      <c r="D85" s="4">
        <f>参数!D$3/365*(净价!$A85-参数!D$4)+IF(参数!D$3/365*(净价!$A85-参数!D$4)&gt;=参数!D$3,-参数!D$3,0)</f>
        <v>2.6328767123287671E-2</v>
      </c>
      <c r="E85" s="4">
        <f>参数!E$3/365*(净价!$A85-参数!E$4)+IF(参数!E$3/365*(净价!$A85-参数!E$4)&gt;=参数!E$3,-参数!E$3,0)</f>
        <v>1.3906849315068498E-2</v>
      </c>
      <c r="F85" s="4">
        <f>参数!F$3/365*(净价!$A85-参数!F$4)+IF(参数!F$3/365*(净价!$A85-参数!F$4)&gt;=参数!F$3,-参数!F$3,0)</f>
        <v>1.7808219178082341E-4</v>
      </c>
      <c r="G85" s="4">
        <f>参数!G$3/365*(净价!$A85-参数!G$4)+IF(参数!G$3/365*(净价!$A85-参数!G$4)&gt;=参数!G$3,-参数!G$3,0)</f>
        <v>4.0282191780821916E-2</v>
      </c>
      <c r="H85" s="4">
        <f>参数!H$3/365*(净价!$A85-参数!H$4)+IF(参数!H$3/365*(净价!$A85-参数!H$4)&gt;=参数!H$3,-参数!H$3,0)</f>
        <v>3.5799999999999998E-2</v>
      </c>
      <c r="I85" s="4">
        <f>参数!I$3/365*(净价!$A85-参数!I$4)+IF(参数!I$3/365*(净价!$A85-参数!I$4)&gt;=参数!I$3,-参数!I$3,0)</f>
        <v>2.2093150684931506E-2</v>
      </c>
      <c r="J85" s="4">
        <f>参数!J$3/365*(净价!$A85-参数!J$4)+IF(参数!J$3/365*(净价!$A85-参数!J$4)&gt;=参数!J$3,-参数!J$3,0)</f>
        <v>3.345917808219178E-2</v>
      </c>
      <c r="K85" s="4">
        <f>参数!K$3/365*(净价!$A85-参数!K$4)+IF(参数!K$3/365*(净价!$A85-参数!K$4)&gt;=参数!K$3,-参数!K$3,0)</f>
        <v>3.3657534246575339E-2</v>
      </c>
    </row>
    <row r="86" spans="1:11" x14ac:dyDescent="0.15">
      <c r="A86" s="1">
        <v>42402</v>
      </c>
      <c r="B86" s="4">
        <f>参数!B$3/365*(净价!$A86-参数!B$4)+IF(参数!B$3/365*(净价!$A86-参数!B$4)&gt;=参数!B$3,-参数!B$3,0)</f>
        <v>5.127506849315068E-2</v>
      </c>
      <c r="C86" s="4">
        <f>参数!C$3/365*(净价!$A86-参数!C$4)+IF(参数!C$3/365*(净价!$A86-参数!C$4)&gt;=参数!C$3,-参数!C$3,0)</f>
        <v>7.8712328767123294E-2</v>
      </c>
      <c r="D86" s="4">
        <f>参数!D$3/365*(净价!$A86-参数!D$4)+IF(参数!D$3/365*(净价!$A86-参数!D$4)&gt;=参数!D$3,-参数!D$3,0)</f>
        <v>2.6498630136986303E-2</v>
      </c>
      <c r="E86" s="4">
        <f>参数!E$3/365*(净价!$A86-参数!E$4)+IF(参数!E$3/365*(净价!$A86-参数!E$4)&gt;=参数!E$3,-参数!E$3,0)</f>
        <v>1.4054794520547947E-2</v>
      </c>
      <c r="F86" s="4">
        <f>参数!F$3/365*(净价!$A86-参数!F$4)+IF(参数!F$3/365*(净价!$A86-参数!F$4)&gt;=参数!F$3,-参数!F$3,0)</f>
        <v>3.5616438356164681E-4</v>
      </c>
      <c r="G86" s="4">
        <f>参数!G$3/365*(净价!$A86-参数!G$4)+IF(参数!G$3/365*(净价!$A86-参数!G$4)&gt;=参数!G$3,-参数!G$3,0)</f>
        <v>4.0421095890410957E-2</v>
      </c>
      <c r="H86" s="4">
        <f>参数!H$3/365*(净价!$A86-参数!H$4)+IF(参数!H$3/365*(净价!$A86-参数!H$4)&gt;=参数!H$3,-参数!H$3,0)</f>
        <v>3.5999999999999997E-2</v>
      </c>
      <c r="I86" s="4">
        <f>参数!I$3/365*(净价!$A86-参数!I$4)+IF(参数!I$3/365*(净价!$A86-参数!I$4)&gt;=参数!I$3,-参数!I$3,0)</f>
        <v>2.2265753424657534E-2</v>
      </c>
      <c r="J86" s="4">
        <f>参数!J$3/365*(净价!$A86-参数!J$4)+IF(参数!J$3/365*(净价!$A86-参数!J$4)&gt;=参数!J$3,-参数!J$3,0)</f>
        <v>3.3606575342465757E-2</v>
      </c>
      <c r="K86" s="4">
        <f>参数!K$3/365*(净价!$A86-参数!K$4)+IF(参数!K$3/365*(净价!$A86-参数!K$4)&gt;=参数!K$3,-参数!K$3,0)</f>
        <v>3.3835616438356163E-2</v>
      </c>
    </row>
    <row r="87" spans="1:11" x14ac:dyDescent="0.15">
      <c r="A87" s="1">
        <v>42403</v>
      </c>
      <c r="B87" s="4">
        <f>参数!B$3/365*(净价!$A87-参数!B$4)+IF(参数!B$3/365*(净价!$A87-参数!B$4)&gt;=参数!B$3,-参数!B$3,0)</f>
        <v>5.1416712328767121E-2</v>
      </c>
      <c r="C87" s="4">
        <f>参数!C$3/365*(净价!$A87-参数!C$4)+IF(参数!C$3/365*(净价!$A87-参数!C$4)&gt;=参数!C$3,-参数!C$3,0)</f>
        <v>7.8945205479452066E-2</v>
      </c>
      <c r="D87" s="4">
        <f>参数!D$3/365*(净价!$A87-参数!D$4)+IF(参数!D$3/365*(净价!$A87-参数!D$4)&gt;=参数!D$3,-参数!D$3,0)</f>
        <v>2.6668493150684931E-2</v>
      </c>
      <c r="E87" s="4">
        <f>参数!E$3/365*(净价!$A87-参数!E$4)+IF(参数!E$3/365*(净价!$A87-参数!E$4)&gt;=参数!E$3,-参数!E$3,0)</f>
        <v>1.4202739726027397E-2</v>
      </c>
      <c r="F87" s="4">
        <f>参数!F$3/365*(净价!$A87-参数!F$4)+IF(参数!F$3/365*(净价!$A87-参数!F$4)&gt;=参数!F$3,-参数!F$3,0)</f>
        <v>5.3424657534245634E-4</v>
      </c>
      <c r="G87" s="4">
        <f>参数!G$3/365*(净价!$A87-参数!G$4)+IF(参数!G$3/365*(净价!$A87-参数!G$4)&gt;=参数!G$3,-参数!G$3,0)</f>
        <v>4.0559999999999999E-2</v>
      </c>
      <c r="H87" s="4">
        <f>参数!H$3/365*(净价!$A87-参数!H$4)+IF(参数!H$3/365*(净价!$A87-参数!H$4)&gt;=参数!H$3,-参数!H$3,0)</f>
        <v>3.6199999999999996E-2</v>
      </c>
      <c r="I87" s="4">
        <f>参数!I$3/365*(净价!$A87-参数!I$4)+IF(参数!I$3/365*(净价!$A87-参数!I$4)&gt;=参数!I$3,-参数!I$3,0)</f>
        <v>2.2438356164383562E-2</v>
      </c>
      <c r="J87" s="4">
        <f>参数!J$3/365*(净价!$A87-参数!J$4)+IF(参数!J$3/365*(净价!$A87-参数!J$4)&gt;=参数!J$3,-参数!J$3,0)</f>
        <v>3.3753972602739726E-2</v>
      </c>
      <c r="K87" s="4">
        <f>参数!K$3/365*(净价!$A87-参数!K$4)+IF(参数!K$3/365*(净价!$A87-参数!K$4)&gt;=参数!K$3,-参数!K$3,0)</f>
        <v>3.4013698630136986E-2</v>
      </c>
    </row>
    <row r="88" spans="1:11" x14ac:dyDescent="0.15">
      <c r="A88" s="1">
        <v>42404</v>
      </c>
      <c r="B88" s="4">
        <f>参数!B$3/365*(净价!$A88-参数!B$4)+IF(参数!B$3/365*(净价!$A88-参数!B$4)&gt;=参数!B$3,-参数!B$3,0)</f>
        <v>5.1558356164383562E-2</v>
      </c>
      <c r="C88" s="4">
        <f>参数!C$3/365*(净价!$A88-参数!C$4)+IF(参数!C$3/365*(净价!$A88-参数!C$4)&gt;=参数!C$3,-参数!C$3,0)</f>
        <v>7.9178082191780824E-2</v>
      </c>
      <c r="D88" s="4">
        <f>参数!D$3/365*(净价!$A88-参数!D$4)+IF(参数!D$3/365*(净价!$A88-参数!D$4)&gt;=参数!D$3,-参数!D$3,0)</f>
        <v>2.6838356164383563E-2</v>
      </c>
      <c r="E88" s="4">
        <f>参数!E$3/365*(净价!$A88-参数!E$4)+IF(参数!E$3/365*(净价!$A88-参数!E$4)&gt;=参数!E$3,-参数!E$3,0)</f>
        <v>1.435068493150686E-2</v>
      </c>
      <c r="F88" s="4">
        <f>参数!F$3/365*(净价!$A88-参数!F$4)+IF(参数!F$3/365*(净价!$A88-参数!F$4)&gt;=参数!F$3,-参数!F$3,0)</f>
        <v>7.1232876712327975E-4</v>
      </c>
      <c r="G88" s="4">
        <f>参数!G$3/365*(净价!$A88-参数!G$4)+IF(参数!G$3/365*(净价!$A88-参数!G$4)&gt;=参数!G$3,-参数!G$3,0)</f>
        <v>4.069890410958904E-2</v>
      </c>
      <c r="H88" s="4">
        <f>参数!H$3/365*(净价!$A88-参数!H$4)+IF(参数!H$3/365*(净价!$A88-参数!H$4)&gt;=参数!H$3,-参数!H$3,0)</f>
        <v>3.6399999999999995E-2</v>
      </c>
      <c r="I88" s="4">
        <f>参数!I$3/365*(净价!$A88-参数!I$4)+IF(参数!I$3/365*(净价!$A88-参数!I$4)&gt;=参数!I$3,-参数!I$3,0)</f>
        <v>2.261095890410959E-2</v>
      </c>
      <c r="J88" s="4">
        <f>参数!J$3/365*(净价!$A88-参数!J$4)+IF(参数!J$3/365*(净价!$A88-参数!J$4)&gt;=参数!J$3,-参数!J$3,0)</f>
        <v>3.3901369863013703E-2</v>
      </c>
      <c r="K88" s="4">
        <f>参数!K$3/365*(净价!$A88-参数!K$4)+IF(参数!K$3/365*(净价!$A88-参数!K$4)&gt;=参数!K$3,-参数!K$3,0)</f>
        <v>3.419178082191781E-2</v>
      </c>
    </row>
    <row r="89" spans="1:11" x14ac:dyDescent="0.15">
      <c r="A89" s="1">
        <v>42405</v>
      </c>
      <c r="B89" s="4">
        <f>参数!B$3/365*(净价!$A89-参数!B$4)+IF(参数!B$3/365*(净价!$A89-参数!B$4)&gt;=参数!B$3,-参数!B$3,0)</f>
        <v>0</v>
      </c>
      <c r="C89" s="4">
        <f>参数!C$3/365*(净价!$A89-参数!C$4)+IF(参数!C$3/365*(净价!$A89-参数!C$4)&gt;=参数!C$3,-参数!C$3,0)</f>
        <v>7.9410958904109596E-2</v>
      </c>
      <c r="D89" s="4">
        <f>参数!D$3/365*(净价!$A89-参数!D$4)+IF(参数!D$3/365*(净价!$A89-参数!D$4)&gt;=参数!D$3,-参数!D$3,0)</f>
        <v>2.7008219178082191E-2</v>
      </c>
      <c r="E89" s="4">
        <f>参数!E$3/365*(净价!$A89-参数!E$4)+IF(参数!E$3/365*(净价!$A89-参数!E$4)&gt;=参数!E$3,-参数!E$3,0)</f>
        <v>1.449863013698631E-2</v>
      </c>
      <c r="F89" s="4">
        <f>参数!F$3/365*(净价!$A89-参数!F$4)+IF(参数!F$3/365*(净价!$A89-参数!F$4)&gt;=参数!F$3,-参数!F$3,0)</f>
        <v>8.9041095890410316E-4</v>
      </c>
      <c r="G89" s="4">
        <f>参数!G$3/365*(净价!$A89-参数!G$4)+IF(参数!G$3/365*(净价!$A89-参数!G$4)&gt;=参数!G$3,-参数!G$3,0)</f>
        <v>4.0837808219178082E-2</v>
      </c>
      <c r="H89" s="4">
        <f>参数!H$3/365*(净价!$A89-参数!H$4)+IF(参数!H$3/365*(净价!$A89-参数!H$4)&gt;=参数!H$3,-参数!H$3,0)</f>
        <v>3.6599999999999994E-2</v>
      </c>
      <c r="I89" s="4">
        <f>参数!I$3/365*(净价!$A89-参数!I$4)+IF(参数!I$3/365*(净价!$A89-参数!I$4)&gt;=参数!I$3,-参数!I$3,0)</f>
        <v>2.2783561643835618E-2</v>
      </c>
      <c r="J89" s="4">
        <f>参数!J$3/365*(净价!$A89-参数!J$4)+IF(参数!J$3/365*(净价!$A89-参数!J$4)&gt;=参数!J$3,-参数!J$3,0)</f>
        <v>3.4048767123287672E-2</v>
      </c>
      <c r="K89" s="4">
        <f>参数!K$3/365*(净价!$A89-参数!K$4)+IF(参数!K$3/365*(净价!$A89-参数!K$4)&gt;=参数!K$3,-参数!K$3,0)</f>
        <v>3.4369863013698633E-2</v>
      </c>
    </row>
    <row r="90" spans="1:11" x14ac:dyDescent="0.15">
      <c r="A90" s="1">
        <v>42415</v>
      </c>
      <c r="B90" s="4">
        <f>参数!B$3/365*(净价!$A90-参数!B$4)+IF(参数!B$3/365*(净价!$A90-参数!B$4)&gt;=参数!B$3,-参数!B$3,0)</f>
        <v>1.4164383561643817E-3</v>
      </c>
      <c r="C90" s="4">
        <f>参数!C$3/365*(净价!$A90-参数!C$4)+IF(参数!C$3/365*(净价!$A90-参数!C$4)&gt;=参数!C$3,-参数!C$3,0)</f>
        <v>8.1739726027397264E-2</v>
      </c>
      <c r="D90" s="4">
        <f>参数!D$3/365*(净价!$A90-参数!D$4)+IF(参数!D$3/365*(净价!$A90-参数!D$4)&gt;=参数!D$3,-参数!D$3,0)</f>
        <v>2.8706849315068495E-2</v>
      </c>
      <c r="E90" s="4">
        <f>参数!E$3/365*(净价!$A90-参数!E$4)+IF(参数!E$3/365*(净价!$A90-参数!E$4)&gt;=参数!E$3,-参数!E$3,0)</f>
        <v>1.5978082191780832E-2</v>
      </c>
      <c r="F90" s="4">
        <f>参数!F$3/365*(净价!$A90-参数!F$4)+IF(参数!F$3/365*(净价!$A90-参数!F$4)&gt;=参数!F$3,-参数!F$3,0)</f>
        <v>2.6712328767123233E-3</v>
      </c>
      <c r="G90" s="4">
        <f>参数!G$3/365*(净价!$A90-参数!G$4)+IF(参数!G$3/365*(净价!$A90-参数!G$4)&gt;=参数!G$3,-参数!G$3,0)</f>
        <v>4.2226849315068496E-2</v>
      </c>
      <c r="H90" s="4">
        <f>参数!H$3/365*(净价!$A90-参数!H$4)+IF(参数!H$3/365*(净价!$A90-参数!H$4)&gt;=参数!H$3,-参数!H$3,0)</f>
        <v>3.8599999999999995E-2</v>
      </c>
      <c r="I90" s="4">
        <f>参数!I$3/365*(净价!$A90-参数!I$4)+IF(参数!I$3/365*(净价!$A90-参数!I$4)&gt;=参数!I$3,-参数!I$3,0)</f>
        <v>2.4509589041095889E-2</v>
      </c>
      <c r="J90" s="4">
        <f>参数!J$3/365*(净价!$A90-参数!J$4)+IF(参数!J$3/365*(净价!$A90-参数!J$4)&gt;=参数!J$3,-参数!J$3,0)</f>
        <v>3.5522739726027396E-2</v>
      </c>
      <c r="K90" s="4">
        <f>参数!K$3/365*(净价!$A90-参数!K$4)+IF(参数!K$3/365*(净价!$A90-参数!K$4)&gt;=参数!K$3,-参数!K$3,0)</f>
        <v>3.6150684931506846E-2</v>
      </c>
    </row>
    <row r="91" spans="1:11" x14ac:dyDescent="0.15">
      <c r="A91" s="1">
        <v>42416</v>
      </c>
      <c r="B91" s="4">
        <f>参数!B$3/365*(净价!$A91-参数!B$4)+IF(参数!B$3/365*(净价!$A91-参数!B$4)&gt;=参数!B$3,-参数!B$3,0)</f>
        <v>1.5580821917808227E-3</v>
      </c>
      <c r="C91" s="4">
        <f>参数!C$3/365*(净价!$A91-参数!C$4)+IF(参数!C$3/365*(净价!$A91-参数!C$4)&gt;=参数!C$3,-参数!C$3,0)</f>
        <v>8.1972602739726036E-2</v>
      </c>
      <c r="D91" s="4">
        <f>参数!D$3/365*(净价!$A91-参数!D$4)+IF(参数!D$3/365*(净价!$A91-参数!D$4)&gt;=参数!D$3,-参数!D$3,0)</f>
        <v>2.8876712328767123E-2</v>
      </c>
      <c r="E91" s="4">
        <f>参数!E$3/365*(净价!$A91-参数!E$4)+IF(参数!E$3/365*(净价!$A91-参数!E$4)&gt;=参数!E$3,-参数!E$3,0)</f>
        <v>1.6126027397260281E-2</v>
      </c>
      <c r="F91" s="4">
        <f>参数!F$3/365*(净价!$A91-参数!F$4)+IF(参数!F$3/365*(净价!$A91-参数!F$4)&gt;=参数!F$3,-参数!F$3,0)</f>
        <v>2.8493150684931468E-3</v>
      </c>
      <c r="G91" s="4">
        <f>参数!G$3/365*(净价!$A91-参数!G$4)+IF(参数!G$3/365*(净价!$A91-参数!G$4)&gt;=参数!G$3,-参数!G$3,0)</f>
        <v>4.2365753424657537E-2</v>
      </c>
      <c r="H91" s="4">
        <f>参数!H$3/365*(净价!$A91-参数!H$4)+IF(参数!H$3/365*(净价!$A91-参数!H$4)&gt;=参数!H$3,-参数!H$3,0)</f>
        <v>3.8799999999999994E-2</v>
      </c>
      <c r="I91" s="4">
        <f>参数!I$3/365*(净价!$A91-参数!I$4)+IF(参数!I$3/365*(净价!$A91-参数!I$4)&gt;=参数!I$3,-参数!I$3,0)</f>
        <v>2.4682191780821917E-2</v>
      </c>
      <c r="J91" s="4">
        <f>参数!J$3/365*(净价!$A91-参数!J$4)+IF(参数!J$3/365*(净价!$A91-参数!J$4)&gt;=参数!J$3,-参数!J$3,0)</f>
        <v>3.5670136986301372E-2</v>
      </c>
      <c r="K91" s="4">
        <f>参数!K$3/365*(净价!$A91-参数!K$4)+IF(参数!K$3/365*(净价!$A91-参数!K$4)&gt;=参数!K$3,-参数!K$3,0)</f>
        <v>3.632876712328767E-2</v>
      </c>
    </row>
    <row r="92" spans="1:11" x14ac:dyDescent="0.15">
      <c r="A92" s="1">
        <v>42417</v>
      </c>
      <c r="B92" s="4">
        <f>参数!B$3/365*(净价!$A92-参数!B$4)+IF(参数!B$3/365*(净价!$A92-参数!B$4)&gt;=参数!B$3,-参数!B$3,0)</f>
        <v>1.6997260273972636E-3</v>
      </c>
      <c r="C92" s="4">
        <f>参数!C$3/365*(净价!$A92-参数!C$4)+IF(参数!C$3/365*(净价!$A92-参数!C$4)&gt;=参数!C$3,-参数!C$3,0)</f>
        <v>8.2205479452054808E-2</v>
      </c>
      <c r="D92" s="4">
        <f>参数!D$3/365*(净价!$A92-参数!D$4)+IF(参数!D$3/365*(净价!$A92-参数!D$4)&gt;=参数!D$3,-参数!D$3,0)</f>
        <v>2.9046575342465755E-2</v>
      </c>
      <c r="E92" s="4">
        <f>参数!E$3/365*(净价!$A92-参数!E$4)+IF(参数!E$3/365*(净价!$A92-参数!E$4)&gt;=参数!E$3,-参数!E$3,0)</f>
        <v>1.6273972602739731E-2</v>
      </c>
      <c r="F92" s="4">
        <f>参数!F$3/365*(净价!$A92-参数!F$4)+IF(参数!F$3/365*(净价!$A92-参数!F$4)&gt;=参数!F$3,-参数!F$3,0)</f>
        <v>3.0273972602739702E-3</v>
      </c>
      <c r="G92" s="4">
        <f>参数!G$3/365*(净价!$A92-参数!G$4)+IF(参数!G$3/365*(净价!$A92-参数!G$4)&gt;=参数!G$3,-参数!G$3,0)</f>
        <v>4.2504657534246579E-2</v>
      </c>
      <c r="H92" s="4">
        <f>参数!H$3/365*(净价!$A92-参数!H$4)+IF(参数!H$3/365*(净价!$A92-参数!H$4)&gt;=参数!H$3,-参数!H$3,0)</f>
        <v>3.9E-2</v>
      </c>
      <c r="I92" s="4">
        <f>参数!I$3/365*(净价!$A92-参数!I$4)+IF(参数!I$3/365*(净价!$A92-参数!I$4)&gt;=参数!I$3,-参数!I$3,0)</f>
        <v>2.4854794520547945E-2</v>
      </c>
      <c r="J92" s="4">
        <f>参数!J$3/365*(净价!$A92-参数!J$4)+IF(参数!J$3/365*(净价!$A92-参数!J$4)&gt;=参数!J$3,-参数!J$3,0)</f>
        <v>3.5817534246575342E-2</v>
      </c>
      <c r="K92" s="4">
        <f>参数!K$3/365*(净价!$A92-参数!K$4)+IF(参数!K$3/365*(净价!$A92-参数!K$4)&gt;=参数!K$3,-参数!K$3,0)</f>
        <v>3.6506849315068493E-2</v>
      </c>
    </row>
    <row r="93" spans="1:11" x14ac:dyDescent="0.15">
      <c r="A93" s="1">
        <v>42418</v>
      </c>
      <c r="B93" s="4">
        <f>参数!B$3/365*(净价!$A93-参数!B$4)+IF(参数!B$3/365*(净价!$A93-参数!B$4)&gt;=参数!B$3,-参数!B$3,0)</f>
        <v>1.8413698630136976E-3</v>
      </c>
      <c r="C93" s="4">
        <f>参数!C$3/365*(净价!$A93-参数!C$4)+IF(参数!C$3/365*(净价!$A93-参数!C$4)&gt;=参数!C$3,-参数!C$3,0)</f>
        <v>8.2438356164383567E-2</v>
      </c>
      <c r="D93" s="4">
        <f>参数!D$3/365*(净价!$A93-参数!D$4)+IF(参数!D$3/365*(净价!$A93-参数!D$4)&gt;=参数!D$3,-参数!D$3,0)</f>
        <v>2.9216438356164384E-2</v>
      </c>
      <c r="E93" s="4">
        <f>参数!E$3/365*(净价!$A93-参数!E$4)+IF(参数!E$3/365*(净价!$A93-参数!E$4)&gt;=参数!E$3,-参数!E$3,0)</f>
        <v>1.642191780821918E-2</v>
      </c>
      <c r="F93" s="4">
        <f>参数!F$3/365*(净价!$A93-参数!F$4)+IF(参数!F$3/365*(净价!$A93-参数!F$4)&gt;=参数!F$3,-参数!F$3,0)</f>
        <v>3.2054794520547936E-3</v>
      </c>
      <c r="G93" s="4">
        <f>参数!G$3/365*(净价!$A93-参数!G$4)+IF(参数!G$3/365*(净价!$A93-参数!G$4)&gt;=参数!G$3,-参数!G$3,0)</f>
        <v>4.264356164383562E-2</v>
      </c>
      <c r="H93" s="4">
        <f>参数!H$3/365*(净价!$A93-参数!H$4)+IF(参数!H$3/365*(净价!$A93-参数!H$4)&gt;=参数!H$3,-参数!H$3,0)</f>
        <v>3.9199999999999999E-2</v>
      </c>
      <c r="I93" s="4">
        <f>参数!I$3/365*(净价!$A93-参数!I$4)+IF(参数!I$3/365*(净价!$A93-参数!I$4)&gt;=参数!I$3,-参数!I$3,0)</f>
        <v>2.5027397260273972E-2</v>
      </c>
      <c r="J93" s="4">
        <f>参数!J$3/365*(净价!$A93-参数!J$4)+IF(参数!J$3/365*(净价!$A93-参数!J$4)&gt;=参数!J$3,-参数!J$3,0)</f>
        <v>3.5964931506849318E-2</v>
      </c>
      <c r="K93" s="4">
        <f>参数!K$3/365*(净价!$A93-参数!K$4)+IF(参数!K$3/365*(净价!$A93-参数!K$4)&gt;=参数!K$3,-参数!K$3,0)</f>
        <v>3.6684931506849316E-2</v>
      </c>
    </row>
    <row r="94" spans="1:11" x14ac:dyDescent="0.15">
      <c r="A94" s="1">
        <v>42419</v>
      </c>
      <c r="B94" s="4">
        <f>参数!B$3/365*(净价!$A94-参数!B$4)+IF(参数!B$3/365*(净价!$A94-参数!B$4)&gt;=参数!B$3,-参数!B$3,0)</f>
        <v>1.9830136986301386E-3</v>
      </c>
      <c r="C94" s="4">
        <f>参数!C$3/365*(净价!$A94-参数!C$4)+IF(参数!C$3/365*(净价!$A94-参数!C$4)&gt;=参数!C$3,-参数!C$3,0)</f>
        <v>8.2671232876712339E-2</v>
      </c>
      <c r="D94" s="4">
        <f>参数!D$3/365*(净价!$A94-参数!D$4)+IF(参数!D$3/365*(净价!$A94-参数!D$4)&gt;=参数!D$3,-参数!D$3,0)</f>
        <v>2.9386301369863015E-2</v>
      </c>
      <c r="E94" s="4">
        <f>参数!E$3/365*(净价!$A94-参数!E$4)+IF(参数!E$3/365*(净价!$A94-参数!E$4)&gt;=参数!E$3,-参数!E$3,0)</f>
        <v>1.656986301369863E-2</v>
      </c>
      <c r="F94" s="4">
        <f>参数!F$3/365*(净价!$A94-参数!F$4)+IF(参数!F$3/365*(净价!$A94-参数!F$4)&gt;=参数!F$3,-参数!F$3,0)</f>
        <v>3.383561643835617E-3</v>
      </c>
      <c r="G94" s="4">
        <f>参数!G$3/365*(净价!$A94-参数!G$4)+IF(参数!G$3/365*(净价!$A94-参数!G$4)&gt;=参数!G$3,-参数!G$3,0)</f>
        <v>4.2782465753424662E-2</v>
      </c>
      <c r="H94" s="4">
        <f>参数!H$3/365*(净价!$A94-参数!H$4)+IF(参数!H$3/365*(净价!$A94-参数!H$4)&gt;=参数!H$3,-参数!H$3,0)</f>
        <v>3.9399999999999998E-2</v>
      </c>
      <c r="I94" s="4">
        <f>参数!I$3/365*(净价!$A94-参数!I$4)+IF(参数!I$3/365*(净价!$A94-参数!I$4)&gt;=参数!I$3,-参数!I$3,0)</f>
        <v>2.52E-2</v>
      </c>
      <c r="J94" s="4">
        <f>参数!J$3/365*(净价!$A94-参数!J$4)+IF(参数!J$3/365*(净价!$A94-参数!J$4)&gt;=参数!J$3,-参数!J$3,0)</f>
        <v>3.6112328767123288E-2</v>
      </c>
      <c r="K94" s="4">
        <f>参数!K$3/365*(净价!$A94-参数!K$4)+IF(参数!K$3/365*(净价!$A94-参数!K$4)&gt;=参数!K$3,-参数!K$3,0)</f>
        <v>3.686301369863014E-2</v>
      </c>
    </row>
    <row r="95" spans="1:11" x14ac:dyDescent="0.15">
      <c r="A95" s="1">
        <v>42422</v>
      </c>
      <c r="B95" s="4">
        <f>参数!B$3/365*(净价!$A95-参数!B$4)+IF(参数!B$3/365*(净价!$A95-参数!B$4)&gt;=参数!B$3,-参数!B$3,0)</f>
        <v>2.4079452054794545E-3</v>
      </c>
      <c r="C95" s="4">
        <f>参数!C$3/365*(净价!$A95-参数!C$4)+IF(参数!C$3/365*(净价!$A95-参数!C$4)&gt;=参数!C$3,-参数!C$3,0)</f>
        <v>8.3369863013698642E-2</v>
      </c>
      <c r="D95" s="4">
        <f>参数!D$3/365*(净价!$A95-参数!D$4)+IF(参数!D$3/365*(净价!$A95-参数!D$4)&gt;=参数!D$3,-参数!D$3,0)</f>
        <v>2.9895890410958907E-2</v>
      </c>
      <c r="E95" s="4">
        <f>参数!E$3/365*(净价!$A95-参数!E$4)+IF(参数!E$3/365*(净价!$A95-参数!E$4)&gt;=参数!E$3,-参数!E$3,0)</f>
        <v>1.7013698630136992E-2</v>
      </c>
      <c r="F95" s="4">
        <f>参数!F$3/365*(净价!$A95-参数!F$4)+IF(参数!F$3/365*(净价!$A95-参数!F$4)&gt;=参数!F$3,-参数!F$3,0)</f>
        <v>3.9178082191780733E-3</v>
      </c>
      <c r="G95" s="4">
        <f>参数!G$3/365*(净价!$A95-参数!G$4)+IF(参数!G$3/365*(净价!$A95-参数!G$4)&gt;=参数!G$3,-参数!G$3,0)</f>
        <v>4.3199178082191779E-2</v>
      </c>
      <c r="H95" s="4">
        <f>参数!H$3/365*(净价!$A95-参数!H$4)+IF(参数!H$3/365*(净价!$A95-参数!H$4)&gt;=参数!H$3,-参数!H$3,0)</f>
        <v>3.9999999999999994E-2</v>
      </c>
      <c r="I95" s="4">
        <f>参数!I$3/365*(净价!$A95-参数!I$4)+IF(参数!I$3/365*(净价!$A95-参数!I$4)&gt;=参数!I$3,-参数!I$3,0)</f>
        <v>2.571780821917808E-2</v>
      </c>
      <c r="J95" s="4">
        <f>参数!J$3/365*(净价!$A95-参数!J$4)+IF(参数!J$3/365*(净价!$A95-参数!J$4)&gt;=参数!J$3,-参数!J$3,0)</f>
        <v>3.6554520547945203E-2</v>
      </c>
      <c r="K95" s="4">
        <f>参数!K$3/365*(净价!$A95-参数!K$4)+IF(参数!K$3/365*(净价!$A95-参数!K$4)&gt;=参数!K$3,-参数!K$3,0)</f>
        <v>3.7397260273972603E-2</v>
      </c>
    </row>
    <row r="96" spans="1:11" x14ac:dyDescent="0.15">
      <c r="A96" s="1">
        <v>42423</v>
      </c>
      <c r="B96" s="4">
        <f>参数!B$3/365*(净价!$A96-参数!B$4)+IF(参数!B$3/365*(净价!$A96-参数!B$4)&gt;=参数!B$3,-参数!B$3,0)</f>
        <v>2.5495890410958885E-3</v>
      </c>
      <c r="C96" s="4">
        <f>参数!C$3/365*(净价!$A96-参数!C$4)+IF(参数!C$3/365*(净价!$A96-参数!C$4)&gt;=参数!C$3,-参数!C$3,0)</f>
        <v>8.36027397260274E-2</v>
      </c>
      <c r="D96" s="4">
        <f>参数!D$3/365*(净价!$A96-参数!D$4)+IF(参数!D$3/365*(净价!$A96-参数!D$4)&gt;=参数!D$3,-参数!D$3,0)</f>
        <v>3.0065753424657535E-2</v>
      </c>
      <c r="E96" s="4">
        <f>参数!E$3/365*(净价!$A96-参数!E$4)+IF(参数!E$3/365*(净价!$A96-参数!E$4)&gt;=参数!E$3,-参数!E$3,0)</f>
        <v>1.7161643835616441E-2</v>
      </c>
      <c r="F96" s="4">
        <f>参数!F$3/365*(净价!$A96-参数!F$4)+IF(参数!F$3/365*(净价!$A96-参数!F$4)&gt;=参数!F$3,-参数!F$3,0)</f>
        <v>4.0958904109588967E-3</v>
      </c>
      <c r="G96" s="4">
        <f>参数!G$3/365*(净价!$A96-参数!G$4)+IF(参数!G$3/365*(净价!$A96-参数!G$4)&gt;=参数!G$3,-参数!G$3,0)</f>
        <v>4.333808219178082E-2</v>
      </c>
      <c r="H96" s="4">
        <f>参数!H$3/365*(净价!$A96-参数!H$4)+IF(参数!H$3/365*(净价!$A96-参数!H$4)&gt;=参数!H$3,-参数!H$3,0)</f>
        <v>4.02E-2</v>
      </c>
      <c r="I96" s="4">
        <f>参数!I$3/365*(净价!$A96-参数!I$4)+IF(参数!I$3/365*(净价!$A96-参数!I$4)&gt;=参数!I$3,-参数!I$3,0)</f>
        <v>2.5890410958904108E-2</v>
      </c>
      <c r="J96" s="4">
        <f>参数!J$3/365*(净价!$A96-参数!J$4)+IF(参数!J$3/365*(净价!$A96-参数!J$4)&gt;=参数!J$3,-参数!J$3,0)</f>
        <v>3.670191780821918E-2</v>
      </c>
      <c r="K96" s="4">
        <f>参数!K$3/365*(净价!$A96-参数!K$4)+IF(参数!K$3/365*(净价!$A96-参数!K$4)&gt;=参数!K$3,-参数!K$3,0)</f>
        <v>3.7575342465753427E-2</v>
      </c>
    </row>
    <row r="97" spans="1:11" x14ac:dyDescent="0.15">
      <c r="A97" s="1">
        <v>42424</v>
      </c>
      <c r="B97" s="4">
        <f>参数!B$3/365*(净价!$A97-参数!B$4)+IF(参数!B$3/365*(净价!$A97-参数!B$4)&gt;=参数!B$3,-参数!B$3,0)</f>
        <v>2.6912328767123295E-3</v>
      </c>
      <c r="C97" s="4">
        <f>参数!C$3/365*(净价!$A97-参数!C$4)+IF(参数!C$3/365*(净价!$A97-参数!C$4)&gt;=参数!C$3,-参数!C$3,0)</f>
        <v>8.3835616438356172E-2</v>
      </c>
      <c r="D97" s="4">
        <f>参数!D$3/365*(净价!$A97-参数!D$4)+IF(参数!D$3/365*(净价!$A97-参数!D$4)&gt;=参数!D$3,-参数!D$3,0)</f>
        <v>3.0235616438356167E-2</v>
      </c>
      <c r="E97" s="4">
        <f>参数!E$3/365*(净价!$A97-参数!E$4)+IF(参数!E$3/365*(净价!$A97-参数!E$4)&gt;=参数!E$3,-参数!E$3,0)</f>
        <v>1.7309589041095891E-2</v>
      </c>
      <c r="F97" s="4">
        <f>参数!F$3/365*(净价!$A97-参数!F$4)+IF(参数!F$3/365*(净价!$A97-参数!F$4)&gt;=参数!F$3,-参数!F$3,0)</f>
        <v>4.2739726027397201E-3</v>
      </c>
      <c r="G97" s="4">
        <f>参数!G$3/365*(净价!$A97-参数!G$4)+IF(参数!G$3/365*(净价!$A97-参数!G$4)&gt;=参数!G$3,-参数!G$3,0)</f>
        <v>4.3476986301369862E-2</v>
      </c>
      <c r="H97" s="4">
        <f>参数!H$3/365*(净价!$A97-参数!H$4)+IF(参数!H$3/365*(净价!$A97-参数!H$4)&gt;=参数!H$3,-参数!H$3,0)</f>
        <v>4.0399999999999998E-2</v>
      </c>
      <c r="I97" s="4">
        <f>参数!I$3/365*(净价!$A97-参数!I$4)+IF(参数!I$3/365*(净价!$A97-参数!I$4)&gt;=参数!I$3,-参数!I$3,0)</f>
        <v>2.6063013698630136E-2</v>
      </c>
      <c r="J97" s="4">
        <f>参数!J$3/365*(净价!$A97-参数!J$4)+IF(参数!J$3/365*(净价!$A97-参数!J$4)&gt;=参数!J$3,-参数!J$3,0)</f>
        <v>3.6849315068493149E-2</v>
      </c>
      <c r="K97" s="4">
        <f>参数!K$3/365*(净价!$A97-参数!K$4)+IF(参数!K$3/365*(净价!$A97-参数!K$4)&gt;=参数!K$3,-参数!K$3,0)</f>
        <v>3.7753424657534243E-2</v>
      </c>
    </row>
    <row r="98" spans="1:11" x14ac:dyDescent="0.15">
      <c r="A98" s="1">
        <v>42425</v>
      </c>
      <c r="B98" s="4">
        <f>参数!B$3/365*(净价!$A98-参数!B$4)+IF(参数!B$3/365*(净价!$A98-参数!B$4)&gt;=参数!B$3,-参数!B$3,0)</f>
        <v>2.8328767123287704E-3</v>
      </c>
      <c r="C98" s="4">
        <f>参数!C$3/365*(净价!$A98-参数!C$4)+IF(参数!C$3/365*(净价!$A98-参数!C$4)&gt;=参数!C$3,-参数!C$3,0)</f>
        <v>8.4068493150684945E-2</v>
      </c>
      <c r="D98" s="4">
        <f>参数!D$3/365*(净价!$A98-参数!D$4)+IF(参数!D$3/365*(净价!$A98-参数!D$4)&gt;=参数!D$3,-参数!D$3,0)</f>
        <v>3.0405479452054796E-2</v>
      </c>
      <c r="E98" s="4">
        <f>参数!E$3/365*(净价!$A98-参数!E$4)+IF(参数!E$3/365*(净价!$A98-参数!E$4)&gt;=参数!E$3,-参数!E$3,0)</f>
        <v>1.7457534246575354E-2</v>
      </c>
      <c r="F98" s="4">
        <f>参数!F$3/365*(净价!$A98-参数!F$4)+IF(参数!F$3/365*(净价!$A98-参数!F$4)&gt;=参数!F$3,-参数!F$3,0)</f>
        <v>4.4520547945205435E-3</v>
      </c>
      <c r="G98" s="4">
        <f>参数!G$3/365*(净价!$A98-参数!G$4)+IF(参数!G$3/365*(净价!$A98-参数!G$4)&gt;=参数!G$3,-参数!G$3,0)</f>
        <v>4.3615890410958903E-2</v>
      </c>
      <c r="H98" s="4">
        <f>参数!H$3/365*(净价!$A98-参数!H$4)+IF(参数!H$3/365*(净价!$A98-参数!H$4)&gt;=参数!H$3,-参数!H$3,0)</f>
        <v>4.0599999999999997E-2</v>
      </c>
      <c r="I98" s="4">
        <f>参数!I$3/365*(净价!$A98-参数!I$4)+IF(参数!I$3/365*(净价!$A98-参数!I$4)&gt;=参数!I$3,-参数!I$3,0)</f>
        <v>2.6235616438356164E-2</v>
      </c>
      <c r="J98" s="4">
        <f>参数!J$3/365*(净价!$A98-参数!J$4)+IF(参数!J$3/365*(净价!$A98-参数!J$4)&gt;=参数!J$3,-参数!J$3,0)</f>
        <v>3.6996712328767126E-2</v>
      </c>
      <c r="K98" s="4">
        <f>参数!K$3/365*(净价!$A98-参数!K$4)+IF(参数!K$3/365*(净价!$A98-参数!K$4)&gt;=参数!K$3,-参数!K$3,0)</f>
        <v>3.7931506849315066E-2</v>
      </c>
    </row>
    <row r="99" spans="1:11" x14ac:dyDescent="0.15">
      <c r="A99" s="1">
        <v>42426</v>
      </c>
      <c r="B99" s="4">
        <f>参数!B$3/365*(净价!$A99-参数!B$4)+IF(参数!B$3/365*(净价!$A99-参数!B$4)&gt;=参数!B$3,-参数!B$3,0)</f>
        <v>2.9745205479452044E-3</v>
      </c>
      <c r="C99" s="4">
        <f>参数!C$3/365*(净价!$A99-参数!C$4)+IF(参数!C$3/365*(净价!$A99-参数!C$4)&gt;=参数!C$3,-参数!C$3,0)</f>
        <v>8.4301369863013703E-2</v>
      </c>
      <c r="D99" s="4">
        <f>参数!D$3/365*(净价!$A99-参数!D$4)+IF(参数!D$3/365*(净价!$A99-参数!D$4)&gt;=参数!D$3,-参数!D$3,0)</f>
        <v>3.0575342465753427E-2</v>
      </c>
      <c r="E99" s="4">
        <f>参数!E$3/365*(净价!$A99-参数!E$4)+IF(参数!E$3/365*(净价!$A99-参数!E$4)&gt;=参数!E$3,-参数!E$3,0)</f>
        <v>1.7605479452054804E-2</v>
      </c>
      <c r="F99" s="4">
        <f>参数!F$3/365*(净价!$A99-参数!F$4)+IF(参数!F$3/365*(净价!$A99-参数!F$4)&gt;=参数!F$3,-参数!F$3,0)</f>
        <v>4.6301369863013669E-3</v>
      </c>
      <c r="G99" s="4">
        <f>参数!G$3/365*(净价!$A99-参数!G$4)+IF(参数!G$3/365*(净价!$A99-参数!G$4)&gt;=参数!G$3,-参数!G$3,0)</f>
        <v>4.3754794520547945E-2</v>
      </c>
      <c r="H99" s="4">
        <f>参数!H$3/365*(净价!$A99-参数!H$4)+IF(参数!H$3/365*(净价!$A99-参数!H$4)&gt;=参数!H$3,-参数!H$3,0)</f>
        <v>4.0799999999999996E-2</v>
      </c>
      <c r="I99" s="4">
        <f>参数!I$3/365*(净价!$A99-参数!I$4)+IF(参数!I$3/365*(净价!$A99-参数!I$4)&gt;=参数!I$3,-参数!I$3,0)</f>
        <v>2.6408219178082191E-2</v>
      </c>
      <c r="J99" s="4">
        <f>参数!J$3/365*(净价!$A99-参数!J$4)+IF(参数!J$3/365*(净价!$A99-参数!J$4)&gt;=参数!J$3,-参数!J$3,0)</f>
        <v>3.7144109589041095E-2</v>
      </c>
      <c r="K99" s="4">
        <f>参数!K$3/365*(净价!$A99-参数!K$4)+IF(参数!K$3/365*(净价!$A99-参数!K$4)&gt;=参数!K$3,-参数!K$3,0)</f>
        <v>3.810958904109589E-2</v>
      </c>
    </row>
    <row r="100" spans="1:11" x14ac:dyDescent="0.15">
      <c r="A100" s="1">
        <v>42429</v>
      </c>
      <c r="B100" s="4">
        <f>参数!B$3/365*(净价!$A100-参数!B$4)+IF(参数!B$3/365*(净价!$A100-参数!B$4)&gt;=参数!B$3,-参数!B$3,0)</f>
        <v>3.3994520547945203E-3</v>
      </c>
      <c r="C100" s="4">
        <f>参数!C$3/365*(净价!$A100-参数!C$4)+IF(参数!C$3/365*(净价!$A100-参数!C$4)&gt;=参数!C$3,-参数!C$3,0)</f>
        <v>0</v>
      </c>
      <c r="D100" s="4">
        <f>参数!D$3/365*(净价!$A100-参数!D$4)+IF(参数!D$3/365*(净价!$A100-参数!D$4)&gt;=参数!D$3,-参数!D$3,0)</f>
        <v>3.1084931506849316E-2</v>
      </c>
      <c r="E100" s="4">
        <f>参数!E$3/365*(净价!$A100-参数!E$4)+IF(参数!E$3/365*(净价!$A100-参数!E$4)&gt;=参数!E$3,-参数!E$3,0)</f>
        <v>1.8049315068493152E-2</v>
      </c>
      <c r="F100" s="4">
        <f>参数!F$3/365*(净价!$A100-参数!F$4)+IF(参数!F$3/365*(净价!$A100-参数!F$4)&gt;=参数!F$3,-参数!F$3,0)</f>
        <v>5.1643835616438372E-3</v>
      </c>
      <c r="G100" s="4">
        <f>参数!G$3/365*(净价!$A100-参数!G$4)+IF(参数!G$3/365*(净价!$A100-参数!G$4)&gt;=参数!G$3,-参数!G$3,0)</f>
        <v>4.4171506849315069E-2</v>
      </c>
      <c r="H100" s="4">
        <f>参数!H$3/365*(净价!$A100-参数!H$4)+IF(参数!H$3/365*(净价!$A100-参数!H$4)&gt;=参数!H$3,-参数!H$3,0)</f>
        <v>4.1399999999999999E-2</v>
      </c>
      <c r="I100" s="4">
        <f>参数!I$3/365*(净价!$A100-参数!I$4)+IF(参数!I$3/365*(净价!$A100-参数!I$4)&gt;=参数!I$3,-参数!I$3,0)</f>
        <v>2.6926027397260272E-2</v>
      </c>
      <c r="J100" s="4">
        <f>参数!J$3/365*(净价!$A100-参数!J$4)+IF(参数!J$3/365*(净价!$A100-参数!J$4)&gt;=参数!J$3,-参数!J$3,0)</f>
        <v>3.7586301369863018E-2</v>
      </c>
      <c r="K100" s="4">
        <f>参数!K$3/365*(净价!$A100-参数!K$4)+IF(参数!K$3/365*(净价!$A100-参数!K$4)&gt;=参数!K$3,-参数!K$3,0)</f>
        <v>3.8643835616438353E-2</v>
      </c>
    </row>
    <row r="101" spans="1:11" x14ac:dyDescent="0.15">
      <c r="A101" s="1">
        <v>42430</v>
      </c>
      <c r="B101" s="4">
        <f>参数!B$3/365*(净价!$A101-参数!B$4)+IF(参数!B$3/365*(净价!$A101-参数!B$4)&gt;=参数!B$3,-参数!B$3,0)</f>
        <v>3.5410958904109613E-3</v>
      </c>
      <c r="C101" s="4">
        <f>参数!C$3/365*(净价!$A101-参数!C$4)+IF(参数!C$3/365*(净价!$A101-参数!C$4)&gt;=参数!C$3,-参数!C$3,0)</f>
        <v>2.3287671232877227E-4</v>
      </c>
      <c r="D101" s="4">
        <f>参数!D$3/365*(净价!$A101-参数!D$4)+IF(参数!D$3/365*(净价!$A101-参数!D$4)&gt;=参数!D$3,-参数!D$3,0)</f>
        <v>3.1254794520547947E-2</v>
      </c>
      <c r="E101" s="4">
        <f>参数!E$3/365*(净价!$A101-参数!E$4)+IF(参数!E$3/365*(净价!$A101-参数!E$4)&gt;=参数!E$3,-参数!E$3,0)</f>
        <v>1.8197260273972601E-2</v>
      </c>
      <c r="F101" s="4">
        <f>参数!F$3/365*(净价!$A101-参数!F$4)+IF(参数!F$3/365*(净价!$A101-参数!F$4)&gt;=参数!F$3,-参数!F$3,0)</f>
        <v>5.3424657534246606E-3</v>
      </c>
      <c r="G101" s="4">
        <f>参数!G$3/365*(净价!$A101-参数!G$4)+IF(参数!G$3/365*(净价!$A101-参数!G$4)&gt;=参数!G$3,-参数!G$3,0)</f>
        <v>4.431041095890411E-2</v>
      </c>
      <c r="H101" s="4">
        <f>参数!H$3/365*(净价!$A101-参数!H$4)+IF(参数!H$3/365*(净价!$A101-参数!H$4)&gt;=参数!H$3,-参数!H$3,0)</f>
        <v>4.1599999999999998E-2</v>
      </c>
      <c r="I101" s="4">
        <f>参数!I$3/365*(净价!$A101-参数!I$4)+IF(参数!I$3/365*(净价!$A101-参数!I$4)&gt;=参数!I$3,-参数!I$3,0)</f>
        <v>2.7098630136986299E-2</v>
      </c>
      <c r="J101" s="4">
        <f>参数!J$3/365*(净价!$A101-参数!J$4)+IF(参数!J$3/365*(净价!$A101-参数!J$4)&gt;=参数!J$3,-参数!J$3,0)</f>
        <v>3.7733698630136987E-2</v>
      </c>
      <c r="K101" s="4">
        <f>参数!K$3/365*(净价!$A101-参数!K$4)+IF(参数!K$3/365*(净价!$A101-参数!K$4)&gt;=参数!K$3,-参数!K$3,0)</f>
        <v>3.8821917808219177E-2</v>
      </c>
    </row>
    <row r="102" spans="1:11" x14ac:dyDescent="0.15">
      <c r="A102" s="1">
        <v>42431</v>
      </c>
      <c r="B102" s="4">
        <f>参数!B$3/365*(净价!$A102-参数!B$4)+IF(参数!B$3/365*(净价!$A102-参数!B$4)&gt;=参数!B$3,-参数!B$3,0)</f>
        <v>3.6827397260273953E-3</v>
      </c>
      <c r="C102" s="4">
        <f>参数!C$3/365*(净价!$A102-参数!C$4)+IF(参数!C$3/365*(净价!$A102-参数!C$4)&gt;=参数!C$3,-参数!C$3,0)</f>
        <v>4.6575342465754455E-4</v>
      </c>
      <c r="D102" s="4">
        <f>参数!D$3/365*(净价!$A102-参数!D$4)+IF(参数!D$3/365*(净价!$A102-参数!D$4)&gt;=参数!D$3,-参数!D$3,0)</f>
        <v>3.1424657534246579E-2</v>
      </c>
      <c r="E102" s="4">
        <f>参数!E$3/365*(净价!$A102-参数!E$4)+IF(参数!E$3/365*(净价!$A102-参数!E$4)&gt;=参数!E$3,-参数!E$3,0)</f>
        <v>1.8345205479452065E-2</v>
      </c>
      <c r="F102" s="4">
        <f>参数!F$3/365*(净价!$A102-参数!F$4)+IF(参数!F$3/365*(净价!$A102-参数!F$4)&gt;=参数!F$3,-参数!F$3,0)</f>
        <v>5.5205479452054701E-3</v>
      </c>
      <c r="G102" s="4">
        <f>参数!G$3/365*(净价!$A102-参数!G$4)+IF(参数!G$3/365*(净价!$A102-参数!G$4)&gt;=参数!G$3,-参数!G$3,0)</f>
        <v>4.4449315068493152E-2</v>
      </c>
      <c r="H102" s="4">
        <f>参数!H$3/365*(净价!$A102-参数!H$4)+IF(参数!H$3/365*(净价!$A102-参数!H$4)&gt;=参数!H$3,-参数!H$3,0)</f>
        <v>4.1799999999999997E-2</v>
      </c>
      <c r="I102" s="4">
        <f>参数!I$3/365*(净价!$A102-参数!I$4)+IF(参数!I$3/365*(净价!$A102-参数!I$4)&gt;=参数!I$3,-参数!I$3,0)</f>
        <v>2.7271232876712327E-2</v>
      </c>
      <c r="J102" s="4">
        <f>参数!J$3/365*(净价!$A102-参数!J$4)+IF(参数!J$3/365*(净价!$A102-参数!J$4)&gt;=参数!J$3,-参数!J$3,0)</f>
        <v>3.7881095890410957E-2</v>
      </c>
      <c r="K102" s="4">
        <f>参数!K$3/365*(净价!$A102-参数!K$4)+IF(参数!K$3/365*(净价!$A102-参数!K$4)&gt;=参数!K$3,-参数!K$3,0)</f>
        <v>3.9E-2</v>
      </c>
    </row>
    <row r="103" spans="1:11" x14ac:dyDescent="0.15">
      <c r="A103" s="1">
        <v>42432</v>
      </c>
      <c r="B103" s="4">
        <f>参数!B$3/365*(净价!$A103-参数!B$4)+IF(参数!B$3/365*(净价!$A103-参数!B$4)&gt;=参数!B$3,-参数!B$3,0)</f>
        <v>3.8243835616438362E-3</v>
      </c>
      <c r="C103" s="4">
        <f>参数!C$3/365*(净价!$A103-参数!C$4)+IF(参数!C$3/365*(净价!$A103-参数!C$4)&gt;=参数!C$3,-参数!C$3,0)</f>
        <v>6.9863013698630294E-4</v>
      </c>
      <c r="D103" s="4">
        <f>参数!D$3/365*(净价!$A103-参数!D$4)+IF(参数!D$3/365*(净价!$A103-参数!D$4)&gt;=参数!D$3,-参数!D$3,0)</f>
        <v>3.1594520547945204E-2</v>
      </c>
      <c r="E103" s="4">
        <f>参数!E$3/365*(净价!$A103-参数!E$4)+IF(参数!E$3/365*(净价!$A103-参数!E$4)&gt;=参数!E$3,-参数!E$3,0)</f>
        <v>1.8493150684931514E-2</v>
      </c>
      <c r="F103" s="4">
        <f>参数!F$3/365*(净价!$A103-参数!F$4)+IF(参数!F$3/365*(净价!$A103-参数!F$4)&gt;=参数!F$3,-参数!F$3,0)</f>
        <v>5.6986301369862935E-3</v>
      </c>
      <c r="G103" s="4">
        <f>参数!G$3/365*(净价!$A103-参数!G$4)+IF(参数!G$3/365*(净价!$A103-参数!G$4)&gt;=参数!G$3,-参数!G$3,0)</f>
        <v>4.4588219178082193E-2</v>
      </c>
      <c r="H103" s="4">
        <f>参数!H$3/365*(净价!$A103-参数!H$4)+IF(参数!H$3/365*(净价!$A103-参数!H$4)&gt;=参数!H$3,-参数!H$3,0)</f>
        <v>4.1999999999999996E-2</v>
      </c>
      <c r="I103" s="4">
        <f>参数!I$3/365*(净价!$A103-参数!I$4)+IF(参数!I$3/365*(净价!$A103-参数!I$4)&gt;=参数!I$3,-参数!I$3,0)</f>
        <v>2.7443835616438355E-2</v>
      </c>
      <c r="J103" s="4">
        <f>参数!J$3/365*(净价!$A103-参数!J$4)+IF(参数!J$3/365*(净价!$A103-参数!J$4)&gt;=参数!J$3,-参数!J$3,0)</f>
        <v>3.8028493150684933E-2</v>
      </c>
      <c r="K103" s="4">
        <f>参数!K$3/365*(净价!$A103-参数!K$4)+IF(参数!K$3/365*(净价!$A103-参数!K$4)&gt;=参数!K$3,-参数!K$3,0)</f>
        <v>3.9178082191780823E-2</v>
      </c>
    </row>
    <row r="104" spans="1:11" x14ac:dyDescent="0.15">
      <c r="A104" s="1">
        <v>42433</v>
      </c>
      <c r="B104" s="4">
        <f>参数!B$3/365*(净价!$A104-参数!B$4)+IF(参数!B$3/365*(净价!$A104-参数!B$4)&gt;=参数!B$3,-参数!B$3,0)</f>
        <v>3.9660273972602772E-3</v>
      </c>
      <c r="C104" s="4">
        <f>参数!C$3/365*(净价!$A104-参数!C$4)+IF(参数!C$3/365*(净价!$A104-参数!C$4)&gt;=参数!C$3,-参数!C$3,0)</f>
        <v>9.3150684931507521E-4</v>
      </c>
      <c r="D104" s="4">
        <f>参数!D$3/365*(净价!$A104-参数!D$4)+IF(参数!D$3/365*(净价!$A104-参数!D$4)&gt;=参数!D$3,-参数!D$3,0)</f>
        <v>3.1764383561643836E-2</v>
      </c>
      <c r="E104" s="4">
        <f>参数!E$3/365*(净价!$A104-参数!E$4)+IF(参数!E$3/365*(净价!$A104-参数!E$4)&gt;=参数!E$3,-参数!E$3,0)</f>
        <v>1.8641095890410964E-2</v>
      </c>
      <c r="F104" s="4">
        <f>参数!F$3/365*(净价!$A104-参数!F$4)+IF(参数!F$3/365*(净价!$A104-参数!F$4)&gt;=参数!F$3,-参数!F$3,0)</f>
        <v>5.8767123287671169E-3</v>
      </c>
      <c r="G104" s="4">
        <f>参数!G$3/365*(净价!$A104-参数!G$4)+IF(参数!G$3/365*(净价!$A104-参数!G$4)&gt;=参数!G$3,-参数!G$3,0)</f>
        <v>4.4727123287671235E-2</v>
      </c>
      <c r="H104" s="4">
        <f>参数!H$3/365*(净价!$A104-参数!H$4)+IF(参数!H$3/365*(净价!$A104-参数!H$4)&gt;=参数!H$3,-参数!H$3,0)</f>
        <v>4.2199999999999994E-2</v>
      </c>
      <c r="I104" s="4">
        <f>参数!I$3/365*(净价!$A104-参数!I$4)+IF(参数!I$3/365*(净价!$A104-参数!I$4)&gt;=参数!I$3,-参数!I$3,0)</f>
        <v>2.7616438356164383E-2</v>
      </c>
      <c r="J104" s="4">
        <f>参数!J$3/365*(净价!$A104-参数!J$4)+IF(参数!J$3/365*(净价!$A104-参数!J$4)&gt;=参数!J$3,-参数!J$3,0)</f>
        <v>3.8175890410958903E-2</v>
      </c>
      <c r="K104" s="4">
        <f>参数!K$3/365*(净价!$A104-参数!K$4)+IF(参数!K$3/365*(净价!$A104-参数!K$4)&gt;=参数!K$3,-参数!K$3,0)</f>
        <v>3.9356164383561647E-2</v>
      </c>
    </row>
    <row r="105" spans="1:11" x14ac:dyDescent="0.15">
      <c r="A105" s="1">
        <v>42436</v>
      </c>
      <c r="B105" s="4">
        <f>参数!B$3/365*(净价!$A105-参数!B$4)+IF(参数!B$3/365*(净价!$A105-参数!B$4)&gt;=参数!B$3,-参数!B$3,0)</f>
        <v>4.3909589041095931E-3</v>
      </c>
      <c r="C105" s="4">
        <f>参数!C$3/365*(净价!$A105-参数!C$4)+IF(参数!C$3/365*(净价!$A105-参数!C$4)&gt;=参数!C$3,-参数!C$3,0)</f>
        <v>1.6301369863013782E-3</v>
      </c>
      <c r="D105" s="4">
        <f>参数!D$3/365*(净价!$A105-参数!D$4)+IF(参数!D$3/365*(净价!$A105-参数!D$4)&gt;=参数!D$3,-参数!D$3,0)</f>
        <v>3.2273972602739724E-2</v>
      </c>
      <c r="E105" s="4">
        <f>参数!E$3/365*(净价!$A105-参数!E$4)+IF(参数!E$3/365*(净价!$A105-参数!E$4)&gt;=参数!E$3,-参数!E$3,0)</f>
        <v>1.9084931506849326E-2</v>
      </c>
      <c r="F105" s="4">
        <f>参数!F$3/365*(净价!$A105-参数!F$4)+IF(参数!F$3/365*(净价!$A105-参数!F$4)&gt;=参数!F$3,-参数!F$3,0)</f>
        <v>6.4109589041095871E-3</v>
      </c>
      <c r="G105" s="4">
        <f>参数!G$3/365*(净价!$A105-参数!G$4)+IF(参数!G$3/365*(净价!$A105-参数!G$4)&gt;=参数!G$3,-参数!G$3,0)</f>
        <v>4.5143835616438359E-2</v>
      </c>
      <c r="H105" s="4">
        <f>参数!H$3/365*(净价!$A105-参数!H$4)+IF(参数!H$3/365*(净价!$A105-参数!H$4)&gt;=参数!H$3,-参数!H$3,0)</f>
        <v>4.2799999999999998E-2</v>
      </c>
      <c r="I105" s="4">
        <f>参数!I$3/365*(净价!$A105-参数!I$4)+IF(参数!I$3/365*(净价!$A105-参数!I$4)&gt;=参数!I$3,-参数!I$3,0)</f>
        <v>2.8134246575342466E-2</v>
      </c>
      <c r="J105" s="4">
        <f>参数!J$3/365*(净价!$A105-参数!J$4)+IF(参数!J$3/365*(净价!$A105-参数!J$4)&gt;=参数!J$3,-参数!J$3,0)</f>
        <v>3.8618082191780825E-2</v>
      </c>
      <c r="K105" s="4">
        <f>参数!K$3/365*(净价!$A105-参数!K$4)+IF(参数!K$3/365*(净价!$A105-参数!K$4)&gt;=参数!K$3,-参数!K$3,0)</f>
        <v>3.989041095890411E-2</v>
      </c>
    </row>
    <row r="106" spans="1:11" x14ac:dyDescent="0.15">
      <c r="A106" s="1">
        <v>42437</v>
      </c>
      <c r="B106" s="4">
        <f>参数!B$3/365*(净价!$A106-参数!B$4)+IF(参数!B$3/365*(净价!$A106-参数!B$4)&gt;=参数!B$3,-参数!B$3,0)</f>
        <v>4.5326027397260271E-3</v>
      </c>
      <c r="C106" s="4">
        <f>参数!C$3/365*(净价!$A106-参数!C$4)+IF(参数!C$3/365*(净价!$A106-参数!C$4)&gt;=参数!C$3,-参数!C$3,0)</f>
        <v>1.8630136986301365E-3</v>
      </c>
      <c r="D106" s="4">
        <f>参数!D$3/365*(净价!$A106-参数!D$4)+IF(参数!D$3/365*(净价!$A106-参数!D$4)&gt;=参数!D$3,-参数!D$3,0)</f>
        <v>3.2443835616438356E-2</v>
      </c>
      <c r="E106" s="4">
        <f>参数!E$3/365*(净价!$A106-参数!E$4)+IF(参数!E$3/365*(净价!$A106-参数!E$4)&gt;=参数!E$3,-参数!E$3,0)</f>
        <v>1.9232876712328775E-2</v>
      </c>
      <c r="F106" s="4">
        <f>参数!F$3/365*(净价!$A106-参数!F$4)+IF(参数!F$3/365*(净价!$A106-参数!F$4)&gt;=参数!F$3,-参数!F$3,0)</f>
        <v>6.5890410958904105E-3</v>
      </c>
      <c r="G106" s="4">
        <f>参数!G$3/365*(净价!$A106-参数!G$4)+IF(参数!G$3/365*(净价!$A106-参数!G$4)&gt;=参数!G$3,-参数!G$3,0)</f>
        <v>4.52827397260274E-2</v>
      </c>
      <c r="H106" s="4">
        <f>参数!H$3/365*(净价!$A106-参数!H$4)+IF(参数!H$3/365*(净价!$A106-参数!H$4)&gt;=参数!H$3,-参数!H$3,0)</f>
        <v>4.2999999999999997E-2</v>
      </c>
      <c r="I106" s="4">
        <f>参数!I$3/365*(净价!$A106-参数!I$4)+IF(参数!I$3/365*(净价!$A106-参数!I$4)&gt;=参数!I$3,-参数!I$3,0)</f>
        <v>2.8306849315068494E-2</v>
      </c>
      <c r="J106" s="4">
        <f>参数!J$3/365*(净价!$A106-参数!J$4)+IF(参数!J$3/365*(净价!$A106-参数!J$4)&gt;=参数!J$3,-参数!J$3,0)</f>
        <v>3.8765479452054795E-2</v>
      </c>
      <c r="K106" s="4">
        <f>参数!K$3/365*(净价!$A106-参数!K$4)+IF(参数!K$3/365*(净价!$A106-参数!K$4)&gt;=参数!K$3,-参数!K$3,0)</f>
        <v>4.0068493150684933E-2</v>
      </c>
    </row>
    <row r="107" spans="1:11" x14ac:dyDescent="0.15">
      <c r="A107" s="1">
        <v>42438</v>
      </c>
      <c r="B107" s="4">
        <f>参数!B$3/365*(净价!$A107-参数!B$4)+IF(参数!B$3/365*(净价!$A107-参数!B$4)&gt;=参数!B$3,-参数!B$3,0)</f>
        <v>4.6742465753424681E-3</v>
      </c>
      <c r="C107" s="4">
        <f>参数!C$3/365*(净价!$A107-参数!C$4)+IF(参数!C$3/365*(净价!$A107-参数!C$4)&gt;=参数!C$3,-参数!C$3,0)</f>
        <v>2.0958904109589088E-3</v>
      </c>
      <c r="D107" s="4">
        <f>参数!D$3/365*(净价!$A107-参数!D$4)+IF(参数!D$3/365*(净价!$A107-参数!D$4)&gt;=参数!D$3,-参数!D$3,0)</f>
        <v>3.2613698630136988E-2</v>
      </c>
      <c r="E107" s="4">
        <f>参数!E$3/365*(净价!$A107-参数!E$4)+IF(参数!E$3/365*(净价!$A107-参数!E$4)&gt;=参数!E$3,-参数!E$3,0)</f>
        <v>1.9380821917808225E-2</v>
      </c>
      <c r="F107" s="4">
        <f>参数!F$3/365*(净价!$A107-参数!F$4)+IF(参数!F$3/365*(净价!$A107-参数!F$4)&gt;=参数!F$3,-参数!F$3,0)</f>
        <v>6.7671232876712339E-3</v>
      </c>
      <c r="G107" s="4">
        <f>参数!G$3/365*(净价!$A107-参数!G$4)+IF(参数!G$3/365*(净价!$A107-参数!G$4)&gt;=参数!G$3,-参数!G$3,0)</f>
        <v>4.5421643835616442E-2</v>
      </c>
      <c r="H107" s="4">
        <f>参数!H$3/365*(净价!$A107-参数!H$4)+IF(参数!H$3/365*(净价!$A107-参数!H$4)&gt;=参数!H$3,-参数!H$3,0)</f>
        <v>4.3199999999999995E-2</v>
      </c>
      <c r="I107" s="4">
        <f>参数!I$3/365*(净价!$A107-参数!I$4)+IF(参数!I$3/365*(净价!$A107-参数!I$4)&gt;=参数!I$3,-参数!I$3,0)</f>
        <v>2.8479452054794518E-2</v>
      </c>
      <c r="J107" s="4">
        <f>参数!J$3/365*(净价!$A107-参数!J$4)+IF(参数!J$3/365*(净价!$A107-参数!J$4)&gt;=参数!J$3,-参数!J$3,0)</f>
        <v>3.8912876712328771E-2</v>
      </c>
      <c r="K107" s="4">
        <f>参数!K$3/365*(净价!$A107-参数!K$4)+IF(参数!K$3/365*(净价!$A107-参数!K$4)&gt;=参数!K$3,-参数!K$3,0)</f>
        <v>4.024657534246575E-2</v>
      </c>
    </row>
    <row r="108" spans="1:11" x14ac:dyDescent="0.15">
      <c r="A108" s="1">
        <v>42439</v>
      </c>
      <c r="B108" s="4">
        <f>参数!B$3/365*(净价!$A108-参数!B$4)+IF(参数!B$3/365*(净价!$A108-参数!B$4)&gt;=参数!B$3,-参数!B$3,0)</f>
        <v>4.8158904109589021E-3</v>
      </c>
      <c r="C108" s="4">
        <f>参数!C$3/365*(净价!$A108-参数!C$4)+IF(参数!C$3/365*(净价!$A108-参数!C$4)&gt;=参数!C$3,-参数!C$3,0)</f>
        <v>2.3287671232876811E-3</v>
      </c>
      <c r="D108" s="4">
        <f>参数!D$3/365*(净价!$A108-参数!D$4)+IF(参数!D$3/365*(净价!$A108-参数!D$4)&gt;=参数!D$3,-参数!D$3,0)</f>
        <v>3.2783561643835619E-2</v>
      </c>
      <c r="E108" s="4">
        <f>参数!E$3/365*(净价!$A108-参数!E$4)+IF(参数!E$3/365*(净价!$A108-参数!E$4)&gt;=参数!E$3,-参数!E$3,0)</f>
        <v>1.9528767123287674E-2</v>
      </c>
      <c r="F108" s="4">
        <f>参数!F$3/365*(净价!$A108-参数!F$4)+IF(参数!F$3/365*(净价!$A108-参数!F$4)&gt;=参数!F$3,-参数!F$3,0)</f>
        <v>6.9452054794520574E-3</v>
      </c>
      <c r="G108" s="4">
        <f>参数!G$3/365*(净价!$A108-参数!G$4)+IF(参数!G$3/365*(净价!$A108-参数!G$4)&gt;=参数!G$3,-参数!G$3,0)</f>
        <v>4.5560547945205483E-2</v>
      </c>
      <c r="H108" s="4">
        <f>参数!H$3/365*(净价!$A108-参数!H$4)+IF(参数!H$3/365*(净价!$A108-参数!H$4)&gt;=参数!H$3,-参数!H$3,0)</f>
        <v>4.3399999999999994E-2</v>
      </c>
      <c r="I108" s="4">
        <f>参数!I$3/365*(净价!$A108-参数!I$4)+IF(参数!I$3/365*(净价!$A108-参数!I$4)&gt;=参数!I$3,-参数!I$3,0)</f>
        <v>2.8652054794520546E-2</v>
      </c>
      <c r="J108" s="4">
        <f>参数!J$3/365*(净价!$A108-参数!J$4)+IF(参数!J$3/365*(净价!$A108-参数!J$4)&gt;=参数!J$3,-参数!J$3,0)</f>
        <v>3.9060273972602741E-2</v>
      </c>
      <c r="K108" s="4">
        <f>参数!K$3/365*(净价!$A108-参数!K$4)+IF(参数!K$3/365*(净价!$A108-参数!K$4)&gt;=参数!K$3,-参数!K$3,0)</f>
        <v>4.0424657534246573E-2</v>
      </c>
    </row>
    <row r="109" spans="1:11" x14ac:dyDescent="0.15">
      <c r="A109" s="1">
        <v>42440</v>
      </c>
      <c r="B109" s="4">
        <f>参数!B$3/365*(净价!$A109-参数!B$4)+IF(参数!B$3/365*(净价!$A109-参数!B$4)&gt;=参数!B$3,-参数!B$3,0)</f>
        <v>4.957534246575343E-3</v>
      </c>
      <c r="C109" s="4">
        <f>参数!C$3/365*(净价!$A109-参数!C$4)+IF(参数!C$3/365*(净价!$A109-参数!C$4)&gt;=参数!C$3,-参数!C$3,0)</f>
        <v>2.5616438356164395E-3</v>
      </c>
      <c r="D109" s="4">
        <f>参数!D$3/365*(净价!$A109-参数!D$4)+IF(参数!D$3/365*(净价!$A109-参数!D$4)&gt;=参数!D$3,-参数!D$3,0)</f>
        <v>3.2953424657534251E-2</v>
      </c>
      <c r="E109" s="4">
        <f>参数!E$3/365*(净价!$A109-参数!E$4)+IF(参数!E$3/365*(净价!$A109-参数!E$4)&gt;=参数!E$3,-参数!E$3,0)</f>
        <v>1.9676712328767124E-2</v>
      </c>
      <c r="F109" s="4">
        <f>参数!F$3/365*(净价!$A109-参数!F$4)+IF(参数!F$3/365*(净价!$A109-参数!F$4)&gt;=参数!F$3,-参数!F$3,0)</f>
        <v>7.1232876712328669E-3</v>
      </c>
      <c r="G109" s="4">
        <f>参数!G$3/365*(净价!$A109-参数!G$4)+IF(参数!G$3/365*(净价!$A109-参数!G$4)&gt;=参数!G$3,-参数!G$3,0)</f>
        <v>4.5699452054794525E-2</v>
      </c>
      <c r="H109" s="4">
        <f>参数!H$3/365*(净价!$A109-参数!H$4)+IF(参数!H$3/365*(净价!$A109-参数!H$4)&gt;=参数!H$3,-参数!H$3,0)</f>
        <v>4.3599999999999993E-2</v>
      </c>
      <c r="I109" s="4">
        <f>参数!I$3/365*(净价!$A109-参数!I$4)+IF(参数!I$3/365*(净价!$A109-参数!I$4)&gt;=参数!I$3,-参数!I$3,0)</f>
        <v>2.8824657534246574E-2</v>
      </c>
      <c r="J109" s="4">
        <f>参数!J$3/365*(净价!$A109-参数!J$4)+IF(参数!J$3/365*(净价!$A109-参数!J$4)&gt;=参数!J$3,-参数!J$3,0)</f>
        <v>3.920767123287671E-2</v>
      </c>
      <c r="K109" s="4">
        <f>参数!K$3/365*(净价!$A109-参数!K$4)+IF(参数!K$3/365*(净价!$A109-参数!K$4)&gt;=参数!K$3,-参数!K$3,0)</f>
        <v>4.0602739726027397E-2</v>
      </c>
    </row>
    <row r="110" spans="1:11" x14ac:dyDescent="0.15">
      <c r="A110" s="1">
        <v>42443</v>
      </c>
      <c r="B110" s="4">
        <f>参数!B$3/365*(净价!$A110-参数!B$4)+IF(参数!B$3/365*(净价!$A110-参数!B$4)&gt;=参数!B$3,-参数!B$3,0)</f>
        <v>5.3824657534246589E-3</v>
      </c>
      <c r="C110" s="4">
        <f>参数!C$3/365*(净价!$A110-参数!C$4)+IF(参数!C$3/365*(净价!$A110-参数!C$4)&gt;=参数!C$3,-参数!C$3,0)</f>
        <v>3.2602739726027424E-3</v>
      </c>
      <c r="D110" s="4">
        <f>参数!D$3/365*(净价!$A110-参数!D$4)+IF(参数!D$3/365*(净价!$A110-参数!D$4)&gt;=参数!D$3,-参数!D$3,0)</f>
        <v>3.346301369863014E-2</v>
      </c>
      <c r="E110" s="4">
        <f>参数!E$3/365*(净价!$A110-参数!E$4)+IF(参数!E$3/365*(净价!$A110-参数!E$4)&gt;=参数!E$3,-参数!E$3,0)</f>
        <v>2.0120547945205486E-2</v>
      </c>
      <c r="F110" s="4">
        <f>参数!F$3/365*(净价!$A110-参数!F$4)+IF(参数!F$3/365*(净价!$A110-参数!F$4)&gt;=参数!F$3,-参数!F$3,0)</f>
        <v>7.6575342465753371E-3</v>
      </c>
      <c r="G110" s="4">
        <f>参数!G$3/365*(净价!$A110-参数!G$4)+IF(参数!G$3/365*(净价!$A110-参数!G$4)&gt;=参数!G$3,-参数!G$3,0)</f>
        <v>4.6116164383561642E-2</v>
      </c>
      <c r="H110" s="4">
        <f>参数!H$3/365*(净价!$A110-参数!H$4)+IF(参数!H$3/365*(净价!$A110-参数!H$4)&gt;=参数!H$3,-参数!H$3,0)</f>
        <v>4.4199999999999996E-2</v>
      </c>
      <c r="I110" s="4">
        <f>参数!I$3/365*(净价!$A110-参数!I$4)+IF(参数!I$3/365*(净价!$A110-参数!I$4)&gt;=参数!I$3,-参数!I$3,0)</f>
        <v>2.9342465753424658E-2</v>
      </c>
      <c r="J110" s="4">
        <f>参数!J$3/365*(净价!$A110-参数!J$4)+IF(参数!J$3/365*(净价!$A110-参数!J$4)&gt;=参数!J$3,-参数!J$3,0)</f>
        <v>3.9649863013698633E-2</v>
      </c>
      <c r="K110" s="4">
        <f>参数!K$3/365*(净价!$A110-参数!K$4)+IF(参数!K$3/365*(净价!$A110-参数!K$4)&gt;=参数!K$3,-参数!K$3,0)</f>
        <v>4.113698630136986E-2</v>
      </c>
    </row>
    <row r="111" spans="1:11" x14ac:dyDescent="0.15">
      <c r="A111" s="1">
        <v>42444</v>
      </c>
      <c r="B111" s="4">
        <f>参数!B$3/365*(净价!$A111-参数!B$4)+IF(参数!B$3/365*(净价!$A111-参数!B$4)&gt;=参数!B$3,-参数!B$3,0)</f>
        <v>5.5241095890410929E-3</v>
      </c>
      <c r="C111" s="4">
        <f>参数!C$3/365*(净价!$A111-参数!C$4)+IF(参数!C$3/365*(净价!$A111-参数!C$4)&gt;=参数!C$3,-参数!C$3,0)</f>
        <v>3.4931506849315147E-3</v>
      </c>
      <c r="D111" s="4">
        <f>参数!D$3/365*(净价!$A111-参数!D$4)+IF(参数!D$3/365*(净价!$A111-参数!D$4)&gt;=参数!D$3,-参数!D$3,0)</f>
        <v>3.3632876712328771E-2</v>
      </c>
      <c r="E111" s="4">
        <f>参数!E$3/365*(净价!$A111-参数!E$4)+IF(参数!E$3/365*(净价!$A111-参数!E$4)&gt;=参数!E$3,-参数!E$3,0)</f>
        <v>2.0268493150684935E-2</v>
      </c>
      <c r="F111" s="4">
        <f>参数!F$3/365*(净价!$A111-参数!F$4)+IF(参数!F$3/365*(净价!$A111-参数!F$4)&gt;=参数!F$3,-参数!F$3,0)</f>
        <v>7.8356164383561605E-3</v>
      </c>
      <c r="G111" s="4">
        <f>参数!G$3/365*(净价!$A111-参数!G$4)+IF(参数!G$3/365*(净价!$A111-参数!G$4)&gt;=参数!G$3,-参数!G$3,0)</f>
        <v>4.6255068493150683E-2</v>
      </c>
      <c r="H111" s="4">
        <f>参数!H$3/365*(净价!$A111-参数!H$4)+IF(参数!H$3/365*(净价!$A111-参数!H$4)&gt;=参数!H$3,-参数!H$3,0)</f>
        <v>4.4399999999999995E-2</v>
      </c>
      <c r="I111" s="4">
        <f>参数!I$3/365*(净价!$A111-参数!I$4)+IF(参数!I$3/365*(净价!$A111-参数!I$4)&gt;=参数!I$3,-参数!I$3,0)</f>
        <v>2.9515068493150685E-2</v>
      </c>
      <c r="J111" s="4">
        <f>参数!J$3/365*(净价!$A111-参数!J$4)+IF(参数!J$3/365*(净价!$A111-参数!J$4)&gt;=参数!J$3,-参数!J$3,0)</f>
        <v>3.9797260273972603E-2</v>
      </c>
      <c r="K111" s="4">
        <f>参数!K$3/365*(净价!$A111-参数!K$4)+IF(参数!K$3/365*(净价!$A111-参数!K$4)&gt;=参数!K$3,-参数!K$3,0)</f>
        <v>4.1315068493150683E-2</v>
      </c>
    </row>
    <row r="112" spans="1:11" x14ac:dyDescent="0.15">
      <c r="A112" s="1">
        <v>42445</v>
      </c>
      <c r="B112" s="4">
        <f>参数!B$3/365*(净价!$A112-参数!B$4)+IF(参数!B$3/365*(净价!$A112-参数!B$4)&gt;=参数!B$3,-参数!B$3,0)</f>
        <v>5.6657534246575339E-3</v>
      </c>
      <c r="C112" s="4">
        <f>参数!C$3/365*(净价!$A112-参数!C$4)+IF(参数!C$3/365*(净价!$A112-参数!C$4)&gt;=参数!C$3,-参数!C$3,0)</f>
        <v>3.7260273972602731E-3</v>
      </c>
      <c r="D112" s="4">
        <f>参数!D$3/365*(净价!$A112-参数!D$4)+IF(参数!D$3/365*(净价!$A112-参数!D$4)&gt;=参数!D$3,-参数!D$3,0)</f>
        <v>3.3802739726027396E-2</v>
      </c>
      <c r="E112" s="4">
        <f>参数!E$3/365*(净价!$A112-参数!E$4)+IF(参数!E$3/365*(净价!$A112-参数!E$4)&gt;=参数!E$3,-参数!E$3,0)</f>
        <v>2.0416438356164385E-2</v>
      </c>
      <c r="F112" s="4">
        <f>参数!F$3/365*(净价!$A112-参数!F$4)+IF(参数!F$3/365*(净价!$A112-参数!F$4)&gt;=参数!F$3,-参数!F$3,0)</f>
        <v>8.0136986301369839E-3</v>
      </c>
      <c r="G112" s="4">
        <f>参数!G$3/365*(净价!$A112-参数!G$4)+IF(参数!G$3/365*(净价!$A112-参数!G$4)&gt;=参数!G$3,-参数!G$3,0)</f>
        <v>4.6393972602739725E-2</v>
      </c>
      <c r="H112" s="4">
        <f>参数!H$3/365*(净价!$A112-参数!H$4)+IF(参数!H$3/365*(净价!$A112-参数!H$4)&gt;=参数!H$3,-参数!H$3,0)</f>
        <v>4.4599999999999994E-2</v>
      </c>
      <c r="I112" s="4">
        <f>参数!I$3/365*(净价!$A112-参数!I$4)+IF(参数!I$3/365*(净价!$A112-参数!I$4)&gt;=参数!I$3,-参数!I$3,0)</f>
        <v>2.968767123287671E-2</v>
      </c>
      <c r="J112" s="4">
        <f>参数!J$3/365*(净价!$A112-参数!J$4)+IF(参数!J$3/365*(净价!$A112-参数!J$4)&gt;=参数!J$3,-参数!J$3,0)</f>
        <v>3.9944657534246579E-2</v>
      </c>
      <c r="K112" s="4">
        <f>参数!K$3/365*(净价!$A112-参数!K$4)+IF(参数!K$3/365*(净价!$A112-参数!K$4)&gt;=参数!K$3,-参数!K$3,0)</f>
        <v>4.1493150684931507E-2</v>
      </c>
    </row>
    <row r="113" spans="1:11" x14ac:dyDescent="0.15">
      <c r="A113" s="1">
        <v>42446</v>
      </c>
      <c r="B113" s="4">
        <f>参数!B$3/365*(净价!$A113-参数!B$4)+IF(参数!B$3/365*(净价!$A113-参数!B$4)&gt;=参数!B$3,-参数!B$3,0)</f>
        <v>5.8073972602739748E-3</v>
      </c>
      <c r="C113" s="4">
        <f>参数!C$3/365*(净价!$A113-参数!C$4)+IF(参数!C$3/365*(净价!$A113-参数!C$4)&gt;=参数!C$3,-参数!C$3,0)</f>
        <v>3.9589041095890454E-3</v>
      </c>
      <c r="D113" s="4">
        <f>参数!D$3/365*(净价!$A113-参数!D$4)+IF(参数!D$3/365*(净价!$A113-参数!D$4)&gt;=参数!D$3,-参数!D$3,0)</f>
        <v>3.3972602739726028E-2</v>
      </c>
      <c r="E113" s="4">
        <f>参数!E$3/365*(净价!$A113-参数!E$4)+IF(参数!E$3/365*(净价!$A113-参数!E$4)&gt;=参数!E$3,-参数!E$3,0)</f>
        <v>2.0564383561643834E-2</v>
      </c>
      <c r="F113" s="4">
        <f>参数!F$3/365*(净价!$A113-参数!F$4)+IF(参数!F$3/365*(净价!$A113-参数!F$4)&gt;=参数!F$3,-参数!F$3,0)</f>
        <v>8.1917808219178073E-3</v>
      </c>
      <c r="G113" s="4">
        <f>参数!G$3/365*(净价!$A113-参数!G$4)+IF(参数!G$3/365*(净价!$A113-参数!G$4)&gt;=参数!G$3,-参数!G$3,0)</f>
        <v>4.6532876712328766E-2</v>
      </c>
      <c r="H113" s="4">
        <f>参数!H$3/365*(净价!$A113-参数!H$4)+IF(参数!H$3/365*(净价!$A113-参数!H$4)&gt;=参数!H$3,-参数!H$3,0)</f>
        <v>4.4799999999999993E-2</v>
      </c>
      <c r="I113" s="4">
        <f>参数!I$3/365*(净价!$A113-参数!I$4)+IF(参数!I$3/365*(净价!$A113-参数!I$4)&gt;=参数!I$3,-参数!I$3,0)</f>
        <v>2.9860273972602738E-2</v>
      </c>
      <c r="J113" s="4">
        <f>参数!J$3/365*(净价!$A113-参数!J$4)+IF(参数!J$3/365*(净价!$A113-参数!J$4)&gt;=参数!J$3,-参数!J$3,0)</f>
        <v>4.0092054794520549E-2</v>
      </c>
      <c r="K113" s="4">
        <f>参数!K$3/365*(净价!$A113-参数!K$4)+IF(参数!K$3/365*(净价!$A113-参数!K$4)&gt;=参数!K$3,-参数!K$3,0)</f>
        <v>4.167123287671233E-2</v>
      </c>
    </row>
    <row r="114" spans="1:11" x14ac:dyDescent="0.15">
      <c r="A114" s="1">
        <v>42447</v>
      </c>
      <c r="B114" s="4">
        <f>参数!B$3/365*(净价!$A114-参数!B$4)+IF(参数!B$3/365*(净价!$A114-参数!B$4)&gt;=参数!B$3,-参数!B$3,0)</f>
        <v>5.9490410958904089E-3</v>
      </c>
      <c r="C114" s="4">
        <f>参数!C$3/365*(净价!$A114-参数!C$4)+IF(参数!C$3/365*(净价!$A114-参数!C$4)&gt;=参数!C$3,-参数!C$3,0)</f>
        <v>4.1917808219178176E-3</v>
      </c>
      <c r="D114" s="4">
        <f>参数!D$3/365*(净价!$A114-参数!D$4)+IF(参数!D$3/365*(净价!$A114-参数!D$4)&gt;=参数!D$3,-参数!D$3,0)</f>
        <v>3.414246575342466E-2</v>
      </c>
      <c r="E114" s="4">
        <f>参数!E$3/365*(净价!$A114-参数!E$4)+IF(参数!E$3/365*(净价!$A114-参数!E$4)&gt;=参数!E$3,-参数!E$3,0)</f>
        <v>2.0712328767123298E-2</v>
      </c>
      <c r="F114" s="4">
        <f>参数!F$3/365*(净价!$A114-参数!F$4)+IF(参数!F$3/365*(净价!$A114-参数!F$4)&gt;=参数!F$3,-参数!F$3,0)</f>
        <v>8.3698630136986307E-3</v>
      </c>
      <c r="G114" s="4">
        <f>参数!G$3/365*(净价!$A114-参数!G$4)+IF(参数!G$3/365*(净价!$A114-参数!G$4)&gt;=参数!G$3,-参数!G$3,0)</f>
        <v>4.6671780821917808E-2</v>
      </c>
      <c r="H114" s="4">
        <f>参数!H$3/365*(净价!$A114-参数!H$4)+IF(参数!H$3/365*(净价!$A114-参数!H$4)&gt;=参数!H$3,-参数!H$3,0)</f>
        <v>4.4999999999999998E-2</v>
      </c>
      <c r="I114" s="4">
        <f>参数!I$3/365*(净价!$A114-参数!I$4)+IF(参数!I$3/365*(净价!$A114-参数!I$4)&gt;=参数!I$3,-参数!I$3,0)</f>
        <v>3.0032876712328765E-2</v>
      </c>
      <c r="J114" s="4">
        <f>参数!J$3/365*(净价!$A114-参数!J$4)+IF(参数!J$3/365*(净价!$A114-参数!J$4)&gt;=参数!J$3,-参数!J$3,0)</f>
        <v>4.0239452054794525E-2</v>
      </c>
      <c r="K114" s="4">
        <f>参数!K$3/365*(净价!$A114-参数!K$4)+IF(参数!K$3/365*(净价!$A114-参数!K$4)&gt;=参数!K$3,-参数!K$3,0)</f>
        <v>4.1849315068493154E-2</v>
      </c>
    </row>
    <row r="115" spans="1:11" x14ac:dyDescent="0.15">
      <c r="A115" s="1">
        <v>42450</v>
      </c>
      <c r="B115" s="4">
        <f>参数!B$3/365*(净价!$A115-参数!B$4)+IF(参数!B$3/365*(净价!$A115-参数!B$4)&gt;=参数!B$3,-参数!B$3,0)</f>
        <v>6.3739726027397248E-3</v>
      </c>
      <c r="C115" s="4">
        <f>参数!C$3/365*(净价!$A115-参数!C$4)+IF(参数!C$3/365*(净价!$A115-参数!C$4)&gt;=参数!C$3,-参数!C$3,0)</f>
        <v>4.8904109589041206E-3</v>
      </c>
      <c r="D115" s="4">
        <f>参数!D$3/365*(净价!$A115-参数!D$4)+IF(参数!D$3/365*(净价!$A115-参数!D$4)&gt;=参数!D$3,-参数!D$3,0)</f>
        <v>3.4652054794520548E-2</v>
      </c>
      <c r="E115" s="4">
        <f>参数!E$3/365*(净价!$A115-参数!E$4)+IF(参数!E$3/365*(净价!$A115-参数!E$4)&gt;=参数!E$3,-参数!E$3,0)</f>
        <v>2.1156164383561646E-2</v>
      </c>
      <c r="F115" s="4">
        <f>参数!F$3/365*(净价!$A115-参数!F$4)+IF(参数!F$3/365*(净价!$A115-参数!F$4)&gt;=参数!F$3,-参数!F$3,0)</f>
        <v>8.9041095890410871E-3</v>
      </c>
      <c r="G115" s="4">
        <f>参数!G$3/365*(净价!$A115-参数!G$4)+IF(参数!G$3/365*(净价!$A115-参数!G$4)&gt;=参数!G$3,-参数!G$3,0)</f>
        <v>4.7088493150684932E-2</v>
      </c>
      <c r="H115" s="4">
        <f>参数!H$3/365*(净价!$A115-参数!H$4)+IF(参数!H$3/365*(净价!$A115-参数!H$4)&gt;=参数!H$3,-参数!H$3,0)</f>
        <v>4.5599999999999995E-2</v>
      </c>
      <c r="I115" s="4">
        <f>参数!I$3/365*(净价!$A115-参数!I$4)+IF(参数!I$3/365*(净价!$A115-参数!I$4)&gt;=参数!I$3,-参数!I$3,0)</f>
        <v>3.0550684931506849E-2</v>
      </c>
      <c r="J115" s="4">
        <f>参数!J$3/365*(净价!$A115-参数!J$4)+IF(参数!J$3/365*(净价!$A115-参数!J$4)&gt;=参数!J$3,-参数!J$3,0)</f>
        <v>4.0681643835616441E-2</v>
      </c>
      <c r="K115" s="4">
        <f>参数!K$3/365*(净价!$A115-参数!K$4)+IF(参数!K$3/365*(净价!$A115-参数!K$4)&gt;=参数!K$3,-参数!K$3,0)</f>
        <v>4.2383561643835617E-2</v>
      </c>
    </row>
    <row r="116" spans="1:11" x14ac:dyDescent="0.15">
      <c r="A116" s="1">
        <v>42451</v>
      </c>
      <c r="B116" s="4">
        <f>参数!B$3/365*(净价!$A116-参数!B$4)+IF(参数!B$3/365*(净价!$A116-参数!B$4)&gt;=参数!B$3,-参数!B$3,0)</f>
        <v>6.5156164383561657E-3</v>
      </c>
      <c r="C116" s="4">
        <f>参数!C$3/365*(净价!$A116-参数!C$4)+IF(参数!C$3/365*(净价!$A116-参数!C$4)&gt;=参数!C$3,-参数!C$3,0)</f>
        <v>5.123287671232879E-3</v>
      </c>
      <c r="D116" s="4">
        <f>参数!D$3/365*(净价!$A116-参数!D$4)+IF(参数!D$3/365*(净价!$A116-参数!D$4)&gt;=参数!D$3,-参数!D$3,0)</f>
        <v>3.482191780821918E-2</v>
      </c>
      <c r="E116" s="4">
        <f>参数!E$3/365*(净价!$A116-参数!E$4)+IF(参数!E$3/365*(净价!$A116-参数!E$4)&gt;=参数!E$3,-参数!E$3,0)</f>
        <v>2.1304109589041095E-2</v>
      </c>
      <c r="F116" s="4">
        <f>参数!F$3/365*(净价!$A116-参数!F$4)+IF(参数!F$3/365*(净价!$A116-参数!F$4)&gt;=参数!F$3,-参数!F$3,0)</f>
        <v>9.0821917808219105E-3</v>
      </c>
      <c r="G116" s="4">
        <f>参数!G$3/365*(净价!$A116-参数!G$4)+IF(参数!G$3/365*(净价!$A116-参数!G$4)&gt;=参数!G$3,-参数!G$3,0)</f>
        <v>4.7227397260273973E-2</v>
      </c>
      <c r="H116" s="4">
        <f>参数!H$3/365*(净价!$A116-参数!H$4)+IF(参数!H$3/365*(净价!$A116-参数!H$4)&gt;=参数!H$3,-参数!H$3,0)</f>
        <v>4.5799999999999993E-2</v>
      </c>
      <c r="I116" s="4">
        <f>参数!I$3/365*(净价!$A116-参数!I$4)+IF(参数!I$3/365*(净价!$A116-参数!I$4)&gt;=参数!I$3,-参数!I$3,0)</f>
        <v>3.0723287671232877E-2</v>
      </c>
      <c r="J116" s="4">
        <f>参数!J$3/365*(净价!$A116-参数!J$4)+IF(参数!J$3/365*(净价!$A116-参数!J$4)&gt;=参数!J$3,-参数!J$3,0)</f>
        <v>4.082904109589041E-2</v>
      </c>
      <c r="K116" s="4">
        <f>参数!K$3/365*(净价!$A116-参数!K$4)+IF(参数!K$3/365*(净价!$A116-参数!K$4)&gt;=参数!K$3,-参数!K$3,0)</f>
        <v>4.256164383561644E-2</v>
      </c>
    </row>
    <row r="117" spans="1:11" x14ac:dyDescent="0.15">
      <c r="A117" s="1">
        <v>42452</v>
      </c>
      <c r="B117" s="4">
        <f>参数!B$3/365*(净价!$A117-参数!B$4)+IF(参数!B$3/365*(净价!$A117-参数!B$4)&gt;=参数!B$3,-参数!B$3,0)</f>
        <v>6.6572602739726067E-3</v>
      </c>
      <c r="C117" s="4">
        <f>参数!C$3/365*(净价!$A117-参数!C$4)+IF(参数!C$3/365*(净价!$A117-参数!C$4)&gt;=参数!C$3,-参数!C$3,0)</f>
        <v>5.3561643835616513E-3</v>
      </c>
      <c r="D117" s="4">
        <f>参数!D$3/365*(净价!$A117-参数!D$4)+IF(参数!D$3/365*(净价!$A117-参数!D$4)&gt;=参数!D$3,-参数!D$3,0)</f>
        <v>3.4991780821917812E-2</v>
      </c>
      <c r="E117" s="4">
        <f>参数!E$3/365*(净价!$A117-参数!E$4)+IF(参数!E$3/365*(净价!$A117-参数!E$4)&gt;=参数!E$3,-参数!E$3,0)</f>
        <v>2.1452054794520559E-2</v>
      </c>
      <c r="F117" s="4">
        <f>参数!F$3/365*(净价!$A117-参数!F$4)+IF(参数!F$3/365*(净价!$A117-参数!F$4)&gt;=参数!F$3,-参数!F$3,0)</f>
        <v>9.2602739726027339E-3</v>
      </c>
      <c r="G117" s="4">
        <f>参数!G$3/365*(净价!$A117-参数!G$4)+IF(参数!G$3/365*(净价!$A117-参数!G$4)&gt;=参数!G$3,-参数!G$3,0)</f>
        <v>4.7366301369863015E-2</v>
      </c>
      <c r="H117" s="4">
        <f>参数!H$3/365*(净价!$A117-参数!H$4)+IF(参数!H$3/365*(净价!$A117-参数!H$4)&gt;=参数!H$3,-参数!H$3,0)</f>
        <v>4.5999999999999999E-2</v>
      </c>
      <c r="I117" s="4">
        <f>参数!I$3/365*(净价!$A117-参数!I$4)+IF(参数!I$3/365*(净价!$A117-参数!I$4)&gt;=参数!I$3,-参数!I$3,0)</f>
        <v>3.0895890410958905E-2</v>
      </c>
      <c r="J117" s="4">
        <f>参数!J$3/365*(净价!$A117-参数!J$4)+IF(参数!J$3/365*(净价!$A117-参数!J$4)&gt;=参数!J$3,-参数!J$3,0)</f>
        <v>4.0976438356164387E-2</v>
      </c>
      <c r="K117" s="4">
        <f>参数!K$3/365*(净价!$A117-参数!K$4)+IF(参数!K$3/365*(净价!$A117-参数!K$4)&gt;=参数!K$3,-参数!K$3,0)</f>
        <v>4.2739726027397257E-2</v>
      </c>
    </row>
    <row r="118" spans="1:11" x14ac:dyDescent="0.15">
      <c r="A118" s="1">
        <v>42453</v>
      </c>
      <c r="B118" s="4">
        <f>参数!B$3/365*(净价!$A118-参数!B$4)+IF(参数!B$3/365*(净价!$A118-参数!B$4)&gt;=参数!B$3,-参数!B$3,0)</f>
        <v>6.7989041095890407E-3</v>
      </c>
      <c r="C118" s="4">
        <f>参数!C$3/365*(净价!$A118-参数!C$4)+IF(参数!C$3/365*(净价!$A118-参数!C$4)&gt;=参数!C$3,-参数!C$3,0)</f>
        <v>5.5890410958904096E-3</v>
      </c>
      <c r="D118" s="4">
        <f>参数!D$3/365*(净价!$A118-参数!D$4)+IF(参数!D$3/365*(净价!$A118-参数!D$4)&gt;=参数!D$3,-参数!D$3,0)</f>
        <v>3.5161643835616437E-2</v>
      </c>
      <c r="E118" s="4">
        <f>参数!E$3/365*(净价!$A118-参数!E$4)+IF(参数!E$3/365*(净价!$A118-参数!E$4)&gt;=参数!E$3,-参数!E$3,0)</f>
        <v>2.1600000000000008E-2</v>
      </c>
      <c r="F118" s="4">
        <f>参数!F$3/365*(净价!$A118-参数!F$4)+IF(参数!F$3/365*(净价!$A118-参数!F$4)&gt;=参数!F$3,-参数!F$3,0)</f>
        <v>9.4383561643835573E-3</v>
      </c>
      <c r="G118" s="4">
        <f>参数!G$3/365*(净价!$A118-参数!G$4)+IF(参数!G$3/365*(净价!$A118-参数!G$4)&gt;=参数!G$3,-参数!G$3,0)</f>
        <v>4.7505205479452056E-2</v>
      </c>
      <c r="H118" s="4">
        <f>参数!H$3/365*(净价!$A118-参数!H$4)+IF(参数!H$3/365*(净价!$A118-参数!H$4)&gt;=参数!H$3,-参数!H$3,0)</f>
        <v>4.6199999999999998E-2</v>
      </c>
      <c r="I118" s="4">
        <f>参数!I$3/365*(净价!$A118-参数!I$4)+IF(参数!I$3/365*(净价!$A118-参数!I$4)&gt;=参数!I$3,-参数!I$3,0)</f>
        <v>3.1068493150684932E-2</v>
      </c>
      <c r="J118" s="4">
        <f>参数!J$3/365*(净价!$A118-参数!J$4)+IF(参数!J$3/365*(净价!$A118-参数!J$4)&gt;=参数!J$3,-参数!J$3,0)</f>
        <v>4.1123835616438356E-2</v>
      </c>
      <c r="K118" s="4">
        <f>参数!K$3/365*(净价!$A118-参数!K$4)+IF(参数!K$3/365*(净价!$A118-参数!K$4)&gt;=参数!K$3,-参数!K$3,0)</f>
        <v>4.291780821917808E-2</v>
      </c>
    </row>
    <row r="119" spans="1:11" x14ac:dyDescent="0.15">
      <c r="A119" s="1">
        <v>42454</v>
      </c>
      <c r="B119" s="4">
        <f>参数!B$3/365*(净价!$A119-参数!B$4)+IF(参数!B$3/365*(净价!$A119-参数!B$4)&gt;=参数!B$3,-参数!B$3,0)</f>
        <v>6.9405479452054816E-3</v>
      </c>
      <c r="C119" s="4">
        <f>参数!C$3/365*(净价!$A119-参数!C$4)+IF(参数!C$3/365*(净价!$A119-参数!C$4)&gt;=参数!C$3,-参数!C$3,0)</f>
        <v>5.8219178082191819E-3</v>
      </c>
      <c r="D119" s="4">
        <f>参数!D$3/365*(净价!$A119-参数!D$4)+IF(参数!D$3/365*(净价!$A119-参数!D$4)&gt;=参数!D$3,-参数!D$3,0)</f>
        <v>3.5331506849315068E-2</v>
      </c>
      <c r="E119" s="4">
        <f>参数!E$3/365*(净价!$A119-参数!E$4)+IF(参数!E$3/365*(净价!$A119-参数!E$4)&gt;=参数!E$3,-参数!E$3,0)</f>
        <v>2.1747945205479458E-2</v>
      </c>
      <c r="F119" s="4">
        <f>参数!F$3/365*(净价!$A119-参数!F$4)+IF(参数!F$3/365*(净价!$A119-参数!F$4)&gt;=参数!F$3,-参数!F$3,0)</f>
        <v>9.6164383561643807E-3</v>
      </c>
      <c r="G119" s="4">
        <f>参数!G$3/365*(净价!$A119-参数!G$4)+IF(参数!G$3/365*(净价!$A119-参数!G$4)&gt;=参数!G$3,-参数!G$3,0)</f>
        <v>4.7644109589041098E-2</v>
      </c>
      <c r="H119" s="4">
        <f>参数!H$3/365*(净价!$A119-参数!H$4)+IF(参数!H$3/365*(净价!$A119-参数!H$4)&gt;=参数!H$3,-参数!H$3,0)</f>
        <v>4.6399999999999997E-2</v>
      </c>
      <c r="I119" s="4">
        <f>参数!I$3/365*(净价!$A119-参数!I$4)+IF(参数!I$3/365*(净价!$A119-参数!I$4)&gt;=参数!I$3,-参数!I$3,0)</f>
        <v>3.1241095890410957E-2</v>
      </c>
      <c r="J119" s="4">
        <f>参数!J$3/365*(净价!$A119-参数!J$4)+IF(参数!J$3/365*(净价!$A119-参数!J$4)&gt;=参数!J$3,-参数!J$3,0)</f>
        <v>4.1271232876712333E-2</v>
      </c>
      <c r="K119" s="4">
        <f>参数!K$3/365*(净价!$A119-参数!K$4)+IF(参数!K$3/365*(净价!$A119-参数!K$4)&gt;=参数!K$3,-参数!K$3,0)</f>
        <v>4.3095890410958904E-2</v>
      </c>
    </row>
    <row r="120" spans="1:11" x14ac:dyDescent="0.15">
      <c r="A120" s="1">
        <v>42457</v>
      </c>
      <c r="B120" s="4">
        <f>参数!B$3/365*(净价!$A120-参数!B$4)+IF(参数!B$3/365*(净价!$A120-参数!B$4)&gt;=参数!B$3,-参数!B$3,0)</f>
        <v>7.3654794520547975E-3</v>
      </c>
      <c r="C120" s="4">
        <f>参数!C$3/365*(净价!$A120-参数!C$4)+IF(参数!C$3/365*(净价!$A120-参数!C$4)&gt;=参数!C$3,-参数!C$3,0)</f>
        <v>6.5205479452054849E-3</v>
      </c>
      <c r="D120" s="4">
        <f>参数!D$3/365*(净价!$A120-参数!D$4)+IF(参数!D$3/365*(净价!$A120-参数!D$4)&gt;=参数!D$3,-参数!D$3,0)</f>
        <v>3.5841095890410964E-2</v>
      </c>
      <c r="E120" s="4">
        <f>参数!E$3/365*(净价!$A120-参数!E$4)+IF(参数!E$3/365*(净价!$A120-参数!E$4)&gt;=参数!E$3,-参数!E$3,0)</f>
        <v>2.219178082191782E-2</v>
      </c>
      <c r="F120" s="4">
        <f>参数!F$3/365*(净价!$A120-参数!F$4)+IF(参数!F$3/365*(净价!$A120-参数!F$4)&gt;=参数!F$3,-参数!F$3,0)</f>
        <v>1.0150684931506851E-2</v>
      </c>
      <c r="G120" s="4">
        <f>参数!G$3/365*(净价!$A120-参数!G$4)+IF(参数!G$3/365*(净价!$A120-参数!G$4)&gt;=参数!G$3,-参数!G$3,0)</f>
        <v>4.8060821917808222E-2</v>
      </c>
      <c r="H120" s="4">
        <f>参数!H$3/365*(净价!$A120-参数!H$4)+IF(参数!H$3/365*(净价!$A120-参数!H$4)&gt;=参数!H$3,-参数!H$3,0)</f>
        <v>4.6999999999999993E-2</v>
      </c>
      <c r="I120" s="4">
        <f>参数!I$3/365*(净价!$A120-参数!I$4)+IF(参数!I$3/365*(净价!$A120-参数!I$4)&gt;=参数!I$3,-参数!I$3,0)</f>
        <v>3.1758904109589037E-2</v>
      </c>
      <c r="J120" s="4">
        <f>参数!J$3/365*(净价!$A120-参数!J$4)+IF(参数!J$3/365*(净价!$A120-参数!J$4)&gt;=参数!J$3,-参数!J$3,0)</f>
        <v>4.1713424657534248E-2</v>
      </c>
      <c r="K120" s="4">
        <f>参数!K$3/365*(净价!$A120-参数!K$4)+IF(参数!K$3/365*(净价!$A120-参数!K$4)&gt;=参数!K$3,-参数!K$3,0)</f>
        <v>4.3630136986301367E-2</v>
      </c>
    </row>
    <row r="121" spans="1:11" x14ac:dyDescent="0.15">
      <c r="A121" s="1">
        <v>42458</v>
      </c>
      <c r="B121" s="4">
        <f>参数!B$3/365*(净价!$A121-参数!B$4)+IF(参数!B$3/365*(净价!$A121-参数!B$4)&gt;=参数!B$3,-参数!B$3,0)</f>
        <v>7.5071232876712315E-3</v>
      </c>
      <c r="C121" s="4">
        <f>参数!C$3/365*(净价!$A121-参数!C$4)+IF(参数!C$3/365*(净价!$A121-参数!C$4)&gt;=参数!C$3,-参数!C$3,0)</f>
        <v>6.7534246575342571E-3</v>
      </c>
      <c r="D121" s="4">
        <f>参数!D$3/365*(净价!$A121-参数!D$4)+IF(参数!D$3/365*(净价!$A121-参数!D$4)&gt;=参数!D$3,-参数!D$3,0)</f>
        <v>3.6010958904109588E-2</v>
      </c>
      <c r="E121" s="4">
        <f>参数!E$3/365*(净价!$A121-参数!E$4)+IF(参数!E$3/365*(净价!$A121-参数!E$4)&gt;=参数!E$3,-参数!E$3,0)</f>
        <v>2.2339726027397269E-2</v>
      </c>
      <c r="F121" s="4">
        <f>参数!F$3/365*(净价!$A121-参数!F$4)+IF(参数!F$3/365*(净价!$A121-参数!F$4)&gt;=参数!F$3,-参数!F$3,0)</f>
        <v>1.0328767123287674E-2</v>
      </c>
      <c r="G121" s="4">
        <f>参数!G$3/365*(净价!$A121-参数!G$4)+IF(参数!G$3/365*(净价!$A121-参数!G$4)&gt;=参数!G$3,-参数!G$3,0)</f>
        <v>4.8199726027397263E-2</v>
      </c>
      <c r="H121" s="4">
        <f>参数!H$3/365*(净价!$A121-参数!H$4)+IF(参数!H$3/365*(净价!$A121-参数!H$4)&gt;=参数!H$3,-参数!H$3,0)</f>
        <v>4.7199999999999999E-2</v>
      </c>
      <c r="I121" s="4">
        <f>参数!I$3/365*(净价!$A121-参数!I$4)+IF(参数!I$3/365*(净价!$A121-参数!I$4)&gt;=参数!I$3,-参数!I$3,0)</f>
        <v>3.1931506849315068E-2</v>
      </c>
      <c r="J121" s="4">
        <f>参数!J$3/365*(净价!$A121-参数!J$4)+IF(参数!J$3/365*(净价!$A121-参数!J$4)&gt;=参数!J$3,-参数!J$3,0)</f>
        <v>4.1860821917808218E-2</v>
      </c>
      <c r="K121" s="4">
        <f>参数!K$3/365*(净价!$A121-参数!K$4)+IF(参数!K$3/365*(净价!$A121-参数!K$4)&gt;=参数!K$3,-参数!K$3,0)</f>
        <v>4.380821917808219E-2</v>
      </c>
    </row>
    <row r="122" spans="1:11" x14ac:dyDescent="0.15">
      <c r="A122" s="1">
        <v>42459</v>
      </c>
      <c r="B122" s="4">
        <f>参数!B$3/365*(净价!$A122-参数!B$4)+IF(参数!B$3/365*(净价!$A122-参数!B$4)&gt;=参数!B$3,-参数!B$3,0)</f>
        <v>7.6487671232876725E-3</v>
      </c>
      <c r="C122" s="4">
        <f>参数!C$3/365*(净价!$A122-参数!C$4)+IF(参数!C$3/365*(净价!$A122-参数!C$4)&gt;=参数!C$3,-参数!C$3,0)</f>
        <v>6.9863013698630155E-3</v>
      </c>
      <c r="D122" s="4">
        <f>参数!D$3/365*(净价!$A122-参数!D$4)+IF(参数!D$3/365*(净价!$A122-参数!D$4)&gt;=参数!D$3,-参数!D$3,0)</f>
        <v>3.618082191780822E-2</v>
      </c>
      <c r="E122" s="4">
        <f>参数!E$3/365*(净价!$A122-参数!E$4)+IF(参数!E$3/365*(净价!$A122-参数!E$4)&gt;=参数!E$3,-参数!E$3,0)</f>
        <v>2.2487671232876719E-2</v>
      </c>
      <c r="F122" s="4">
        <f>参数!F$3/365*(净价!$A122-参数!F$4)+IF(参数!F$3/365*(净价!$A122-参数!F$4)&gt;=参数!F$3,-参数!F$3,0)</f>
        <v>1.0506849315068484E-2</v>
      </c>
      <c r="G122" s="4">
        <f>参数!G$3/365*(净价!$A122-参数!G$4)+IF(参数!G$3/365*(净价!$A122-参数!G$4)&gt;=参数!G$3,-参数!G$3,0)</f>
        <v>4.8338630136986305E-2</v>
      </c>
      <c r="H122" s="4">
        <f>参数!H$3/365*(净价!$A122-参数!H$4)+IF(参数!H$3/365*(净价!$A122-参数!H$4)&gt;=参数!H$3,-参数!H$3,0)</f>
        <v>4.7399999999999998E-2</v>
      </c>
      <c r="I122" s="4">
        <f>参数!I$3/365*(净价!$A122-参数!I$4)+IF(参数!I$3/365*(净价!$A122-参数!I$4)&gt;=参数!I$3,-参数!I$3,0)</f>
        <v>3.2104109589041092E-2</v>
      </c>
      <c r="J122" s="4">
        <f>参数!J$3/365*(净价!$A122-参数!J$4)+IF(参数!J$3/365*(净价!$A122-参数!J$4)&gt;=参数!J$3,-参数!J$3,0)</f>
        <v>4.2008219178082194E-2</v>
      </c>
      <c r="K122" s="4">
        <f>参数!K$3/365*(净价!$A122-参数!K$4)+IF(参数!K$3/365*(净价!$A122-参数!K$4)&gt;=参数!K$3,-参数!K$3,0)</f>
        <v>4.3986301369863014E-2</v>
      </c>
    </row>
    <row r="123" spans="1:11" x14ac:dyDescent="0.15">
      <c r="A123" s="1">
        <v>42460</v>
      </c>
      <c r="B123" s="4">
        <f>参数!B$3/365*(净价!$A123-参数!B$4)+IF(参数!B$3/365*(净价!$A123-参数!B$4)&gt;=参数!B$3,-参数!B$3,0)</f>
        <v>7.7904109589041065E-3</v>
      </c>
      <c r="C123" s="4">
        <f>参数!C$3/365*(净价!$A123-参数!C$4)+IF(参数!C$3/365*(净价!$A123-参数!C$4)&gt;=参数!C$3,-参数!C$3,0)</f>
        <v>7.2191780821917878E-3</v>
      </c>
      <c r="D123" s="4">
        <f>参数!D$3/365*(净价!$A123-参数!D$4)+IF(参数!D$3/365*(净价!$A123-参数!D$4)&gt;=参数!D$3,-参数!D$3,0)</f>
        <v>3.6350684931506852E-2</v>
      </c>
      <c r="E123" s="4">
        <f>参数!E$3/365*(净价!$A123-参数!E$4)+IF(参数!E$3/365*(净价!$A123-参数!E$4)&gt;=参数!E$3,-参数!E$3,0)</f>
        <v>2.2635616438356168E-2</v>
      </c>
      <c r="F123" s="4">
        <f>参数!F$3/365*(净价!$A123-参数!F$4)+IF(参数!F$3/365*(净价!$A123-参数!F$4)&gt;=参数!F$3,-参数!F$3,0)</f>
        <v>1.0684931506849307E-2</v>
      </c>
      <c r="G123" s="4">
        <f>参数!G$3/365*(净价!$A123-参数!G$4)+IF(参数!G$3/365*(净价!$A123-参数!G$4)&gt;=参数!G$3,-参数!G$3,0)</f>
        <v>4.8477534246575346E-2</v>
      </c>
      <c r="H123" s="4">
        <f>参数!H$3/365*(净价!$A123-参数!H$4)+IF(参数!H$3/365*(净价!$A123-参数!H$4)&gt;=参数!H$3,-参数!H$3,0)</f>
        <v>4.7599999999999996E-2</v>
      </c>
      <c r="I123" s="4">
        <f>参数!I$3/365*(净价!$A123-参数!I$4)+IF(参数!I$3/365*(净价!$A123-参数!I$4)&gt;=参数!I$3,-参数!I$3,0)</f>
        <v>3.2276712328767124E-2</v>
      </c>
      <c r="J123" s="4">
        <f>参数!J$3/365*(净价!$A123-参数!J$4)+IF(参数!J$3/365*(净价!$A123-参数!J$4)&gt;=参数!J$3,-参数!J$3,0)</f>
        <v>4.2155616438356164E-2</v>
      </c>
      <c r="K123" s="4">
        <f>参数!K$3/365*(净价!$A123-参数!K$4)+IF(参数!K$3/365*(净价!$A123-参数!K$4)&gt;=参数!K$3,-参数!K$3,0)</f>
        <v>4.4164383561643837E-2</v>
      </c>
    </row>
    <row r="124" spans="1:11" x14ac:dyDescent="0.15">
      <c r="A124" s="1">
        <v>42461</v>
      </c>
      <c r="B124" s="4">
        <f>参数!B$3/365*(净价!$A124-参数!B$4)+IF(参数!B$3/365*(净价!$A124-参数!B$4)&gt;=参数!B$3,-参数!B$3,0)</f>
        <v>7.9320547945205475E-3</v>
      </c>
      <c r="C124" s="4">
        <f>参数!C$3/365*(净价!$A124-参数!C$4)+IF(参数!C$3/365*(净价!$A124-参数!C$4)&gt;=参数!C$3,-参数!C$3,0)</f>
        <v>7.4520547945205462E-3</v>
      </c>
      <c r="D124" s="4">
        <f>参数!D$3/365*(净价!$A124-参数!D$4)+IF(参数!D$3/365*(净价!$A124-参数!D$4)&gt;=参数!D$3,-参数!D$3,0)</f>
        <v>3.6520547945205484E-2</v>
      </c>
      <c r="E124" s="4">
        <f>参数!E$3/365*(净价!$A124-参数!E$4)+IF(参数!E$3/365*(净价!$A124-参数!E$4)&gt;=参数!E$3,-参数!E$3,0)</f>
        <v>2.2783561643835618E-2</v>
      </c>
      <c r="F124" s="4">
        <f>参数!F$3/365*(净价!$A124-参数!F$4)+IF(参数!F$3/365*(净价!$A124-参数!F$4)&gt;=参数!F$3,-参数!F$3,0)</f>
        <v>1.0863013698630131E-2</v>
      </c>
      <c r="G124" s="4">
        <f>参数!G$3/365*(净价!$A124-参数!G$4)+IF(参数!G$3/365*(净价!$A124-参数!G$4)&gt;=参数!G$3,-参数!G$3,0)</f>
        <v>4.8616438356164388E-2</v>
      </c>
      <c r="H124" s="4">
        <f>参数!H$3/365*(净价!$A124-参数!H$4)+IF(参数!H$3/365*(净价!$A124-参数!H$4)&gt;=参数!H$3,-参数!H$3,0)</f>
        <v>4.7799999999999995E-2</v>
      </c>
      <c r="I124" s="4">
        <f>参数!I$3/365*(净价!$A124-参数!I$4)+IF(参数!I$3/365*(净价!$A124-参数!I$4)&gt;=参数!I$3,-参数!I$3,0)</f>
        <v>3.2449315068493148E-2</v>
      </c>
      <c r="J124" s="4">
        <f>参数!J$3/365*(净价!$A124-参数!J$4)+IF(参数!J$3/365*(净价!$A124-参数!J$4)&gt;=参数!J$3,-参数!J$3,0)</f>
        <v>4.230301369863014E-2</v>
      </c>
      <c r="K124" s="4">
        <f>参数!K$3/365*(净价!$A124-参数!K$4)+IF(参数!K$3/365*(净价!$A124-参数!K$4)&gt;=参数!K$3,-参数!K$3,0)</f>
        <v>4.4342465753424661E-2</v>
      </c>
    </row>
    <row r="125" spans="1:11" x14ac:dyDescent="0.15">
      <c r="A125" s="1">
        <v>42465</v>
      </c>
      <c r="B125" s="4">
        <f>参数!B$3/365*(净价!$A125-参数!B$4)+IF(参数!B$3/365*(净价!$A125-参数!B$4)&gt;=参数!B$3,-参数!B$3,0)</f>
        <v>8.4986301369863043E-3</v>
      </c>
      <c r="C125" s="4">
        <f>参数!C$3/365*(净价!$A125-参数!C$4)+IF(参数!C$3/365*(净价!$A125-参数!C$4)&gt;=参数!C$3,-参数!C$3,0)</f>
        <v>8.3835616438356214E-3</v>
      </c>
      <c r="D125" s="4">
        <f>参数!D$3/365*(净价!$A125-参数!D$4)+IF(参数!D$3/365*(净价!$A125-参数!D$4)&gt;=参数!D$3,-参数!D$3,0)</f>
        <v>3.7200000000000004E-2</v>
      </c>
      <c r="E125" s="4">
        <f>参数!E$3/365*(净价!$A125-参数!E$4)+IF(参数!E$3/365*(净价!$A125-参数!E$4)&gt;=参数!E$3,-参数!E$3,0)</f>
        <v>2.3375342465753429E-2</v>
      </c>
      <c r="F125" s="4">
        <f>参数!F$3/365*(净价!$A125-参数!F$4)+IF(参数!F$3/365*(净价!$A125-参数!F$4)&gt;=参数!F$3,-参数!F$3,0)</f>
        <v>1.1575342465753424E-2</v>
      </c>
      <c r="G125" s="4">
        <f>参数!G$3/365*(净价!$A125-参数!G$4)+IF(参数!G$3/365*(净价!$A125-参数!G$4)&gt;=参数!G$3,-参数!G$3,0)</f>
        <v>4.9172054794520546E-2</v>
      </c>
      <c r="H125" s="4">
        <f>参数!H$3/365*(净价!$A125-参数!H$4)+IF(参数!H$3/365*(净价!$A125-参数!H$4)&gt;=参数!H$3,-参数!H$3,0)</f>
        <v>4.8599999999999997E-2</v>
      </c>
      <c r="I125" s="4">
        <f>参数!I$3/365*(净价!$A125-参数!I$4)+IF(参数!I$3/365*(净价!$A125-参数!I$4)&gt;=参数!I$3,-参数!I$3,0)</f>
        <v>3.3139726027397259E-2</v>
      </c>
      <c r="J125" s="4">
        <f>参数!J$3/365*(净价!$A125-参数!J$4)+IF(参数!J$3/365*(净价!$A125-参数!J$4)&gt;=参数!J$3,-参数!J$3,0)</f>
        <v>4.2892602739726025E-2</v>
      </c>
      <c r="K125" s="4">
        <f>参数!K$3/365*(净价!$A125-参数!K$4)+IF(参数!K$3/365*(净价!$A125-参数!K$4)&gt;=参数!K$3,-参数!K$3,0)</f>
        <v>4.5054794520547947E-2</v>
      </c>
    </row>
    <row r="126" spans="1:11" x14ac:dyDescent="0.15">
      <c r="A126" s="1">
        <v>42466</v>
      </c>
      <c r="B126" s="4">
        <f>参数!B$3/365*(净价!$A126-参数!B$4)+IF(参数!B$3/365*(净价!$A126-参数!B$4)&gt;=参数!B$3,-参数!B$3,0)</f>
        <v>8.6402739726027383E-3</v>
      </c>
      <c r="C126" s="4">
        <f>参数!C$3/365*(净价!$A126-参数!C$4)+IF(参数!C$3/365*(净价!$A126-参数!C$4)&gt;=参数!C$3,-参数!C$3,0)</f>
        <v>8.6164383561643937E-3</v>
      </c>
      <c r="D126" s="4">
        <f>参数!D$3/365*(净价!$A126-参数!D$4)+IF(参数!D$3/365*(净价!$A126-参数!D$4)&gt;=参数!D$3,-参数!D$3,0)</f>
        <v>3.7369863013698629E-2</v>
      </c>
      <c r="E126" s="4">
        <f>参数!E$3/365*(净价!$A126-参数!E$4)+IF(参数!E$3/365*(净价!$A126-参数!E$4)&gt;=参数!E$3,-参数!E$3,0)</f>
        <v>2.3523287671232879E-2</v>
      </c>
      <c r="F126" s="4">
        <f>参数!F$3/365*(净价!$A126-参数!F$4)+IF(参数!F$3/365*(净价!$A126-参数!F$4)&gt;=参数!F$3,-参数!F$3,0)</f>
        <v>1.1753424657534248E-2</v>
      </c>
      <c r="G126" s="4">
        <f>参数!G$3/365*(净价!$A126-参数!G$4)+IF(参数!G$3/365*(净价!$A126-参数!G$4)&gt;=参数!G$3,-参数!G$3,0)</f>
        <v>4.9310958904109588E-2</v>
      </c>
      <c r="H126" s="4">
        <f>参数!H$3/365*(净价!$A126-参数!H$4)+IF(参数!H$3/365*(净价!$A126-参数!H$4)&gt;=参数!H$3,-参数!H$3,0)</f>
        <v>4.8799999999999996E-2</v>
      </c>
      <c r="I126" s="4">
        <f>参数!I$3/365*(净价!$A126-参数!I$4)+IF(参数!I$3/365*(净价!$A126-参数!I$4)&gt;=参数!I$3,-参数!I$3,0)</f>
        <v>3.3312328767123284E-2</v>
      </c>
      <c r="J126" s="4">
        <f>参数!J$3/365*(净价!$A126-参数!J$4)+IF(参数!J$3/365*(净价!$A126-参数!J$4)&gt;=参数!J$3,-参数!J$3,0)</f>
        <v>4.3040000000000002E-2</v>
      </c>
      <c r="K126" s="4">
        <f>参数!K$3/365*(净价!$A126-参数!K$4)+IF(参数!K$3/365*(净价!$A126-参数!K$4)&gt;=参数!K$3,-参数!K$3,0)</f>
        <v>4.5232876712328764E-2</v>
      </c>
    </row>
    <row r="127" spans="1:11" x14ac:dyDescent="0.15">
      <c r="A127" s="1">
        <v>42467</v>
      </c>
      <c r="B127" s="4">
        <f>参数!B$3/365*(净价!$A127-参数!B$4)+IF(参数!B$3/365*(净价!$A127-参数!B$4)&gt;=参数!B$3,-参数!B$3,0)</f>
        <v>8.7819178082191793E-3</v>
      </c>
      <c r="C127" s="4">
        <f>参数!C$3/365*(净价!$A127-参数!C$4)+IF(参数!C$3/365*(净价!$A127-参数!C$4)&gt;=参数!C$3,-参数!C$3,0)</f>
        <v>8.8493150684931521E-3</v>
      </c>
      <c r="D127" s="4">
        <f>参数!D$3/365*(净价!$A127-参数!D$4)+IF(参数!D$3/365*(净价!$A127-参数!D$4)&gt;=参数!D$3,-参数!D$3,0)</f>
        <v>3.753972602739726E-2</v>
      </c>
      <c r="E127" s="4">
        <f>参数!E$3/365*(净价!$A127-参数!E$4)+IF(参数!E$3/365*(净价!$A127-参数!E$4)&gt;=参数!E$3,-参数!E$3,0)</f>
        <v>2.3671232876712328E-2</v>
      </c>
      <c r="F127" s="4">
        <f>参数!F$3/365*(净价!$A127-参数!F$4)+IF(参数!F$3/365*(净价!$A127-参数!F$4)&gt;=参数!F$3,-参数!F$3,0)</f>
        <v>1.1931506849315071E-2</v>
      </c>
      <c r="G127" s="4">
        <f>参数!G$3/365*(净价!$A127-参数!G$4)+IF(参数!G$3/365*(净价!$A127-参数!G$4)&gt;=参数!G$3,-参数!G$3,0)</f>
        <v>4.9449863013698629E-2</v>
      </c>
      <c r="H127" s="4">
        <f>参数!H$3/365*(净价!$A127-参数!H$4)+IF(参数!H$3/365*(净价!$A127-参数!H$4)&gt;=参数!H$3,-参数!H$3,0)</f>
        <v>4.8999999999999995E-2</v>
      </c>
      <c r="I127" s="4">
        <f>参数!I$3/365*(净价!$A127-参数!I$4)+IF(参数!I$3/365*(净价!$A127-参数!I$4)&gt;=参数!I$3,-参数!I$3,0)</f>
        <v>3.3484931506849315E-2</v>
      </c>
      <c r="J127" s="4">
        <f>参数!J$3/365*(净价!$A127-参数!J$4)+IF(参数!J$3/365*(净价!$A127-参数!J$4)&gt;=参数!J$3,-参数!J$3,0)</f>
        <v>4.3187397260273971E-2</v>
      </c>
      <c r="K127" s="4">
        <f>参数!K$3/365*(净价!$A127-参数!K$4)+IF(参数!K$3/365*(净价!$A127-参数!K$4)&gt;=参数!K$3,-参数!K$3,0)</f>
        <v>4.5410958904109587E-2</v>
      </c>
    </row>
    <row r="128" spans="1:11" x14ac:dyDescent="0.15">
      <c r="A128" s="1">
        <v>42468</v>
      </c>
      <c r="B128" s="4">
        <f>参数!B$3/365*(净价!$A128-参数!B$4)+IF(参数!B$3/365*(净价!$A128-参数!B$4)&gt;=参数!B$3,-参数!B$3,0)</f>
        <v>8.9235616438356202E-3</v>
      </c>
      <c r="C128" s="4">
        <f>参数!C$3/365*(净价!$A128-参数!C$4)+IF(参数!C$3/365*(净价!$A128-参数!C$4)&gt;=参数!C$3,-参数!C$3,0)</f>
        <v>9.0821917808219244E-3</v>
      </c>
      <c r="D128" s="4">
        <f>参数!D$3/365*(净价!$A128-参数!D$4)+IF(参数!D$3/365*(净价!$A128-参数!D$4)&gt;=参数!D$3,-参数!D$3,0)</f>
        <v>3.7709589041095892E-2</v>
      </c>
      <c r="E128" s="4">
        <f>参数!E$3/365*(净价!$A128-参数!E$4)+IF(参数!E$3/365*(净价!$A128-参数!E$4)&gt;=参数!E$3,-参数!E$3,0)</f>
        <v>2.3819178082191791E-2</v>
      </c>
      <c r="F128" s="4">
        <f>参数!F$3/365*(净价!$A128-参数!F$4)+IF(参数!F$3/365*(净价!$A128-参数!F$4)&gt;=参数!F$3,-参数!F$3,0)</f>
        <v>1.2109589041095881E-2</v>
      </c>
      <c r="G128" s="4">
        <f>参数!G$3/365*(净价!$A128-参数!G$4)+IF(参数!G$3/365*(净价!$A128-参数!G$4)&gt;=参数!G$3,-参数!G$3,0)</f>
        <v>4.9588767123287671E-2</v>
      </c>
      <c r="H128" s="4">
        <f>参数!H$3/365*(净价!$A128-参数!H$4)+IF(参数!H$3/365*(净价!$A128-参数!H$4)&gt;=参数!H$3,-参数!H$3,0)</f>
        <v>4.9199999999999994E-2</v>
      </c>
      <c r="I128" s="4">
        <f>参数!I$3/365*(净价!$A128-参数!I$4)+IF(参数!I$3/365*(净价!$A128-参数!I$4)&gt;=参数!I$3,-参数!I$3,0)</f>
        <v>3.3657534246575339E-2</v>
      </c>
      <c r="J128" s="4">
        <f>参数!J$3/365*(净价!$A128-参数!J$4)+IF(参数!J$3/365*(净价!$A128-参数!J$4)&gt;=参数!J$3,-参数!J$3,0)</f>
        <v>4.3334794520547948E-2</v>
      </c>
      <c r="K128" s="4">
        <f>参数!K$3/365*(净价!$A128-参数!K$4)+IF(参数!K$3/365*(净价!$A128-参数!K$4)&gt;=参数!K$3,-参数!K$3,0)</f>
        <v>4.558904109589041E-2</v>
      </c>
    </row>
    <row r="129" spans="1:11" x14ac:dyDescent="0.15">
      <c r="A129" s="1">
        <v>42471</v>
      </c>
      <c r="B129" s="4">
        <f>参数!B$3/365*(净价!$A129-参数!B$4)+IF(参数!B$3/365*(净价!$A129-参数!B$4)&gt;=参数!B$3,-参数!B$3,0)</f>
        <v>9.3484931506849292E-3</v>
      </c>
      <c r="C129" s="4">
        <f>参数!C$3/365*(净价!$A129-参数!C$4)+IF(参数!C$3/365*(净价!$A129-参数!C$4)&gt;=参数!C$3,-参数!C$3,0)</f>
        <v>9.7808219178082273E-3</v>
      </c>
      <c r="D129" s="4">
        <f>参数!D$3/365*(净价!$A129-参数!D$4)+IF(参数!D$3/365*(净价!$A129-参数!D$4)&gt;=参数!D$3,-参数!D$3,0)</f>
        <v>3.8219178082191781E-2</v>
      </c>
      <c r="E129" s="4">
        <f>参数!E$3/365*(净价!$A129-参数!E$4)+IF(参数!E$3/365*(净价!$A129-参数!E$4)&gt;=参数!E$3,-参数!E$3,0)</f>
        <v>2.426301369863014E-2</v>
      </c>
      <c r="F129" s="4">
        <f>参数!F$3/365*(净价!$A129-参数!F$4)+IF(参数!F$3/365*(净价!$A129-参数!F$4)&gt;=参数!F$3,-参数!F$3,0)</f>
        <v>1.2643835616438351E-2</v>
      </c>
      <c r="G129" s="4">
        <f>参数!G$3/365*(净价!$A129-参数!G$4)+IF(参数!G$3/365*(净价!$A129-参数!G$4)&gt;=参数!G$3,-参数!G$3,0)</f>
        <v>5.0005479452054795E-2</v>
      </c>
      <c r="H129" s="4">
        <f>参数!H$3/365*(净价!$A129-参数!H$4)+IF(参数!H$3/365*(净价!$A129-参数!H$4)&gt;=参数!H$3,-参数!H$3,0)</f>
        <v>4.9799999999999997E-2</v>
      </c>
      <c r="I129" s="4">
        <f>参数!I$3/365*(净价!$A129-参数!I$4)+IF(参数!I$3/365*(净价!$A129-参数!I$4)&gt;=参数!I$3,-参数!I$3,0)</f>
        <v>3.4175342465753426E-2</v>
      </c>
      <c r="J129" s="4">
        <f>参数!J$3/365*(净价!$A129-参数!J$4)+IF(参数!J$3/365*(净价!$A129-参数!J$4)&gt;=参数!J$3,-参数!J$3,0)</f>
        <v>4.3776986301369863E-2</v>
      </c>
      <c r="K129" s="4">
        <f>参数!K$3/365*(净价!$A129-参数!K$4)+IF(参数!K$3/365*(净价!$A129-参数!K$4)&gt;=参数!K$3,-参数!K$3,0)</f>
        <v>4.6123287671232874E-2</v>
      </c>
    </row>
    <row r="130" spans="1:11" x14ac:dyDescent="0.15">
      <c r="A130" s="1">
        <v>42472</v>
      </c>
      <c r="B130" s="4">
        <f>参数!B$3/365*(净价!$A130-参数!B$4)+IF(参数!B$3/365*(净价!$A130-参数!B$4)&gt;=参数!B$3,-参数!B$3,0)</f>
        <v>9.4901369863013701E-3</v>
      </c>
      <c r="C130" s="4">
        <f>参数!C$3/365*(净价!$A130-参数!C$4)+IF(参数!C$3/365*(净价!$A130-参数!C$4)&gt;=参数!C$3,-参数!C$3,0)</f>
        <v>1.0013698630136986E-2</v>
      </c>
      <c r="D130" s="4">
        <f>参数!D$3/365*(净价!$A130-参数!D$4)+IF(参数!D$3/365*(净价!$A130-参数!D$4)&gt;=参数!D$3,-参数!D$3,0)</f>
        <v>3.8389041095890412E-2</v>
      </c>
      <c r="E130" s="4">
        <f>参数!E$3/365*(净价!$A130-参数!E$4)+IF(参数!E$3/365*(净价!$A130-参数!E$4)&gt;=参数!E$3,-参数!E$3,0)</f>
        <v>2.4410958904109589E-2</v>
      </c>
      <c r="F130" s="4">
        <f>参数!F$3/365*(净价!$A130-参数!F$4)+IF(参数!F$3/365*(净价!$A130-参数!F$4)&gt;=参数!F$3,-参数!F$3,0)</f>
        <v>1.2821917808219174E-2</v>
      </c>
      <c r="G130" s="4">
        <f>参数!G$3/365*(净价!$A130-参数!G$4)+IF(参数!G$3/365*(净价!$A130-参数!G$4)&gt;=参数!G$3,-参数!G$3,0)</f>
        <v>5.0144383561643836E-2</v>
      </c>
      <c r="H130" s="4">
        <f>参数!H$3/365*(净价!$A130-参数!H$4)+IF(参数!H$3/365*(净价!$A130-参数!H$4)&gt;=参数!H$3,-参数!H$3,0)</f>
        <v>4.9999999999999996E-2</v>
      </c>
      <c r="I130" s="4">
        <f>参数!I$3/365*(净价!$A130-参数!I$4)+IF(参数!I$3/365*(净价!$A130-参数!I$4)&gt;=参数!I$3,-参数!I$3,0)</f>
        <v>3.4347945205479451E-2</v>
      </c>
      <c r="J130" s="4">
        <f>参数!J$3/365*(净价!$A130-参数!J$4)+IF(参数!J$3/365*(净价!$A130-参数!J$4)&gt;=参数!J$3,-参数!J$3,0)</f>
        <v>4.392438356164384E-2</v>
      </c>
      <c r="K130" s="4">
        <f>参数!K$3/365*(净价!$A130-参数!K$4)+IF(参数!K$3/365*(净价!$A130-参数!K$4)&gt;=参数!K$3,-参数!K$3,0)</f>
        <v>4.6301369863013697E-2</v>
      </c>
    </row>
    <row r="131" spans="1:11" x14ac:dyDescent="0.15">
      <c r="A131" s="1">
        <v>42473</v>
      </c>
      <c r="B131" s="4">
        <f>参数!B$3/365*(净价!$A131-参数!B$4)+IF(参数!B$3/365*(净价!$A131-参数!B$4)&gt;=参数!B$3,-参数!B$3,0)</f>
        <v>9.6317808219178111E-3</v>
      </c>
      <c r="C131" s="4">
        <f>参数!C$3/365*(净价!$A131-参数!C$4)+IF(参数!C$3/365*(净价!$A131-参数!C$4)&gt;=参数!C$3,-参数!C$3,0)</f>
        <v>1.0246575342465758E-2</v>
      </c>
      <c r="D131" s="4">
        <f>参数!D$3/365*(净价!$A131-参数!D$4)+IF(参数!D$3/365*(净价!$A131-参数!D$4)&gt;=参数!D$3,-参数!D$3,0)</f>
        <v>3.8558904109589044E-2</v>
      </c>
      <c r="E131" s="4">
        <f>参数!E$3/365*(净价!$A131-参数!E$4)+IF(参数!E$3/365*(净价!$A131-参数!E$4)&gt;=参数!E$3,-参数!E$3,0)</f>
        <v>2.4558904109589053E-2</v>
      </c>
      <c r="F131" s="4">
        <f>参数!F$3/365*(净价!$A131-参数!F$4)+IF(参数!F$3/365*(净价!$A131-参数!F$4)&gt;=参数!F$3,-参数!F$3,0)</f>
        <v>1.2999999999999998E-2</v>
      </c>
      <c r="G131" s="4">
        <f>参数!G$3/365*(净价!$A131-参数!G$4)+IF(参数!G$3/365*(净价!$A131-参数!G$4)&gt;=参数!G$3,-参数!G$3,0)</f>
        <v>5.0283287671232878E-2</v>
      </c>
      <c r="H131" s="4">
        <f>参数!H$3/365*(净价!$A131-参数!H$4)+IF(参数!H$3/365*(净价!$A131-参数!H$4)&gt;=参数!H$3,-参数!H$3,0)</f>
        <v>5.0199999999999995E-2</v>
      </c>
      <c r="I131" s="4">
        <f>参数!I$3/365*(净价!$A131-参数!I$4)+IF(参数!I$3/365*(净价!$A131-参数!I$4)&gt;=参数!I$3,-参数!I$3,0)</f>
        <v>3.4520547945205482E-2</v>
      </c>
      <c r="J131" s="4">
        <f>参数!J$3/365*(净价!$A131-参数!J$4)+IF(参数!J$3/365*(净价!$A131-参数!J$4)&gt;=参数!J$3,-参数!J$3,0)</f>
        <v>4.4071780821917809E-2</v>
      </c>
      <c r="K131" s="4">
        <f>参数!K$3/365*(净价!$A131-参数!K$4)+IF(参数!K$3/365*(净价!$A131-参数!K$4)&gt;=参数!K$3,-参数!K$3,0)</f>
        <v>4.6479452054794521E-2</v>
      </c>
    </row>
    <row r="132" spans="1:11" x14ac:dyDescent="0.15">
      <c r="A132" s="1">
        <v>42474</v>
      </c>
      <c r="B132" s="4">
        <f>参数!B$3/365*(净价!$A132-参数!B$4)+IF(参数!B$3/365*(净价!$A132-参数!B$4)&gt;=参数!B$3,-参数!B$3,0)</f>
        <v>9.7734246575342451E-3</v>
      </c>
      <c r="C132" s="4">
        <f>参数!C$3/365*(净价!$A132-参数!C$4)+IF(参数!C$3/365*(净价!$A132-参数!C$4)&gt;=参数!C$3,-参数!C$3,0)</f>
        <v>1.047945205479453E-2</v>
      </c>
      <c r="D132" s="4">
        <f>参数!D$3/365*(净价!$A132-参数!D$4)+IF(参数!D$3/365*(净价!$A132-参数!D$4)&gt;=参数!D$3,-参数!D$3,0)</f>
        <v>3.8728767123287676E-2</v>
      </c>
      <c r="E132" s="4">
        <f>参数!E$3/365*(净价!$A132-参数!E$4)+IF(参数!E$3/365*(净价!$A132-参数!E$4)&gt;=参数!E$3,-参数!E$3,0)</f>
        <v>2.4706849315068502E-2</v>
      </c>
      <c r="F132" s="4">
        <f>参数!F$3/365*(净价!$A132-参数!F$4)+IF(参数!F$3/365*(净价!$A132-参数!F$4)&gt;=参数!F$3,-参数!F$3,0)</f>
        <v>1.3178082191780821E-2</v>
      </c>
      <c r="G132" s="4">
        <f>参数!G$3/365*(净价!$A132-参数!G$4)+IF(参数!G$3/365*(净价!$A132-参数!G$4)&gt;=参数!G$3,-参数!G$3,0)</f>
        <v>5.0422191780821919E-2</v>
      </c>
      <c r="H132" s="4">
        <f>参数!H$3/365*(净价!$A132-参数!H$4)+IF(参数!H$3/365*(净价!$A132-参数!H$4)&gt;=参数!H$3,-参数!H$3,0)</f>
        <v>5.0399999999999993E-2</v>
      </c>
      <c r="I132" s="4">
        <f>参数!I$3/365*(净价!$A132-参数!I$4)+IF(参数!I$3/365*(净价!$A132-参数!I$4)&gt;=参数!I$3,-参数!I$3,0)</f>
        <v>3.4693150684931506E-2</v>
      </c>
      <c r="J132" s="4">
        <f>参数!J$3/365*(净价!$A132-参数!J$4)+IF(参数!J$3/365*(净价!$A132-参数!J$4)&gt;=参数!J$3,-参数!J$3,0)</f>
        <v>4.4219178082191779E-2</v>
      </c>
      <c r="K132" s="4">
        <f>参数!K$3/365*(净价!$A132-参数!K$4)+IF(参数!K$3/365*(净价!$A132-参数!K$4)&gt;=参数!K$3,-参数!K$3,0)</f>
        <v>4.6657534246575344E-2</v>
      </c>
    </row>
    <row r="133" spans="1:11" x14ac:dyDescent="0.15">
      <c r="A133" s="1">
        <v>42475</v>
      </c>
      <c r="B133" s="4">
        <f>参数!B$3/365*(净价!$A133-参数!B$4)+IF(参数!B$3/365*(净价!$A133-参数!B$4)&gt;=参数!B$3,-参数!B$3,0)</f>
        <v>9.9150684931506861E-3</v>
      </c>
      <c r="C133" s="4">
        <f>参数!C$3/365*(净价!$A133-参数!C$4)+IF(参数!C$3/365*(净价!$A133-参数!C$4)&gt;=参数!C$3,-参数!C$3,0)</f>
        <v>1.0712328767123289E-2</v>
      </c>
      <c r="D133" s="4">
        <f>参数!D$3/365*(净价!$A133-参数!D$4)+IF(参数!D$3/365*(净价!$A133-参数!D$4)&gt;=参数!D$3,-参数!D$3,0)</f>
        <v>3.8898630136986301E-2</v>
      </c>
      <c r="E133" s="4">
        <f>参数!E$3/365*(净价!$A133-参数!E$4)+IF(参数!E$3/365*(净价!$A133-参数!E$4)&gt;=参数!E$3,-参数!E$3,0)</f>
        <v>2.4854794520547951E-2</v>
      </c>
      <c r="F133" s="4">
        <f>参数!F$3/365*(净价!$A133-参数!F$4)+IF(参数!F$3/365*(净价!$A133-参数!F$4)&gt;=参数!F$3,-参数!F$3,0)</f>
        <v>1.3356164383561644E-2</v>
      </c>
      <c r="G133" s="4">
        <f>参数!G$3/365*(净价!$A133-参数!G$4)+IF(参数!G$3/365*(净价!$A133-参数!G$4)&gt;=参数!G$3,-参数!G$3,0)</f>
        <v>5.0561095890410961E-2</v>
      </c>
      <c r="H133" s="4">
        <f>参数!H$3/365*(净价!$A133-参数!H$4)+IF(参数!H$3/365*(净价!$A133-参数!H$4)&gt;=参数!H$3,-参数!H$3,0)</f>
        <v>5.0599999999999992E-2</v>
      </c>
      <c r="I133" s="4">
        <f>参数!I$3/365*(净价!$A133-参数!I$4)+IF(参数!I$3/365*(净价!$A133-参数!I$4)&gt;=参数!I$3,-参数!I$3,0)</f>
        <v>3.4865753424657531E-2</v>
      </c>
      <c r="J133" s="4">
        <f>参数!J$3/365*(净价!$A133-参数!J$4)+IF(参数!J$3/365*(净价!$A133-参数!J$4)&gt;=参数!J$3,-参数!J$3,0)</f>
        <v>4.4366575342465756E-2</v>
      </c>
      <c r="K133" s="4">
        <f>参数!K$3/365*(净价!$A133-参数!K$4)+IF(参数!K$3/365*(净价!$A133-参数!K$4)&gt;=参数!K$3,-参数!K$3,0)</f>
        <v>4.683561643835616E-2</v>
      </c>
    </row>
    <row r="134" spans="1:11" x14ac:dyDescent="0.15">
      <c r="A134" s="1">
        <v>42478</v>
      </c>
      <c r="B134" s="4">
        <f>参数!B$3/365*(净价!$A134-参数!B$4)+IF(参数!B$3/365*(净价!$A134-参数!B$4)&gt;=参数!B$3,-参数!B$3,0)</f>
        <v>1.0340000000000002E-2</v>
      </c>
      <c r="C134" s="4">
        <f>参数!C$3/365*(净价!$A134-参数!C$4)+IF(参数!C$3/365*(净价!$A134-参数!C$4)&gt;=参数!C$3,-参数!C$3,0)</f>
        <v>1.1410958904109592E-2</v>
      </c>
      <c r="D134" s="4">
        <f>参数!D$3/365*(净价!$A134-参数!D$4)+IF(参数!D$3/365*(净价!$A134-参数!D$4)&gt;=参数!D$3,-参数!D$3,0)</f>
        <v>3.9408219178082196E-2</v>
      </c>
      <c r="E134" s="4">
        <f>参数!E$3/365*(净价!$A134-参数!E$4)+IF(参数!E$3/365*(净价!$A134-参数!E$4)&gt;=参数!E$3,-参数!E$3,0)</f>
        <v>2.5298630136986314E-2</v>
      </c>
      <c r="F134" s="4">
        <f>参数!F$3/365*(净价!$A134-参数!F$4)+IF(参数!F$3/365*(净价!$A134-参数!F$4)&gt;=参数!F$3,-参数!F$3,0)</f>
        <v>1.3890410958904101E-2</v>
      </c>
      <c r="G134" s="4">
        <f>参数!G$3/365*(净价!$A134-参数!G$4)+IF(参数!G$3/365*(净价!$A134-参数!G$4)&gt;=参数!G$3,-参数!G$3,0)</f>
        <v>2.7780821917808285E-4</v>
      </c>
      <c r="H134" s="4">
        <f>参数!H$3/365*(净价!$A134-参数!H$4)+IF(参数!H$3/365*(净价!$A134-参数!H$4)&gt;=参数!H$3,-参数!H$3,0)</f>
        <v>5.1199999999999996E-2</v>
      </c>
      <c r="I134" s="4">
        <f>参数!I$3/365*(净价!$A134-参数!I$4)+IF(参数!I$3/365*(净价!$A134-参数!I$4)&gt;=参数!I$3,-参数!I$3,0)</f>
        <v>3.5383561643835618E-2</v>
      </c>
      <c r="J134" s="4">
        <f>参数!J$3/365*(净价!$A134-参数!J$4)+IF(参数!J$3/365*(净价!$A134-参数!J$4)&gt;=参数!J$3,-参数!J$3,0)</f>
        <v>4.4808767123287671E-2</v>
      </c>
      <c r="K134" s="4">
        <f>参数!K$3/365*(净价!$A134-参数!K$4)+IF(参数!K$3/365*(净价!$A134-参数!K$4)&gt;=参数!K$3,-参数!K$3,0)</f>
        <v>4.7369863013698631E-2</v>
      </c>
    </row>
    <row r="135" spans="1:11" x14ac:dyDescent="0.15">
      <c r="A135" s="1">
        <v>42479</v>
      </c>
      <c r="B135" s="4">
        <f>参数!B$3/365*(净价!$A135-参数!B$4)+IF(参数!B$3/365*(净价!$A135-参数!B$4)&gt;=参数!B$3,-参数!B$3,0)</f>
        <v>1.0481643835616436E-2</v>
      </c>
      <c r="C135" s="4">
        <f>参数!C$3/365*(净价!$A135-参数!C$4)+IF(参数!C$3/365*(净价!$A135-参数!C$4)&gt;=参数!C$3,-参数!C$3,0)</f>
        <v>1.1643835616438364E-2</v>
      </c>
      <c r="D135" s="4">
        <f>参数!D$3/365*(净价!$A135-参数!D$4)+IF(参数!D$3/365*(净价!$A135-参数!D$4)&gt;=参数!D$3,-参数!D$3,0)</f>
        <v>3.9578082191780821E-2</v>
      </c>
      <c r="E135" s="4">
        <f>参数!E$3/365*(净价!$A135-参数!E$4)+IF(参数!E$3/365*(净价!$A135-参数!E$4)&gt;=参数!E$3,-参数!E$3,0)</f>
        <v>2.5446575342465763E-2</v>
      </c>
      <c r="F135" s="4">
        <f>参数!F$3/365*(净价!$A135-参数!F$4)+IF(参数!F$3/365*(净价!$A135-参数!F$4)&gt;=参数!F$3,-参数!F$3,0)</f>
        <v>1.4068493150684924E-2</v>
      </c>
      <c r="G135" s="4">
        <f>参数!G$3/365*(净价!$A135-参数!G$4)+IF(参数!G$3/365*(净价!$A135-参数!G$4)&gt;=参数!G$3,-参数!G$3,0)</f>
        <v>4.1671232876712427E-4</v>
      </c>
      <c r="H135" s="4">
        <f>参数!H$3/365*(净价!$A135-参数!H$4)+IF(参数!H$3/365*(净价!$A135-参数!H$4)&gt;=参数!H$3,-参数!H$3,0)</f>
        <v>5.1399999999999994E-2</v>
      </c>
      <c r="I135" s="4">
        <f>参数!I$3/365*(净价!$A135-参数!I$4)+IF(参数!I$3/365*(净价!$A135-参数!I$4)&gt;=参数!I$3,-参数!I$3,0)</f>
        <v>3.5556164383561642E-2</v>
      </c>
      <c r="J135" s="4">
        <f>参数!J$3/365*(净价!$A135-参数!J$4)+IF(参数!J$3/365*(净价!$A135-参数!J$4)&gt;=参数!J$3,-参数!J$3,0)</f>
        <v>4.4956164383561648E-2</v>
      </c>
      <c r="K135" s="4">
        <f>参数!K$3/365*(净价!$A135-参数!K$4)+IF(参数!K$3/365*(净价!$A135-参数!K$4)&gt;=参数!K$3,-参数!K$3,0)</f>
        <v>4.7547945205479454E-2</v>
      </c>
    </row>
    <row r="136" spans="1:11" x14ac:dyDescent="0.15">
      <c r="A136" s="1">
        <v>42480</v>
      </c>
      <c r="B136" s="4">
        <f>参数!B$3/365*(净价!$A136-参数!B$4)+IF(参数!B$3/365*(净价!$A136-参数!B$4)&gt;=参数!B$3,-参数!B$3,0)</f>
        <v>1.0623287671232877E-2</v>
      </c>
      <c r="C136" s="4">
        <f>参数!C$3/365*(净价!$A136-参数!C$4)+IF(参数!C$3/365*(净价!$A136-参数!C$4)&gt;=参数!C$3,-参数!C$3,0)</f>
        <v>1.1876712328767122E-2</v>
      </c>
      <c r="D136" s="4">
        <f>参数!D$3/365*(净价!$A136-参数!D$4)+IF(参数!D$3/365*(净价!$A136-参数!D$4)&gt;=参数!D$3,-参数!D$3,0)</f>
        <v>3.9747945205479453E-2</v>
      </c>
      <c r="E136" s="4">
        <f>参数!E$3/365*(净价!$A136-参数!E$4)+IF(参数!E$3/365*(净价!$A136-参数!E$4)&gt;=参数!E$3,-参数!E$3,0)</f>
        <v>2.5594520547945213E-2</v>
      </c>
      <c r="F136" s="4">
        <f>参数!F$3/365*(净价!$A136-参数!F$4)+IF(参数!F$3/365*(净价!$A136-参数!F$4)&gt;=参数!F$3,-参数!F$3,0)</f>
        <v>1.4246575342465748E-2</v>
      </c>
      <c r="G136" s="4">
        <f>参数!G$3/365*(净价!$A136-参数!G$4)+IF(参数!G$3/365*(净价!$A136-参数!G$4)&gt;=参数!G$3,-参数!G$3,0)</f>
        <v>5.556164383561657E-4</v>
      </c>
      <c r="H136" s="4">
        <f>参数!H$3/365*(净价!$A136-参数!H$4)+IF(参数!H$3/365*(净价!$A136-参数!H$4)&gt;=参数!H$3,-参数!H$3,0)</f>
        <v>5.1599999999999993E-2</v>
      </c>
      <c r="I136" s="4">
        <f>参数!I$3/365*(净价!$A136-参数!I$4)+IF(参数!I$3/365*(净价!$A136-参数!I$4)&gt;=参数!I$3,-参数!I$3,0)</f>
        <v>3.5728767123287673E-2</v>
      </c>
      <c r="J136" s="4">
        <f>参数!J$3/365*(净价!$A136-参数!J$4)+IF(参数!J$3/365*(净价!$A136-参数!J$4)&gt;=参数!J$3,-参数!J$3,0)</f>
        <v>4.5103561643835617E-2</v>
      </c>
      <c r="K136" s="4">
        <f>参数!K$3/365*(净价!$A136-参数!K$4)+IF(参数!K$3/365*(净价!$A136-参数!K$4)&gt;=参数!K$3,-参数!K$3,0)</f>
        <v>4.7726027397260271E-2</v>
      </c>
    </row>
    <row r="137" spans="1:11" x14ac:dyDescent="0.15">
      <c r="A137" s="1">
        <v>42481</v>
      </c>
      <c r="B137" s="4">
        <f>参数!B$3/365*(净价!$A137-参数!B$4)+IF(参数!B$3/365*(净价!$A137-参数!B$4)&gt;=参数!B$3,-参数!B$3,0)</f>
        <v>1.0764931506849318E-2</v>
      </c>
      <c r="C137" s="4">
        <f>参数!C$3/365*(净价!$A137-参数!C$4)+IF(参数!C$3/365*(净价!$A137-参数!C$4)&gt;=参数!C$3,-参数!C$3,0)</f>
        <v>1.2109589041095895E-2</v>
      </c>
      <c r="D137" s="4">
        <f>参数!D$3/365*(净价!$A137-参数!D$4)+IF(参数!D$3/365*(净价!$A137-参数!D$4)&gt;=参数!D$3,-参数!D$3,0)</f>
        <v>3.9917808219178084E-2</v>
      </c>
      <c r="E137" s="4">
        <f>参数!E$3/365*(净价!$A137-参数!E$4)+IF(参数!E$3/365*(净价!$A137-参数!E$4)&gt;=参数!E$3,-参数!E$3,0)</f>
        <v>2.5742465753424662E-2</v>
      </c>
      <c r="F137" s="4">
        <f>参数!F$3/365*(净价!$A137-参数!F$4)+IF(参数!F$3/365*(净价!$A137-参数!F$4)&gt;=参数!F$3,-参数!F$3,0)</f>
        <v>1.4424657534246571E-2</v>
      </c>
      <c r="G137" s="4">
        <f>参数!G$3/365*(净价!$A137-参数!G$4)+IF(参数!G$3/365*(净价!$A137-参数!G$4)&gt;=参数!G$3,-参数!G$3,0)</f>
        <v>6.9452054794520712E-4</v>
      </c>
      <c r="H137" s="4">
        <f>参数!H$3/365*(净价!$A137-参数!H$4)+IF(参数!H$3/365*(净价!$A137-参数!H$4)&gt;=参数!H$3,-参数!H$3,0)</f>
        <v>5.1799999999999999E-2</v>
      </c>
      <c r="I137" s="4">
        <f>参数!I$3/365*(净价!$A137-参数!I$4)+IF(参数!I$3/365*(净价!$A137-参数!I$4)&gt;=参数!I$3,-参数!I$3,0)</f>
        <v>3.5901369863013698E-2</v>
      </c>
      <c r="J137" s="4">
        <f>参数!J$3/365*(净价!$A137-参数!J$4)+IF(参数!J$3/365*(净价!$A137-参数!J$4)&gt;=参数!J$3,-参数!J$3,0)</f>
        <v>4.5250958904109594E-2</v>
      </c>
      <c r="K137" s="4">
        <f>参数!K$3/365*(净价!$A137-参数!K$4)+IF(参数!K$3/365*(净价!$A137-参数!K$4)&gt;=参数!K$3,-参数!K$3,0)</f>
        <v>4.7904109589041094E-2</v>
      </c>
    </row>
    <row r="138" spans="1:11" x14ac:dyDescent="0.15">
      <c r="A138" s="1">
        <v>42482</v>
      </c>
      <c r="B138" s="4">
        <f>参数!B$3/365*(净价!$A138-参数!B$4)+IF(参数!B$3/365*(净价!$A138-参数!B$4)&gt;=参数!B$3,-参数!B$3,0)</f>
        <v>1.0906575342465752E-2</v>
      </c>
      <c r="C138" s="4">
        <f>参数!C$3/365*(净价!$A138-参数!C$4)+IF(参数!C$3/365*(净价!$A138-参数!C$4)&gt;=参数!C$3,-参数!C$3,0)</f>
        <v>1.2342465753424667E-2</v>
      </c>
      <c r="D138" s="4">
        <f>参数!D$3/365*(净价!$A138-参数!D$4)+IF(参数!D$3/365*(净价!$A138-参数!D$4)&gt;=参数!D$3,-参数!D$3,0)</f>
        <v>4.0087671232876716E-2</v>
      </c>
      <c r="E138" s="4">
        <f>参数!E$3/365*(净价!$A138-参数!E$4)+IF(参数!E$3/365*(净价!$A138-参数!E$4)&gt;=参数!E$3,-参数!E$3,0)</f>
        <v>2.5890410958904111E-2</v>
      </c>
      <c r="F138" s="4">
        <f>参数!F$3/365*(净价!$A138-参数!F$4)+IF(参数!F$3/365*(净价!$A138-参数!F$4)&gt;=参数!F$3,-参数!F$3,0)</f>
        <v>1.4602739726027394E-2</v>
      </c>
      <c r="G138" s="4">
        <f>参数!G$3/365*(净价!$A138-参数!G$4)+IF(参数!G$3/365*(净价!$A138-参数!G$4)&gt;=参数!G$3,-参数!G$3,0)</f>
        <v>8.3342465753424855E-4</v>
      </c>
      <c r="H138" s="4">
        <f>参数!H$3/365*(净价!$A138-参数!H$4)+IF(参数!H$3/365*(净价!$A138-参数!H$4)&gt;=参数!H$3,-参数!H$3,0)</f>
        <v>5.1999999999999998E-2</v>
      </c>
      <c r="I138" s="4">
        <f>参数!I$3/365*(净价!$A138-参数!I$4)+IF(参数!I$3/365*(净价!$A138-参数!I$4)&gt;=参数!I$3,-参数!I$3,0)</f>
        <v>3.6073972602739722E-2</v>
      </c>
      <c r="J138" s="4">
        <f>参数!J$3/365*(净价!$A138-参数!J$4)+IF(参数!J$3/365*(净价!$A138-参数!J$4)&gt;=参数!J$3,-参数!J$3,0)</f>
        <v>4.5398356164383563E-2</v>
      </c>
      <c r="K138" s="4">
        <f>参数!K$3/365*(净价!$A138-参数!K$4)+IF(参数!K$3/365*(净价!$A138-参数!K$4)&gt;=参数!K$3,-参数!K$3,0)</f>
        <v>4.8082191780821917E-2</v>
      </c>
    </row>
    <row r="139" spans="1:11" x14ac:dyDescent="0.15">
      <c r="A139" s="1">
        <v>42485</v>
      </c>
      <c r="B139" s="4">
        <f>参数!B$3/365*(净价!$A139-参数!B$4)+IF(参数!B$3/365*(净价!$A139-参数!B$4)&gt;=参数!B$3,-参数!B$3,0)</f>
        <v>1.1331506849315068E-2</v>
      </c>
      <c r="C139" s="4">
        <f>参数!C$3/365*(净价!$A139-参数!C$4)+IF(参数!C$3/365*(净价!$A139-参数!C$4)&gt;=参数!C$3,-参数!C$3,0)</f>
        <v>1.304109589041097E-2</v>
      </c>
      <c r="D139" s="4">
        <f>参数!D$3/365*(净价!$A139-参数!D$4)+IF(参数!D$3/365*(净价!$A139-参数!D$4)&gt;=参数!D$3,-参数!D$3,0)</f>
        <v>4.0597260273972605E-2</v>
      </c>
      <c r="E139" s="4">
        <f>参数!E$3/365*(净价!$A139-参数!E$4)+IF(参数!E$3/365*(净价!$A139-参数!E$4)&gt;=参数!E$3,-参数!E$3,0)</f>
        <v>2.6334246575342474E-2</v>
      </c>
      <c r="F139" s="4">
        <f>参数!F$3/365*(净价!$A139-参数!F$4)+IF(参数!F$3/365*(净价!$A139-参数!F$4)&gt;=参数!F$3,-参数!F$3,0)</f>
        <v>1.5136986301369865E-2</v>
      </c>
      <c r="G139" s="4">
        <f>参数!G$3/365*(净价!$A139-参数!G$4)+IF(参数!G$3/365*(净价!$A139-参数!G$4)&gt;=参数!G$3,-参数!G$3,0)</f>
        <v>1.2501369863013659E-3</v>
      </c>
      <c r="H139" s="4">
        <f>参数!H$3/365*(净价!$A139-参数!H$4)+IF(参数!H$3/365*(净价!$A139-参数!H$4)&gt;=参数!H$3,-参数!H$3,0)</f>
        <v>5.2599999999999994E-2</v>
      </c>
      <c r="I139" s="4">
        <f>参数!I$3/365*(净价!$A139-参数!I$4)+IF(参数!I$3/365*(净价!$A139-参数!I$4)&gt;=参数!I$3,-参数!I$3,0)</f>
        <v>3.6591780821917809E-2</v>
      </c>
      <c r="J139" s="4">
        <f>参数!J$3/365*(净价!$A139-参数!J$4)+IF(参数!J$3/365*(净价!$A139-参数!J$4)&gt;=参数!J$3,-参数!J$3,0)</f>
        <v>4.5840547945205479E-2</v>
      </c>
      <c r="K139" s="4">
        <f>参数!K$3/365*(净价!$A139-参数!K$4)+IF(参数!K$3/365*(净价!$A139-参数!K$4)&gt;=参数!K$3,-参数!K$3,0)</f>
        <v>4.8616438356164381E-2</v>
      </c>
    </row>
    <row r="140" spans="1:11" x14ac:dyDescent="0.15">
      <c r="A140" s="1">
        <v>42486</v>
      </c>
      <c r="B140" s="4">
        <f>参数!B$3/365*(净价!$A140-参数!B$4)+IF(参数!B$3/365*(净价!$A140-参数!B$4)&gt;=参数!B$3,-参数!B$3,0)</f>
        <v>1.1473150684931502E-2</v>
      </c>
      <c r="C140" s="4">
        <f>参数!C$3/365*(净价!$A140-参数!C$4)+IF(参数!C$3/365*(净价!$A140-参数!C$4)&gt;=参数!C$3,-参数!C$3,0)</f>
        <v>1.3273972602739728E-2</v>
      </c>
      <c r="D140" s="4">
        <f>参数!D$3/365*(净价!$A140-参数!D$4)+IF(参数!D$3/365*(净价!$A140-参数!D$4)&gt;=参数!D$3,-参数!D$3,0)</f>
        <v>4.0767123287671236E-2</v>
      </c>
      <c r="E140" s="4">
        <f>参数!E$3/365*(净价!$A140-参数!E$4)+IF(参数!E$3/365*(净价!$A140-参数!E$4)&gt;=参数!E$3,-参数!E$3,0)</f>
        <v>2.6482191780821923E-2</v>
      </c>
      <c r="F140" s="4">
        <f>参数!F$3/365*(净价!$A140-参数!F$4)+IF(参数!F$3/365*(净价!$A140-参数!F$4)&gt;=参数!F$3,-参数!F$3,0)</f>
        <v>1.5315068493150688E-2</v>
      </c>
      <c r="G140" s="4">
        <f>参数!G$3/365*(净价!$A140-参数!G$4)+IF(参数!G$3/365*(净价!$A140-参数!G$4)&gt;=参数!G$3,-参数!G$3,0)</f>
        <v>1.3890410958904073E-3</v>
      </c>
      <c r="H140" s="4">
        <f>参数!H$3/365*(净价!$A140-参数!H$4)+IF(参数!H$3/365*(净价!$A140-参数!H$4)&gt;=参数!H$3,-参数!H$3,0)</f>
        <v>5.2799999999999993E-2</v>
      </c>
      <c r="I140" s="4">
        <f>参数!I$3/365*(净价!$A140-参数!I$4)+IF(参数!I$3/365*(净价!$A140-参数!I$4)&gt;=参数!I$3,-参数!I$3,0)</f>
        <v>3.6764383561643833E-2</v>
      </c>
      <c r="J140" s="4">
        <f>参数!J$3/365*(净价!$A140-参数!J$4)+IF(参数!J$3/365*(净价!$A140-参数!J$4)&gt;=参数!J$3,-参数!J$3,0)</f>
        <v>4.5987945205479455E-2</v>
      </c>
      <c r="K140" s="4">
        <f>参数!K$3/365*(净价!$A140-参数!K$4)+IF(参数!K$3/365*(净价!$A140-参数!K$4)&gt;=参数!K$3,-参数!K$3,0)</f>
        <v>4.8794520547945204E-2</v>
      </c>
    </row>
    <row r="141" spans="1:11" x14ac:dyDescent="0.15">
      <c r="A141" s="1">
        <v>42487</v>
      </c>
      <c r="B141" s="4">
        <f>参数!B$3/365*(净价!$A141-参数!B$4)+IF(参数!B$3/365*(净价!$A141-参数!B$4)&gt;=参数!B$3,-参数!B$3,0)</f>
        <v>1.161479452054795E-2</v>
      </c>
      <c r="C141" s="4">
        <f>参数!C$3/365*(净价!$A141-参数!C$4)+IF(参数!C$3/365*(净价!$A141-参数!C$4)&gt;=参数!C$3,-参数!C$3,0)</f>
        <v>1.35068493150685E-2</v>
      </c>
      <c r="D141" s="4">
        <f>参数!D$3/365*(净价!$A141-参数!D$4)+IF(参数!D$3/365*(净价!$A141-参数!D$4)&gt;=参数!D$3,-参数!D$3,0)</f>
        <v>4.0936986301369868E-2</v>
      </c>
      <c r="E141" s="4">
        <f>参数!E$3/365*(净价!$A141-参数!E$4)+IF(参数!E$3/365*(净价!$A141-参数!E$4)&gt;=参数!E$3,-参数!E$3,0)</f>
        <v>2.6630136986301373E-2</v>
      </c>
      <c r="F141" s="4">
        <f>参数!F$3/365*(净价!$A141-参数!F$4)+IF(参数!F$3/365*(净价!$A141-参数!F$4)&gt;=参数!F$3,-参数!F$3,0)</f>
        <v>1.5493150684931498E-2</v>
      </c>
      <c r="G141" s="4">
        <f>参数!G$3/365*(净价!$A141-参数!G$4)+IF(参数!G$3/365*(净价!$A141-参数!G$4)&gt;=参数!G$3,-参数!G$3,0)</f>
        <v>1.5279452054794487E-3</v>
      </c>
      <c r="H141" s="4">
        <f>参数!H$3/365*(净价!$A141-参数!H$4)+IF(参数!H$3/365*(净价!$A141-参数!H$4)&gt;=参数!H$3,-参数!H$3,0)</f>
        <v>5.2999999999999999E-2</v>
      </c>
      <c r="I141" s="4">
        <f>参数!I$3/365*(净价!$A141-参数!I$4)+IF(参数!I$3/365*(净价!$A141-参数!I$4)&gt;=参数!I$3,-参数!I$3,0)</f>
        <v>3.6936986301369865E-2</v>
      </c>
      <c r="J141" s="4">
        <f>参数!J$3/365*(净价!$A141-参数!J$4)+IF(参数!J$3/365*(净价!$A141-参数!J$4)&gt;=参数!J$3,-参数!J$3,0)</f>
        <v>4.6135342465753425E-2</v>
      </c>
      <c r="K141" s="4">
        <f>参数!K$3/365*(净价!$A141-参数!K$4)+IF(参数!K$3/365*(净价!$A141-参数!K$4)&gt;=参数!K$3,-参数!K$3,0)</f>
        <v>4.8972602739726027E-2</v>
      </c>
    </row>
    <row r="142" spans="1:11" x14ac:dyDescent="0.15">
      <c r="A142" s="1">
        <v>42488</v>
      </c>
      <c r="B142" s="4">
        <f>参数!B$3/365*(净价!$A142-参数!B$4)+IF(参数!B$3/365*(净价!$A142-参数!B$4)&gt;=参数!B$3,-参数!B$3,0)</f>
        <v>1.1756438356164384E-2</v>
      </c>
      <c r="C142" s="4">
        <f>参数!C$3/365*(净价!$A142-参数!C$4)+IF(参数!C$3/365*(净价!$A142-参数!C$4)&gt;=参数!C$3,-参数!C$3,0)</f>
        <v>1.3739726027397259E-2</v>
      </c>
      <c r="D142" s="4">
        <f>参数!D$3/365*(净价!$A142-参数!D$4)+IF(参数!D$3/365*(净价!$A142-参数!D$4)&gt;=参数!D$3,-参数!D$3,0)</f>
        <v>4.1106849315068493E-2</v>
      </c>
      <c r="E142" s="4">
        <f>参数!E$3/365*(净价!$A142-参数!E$4)+IF(参数!E$3/365*(净价!$A142-参数!E$4)&gt;=参数!E$3,-参数!E$3,0)</f>
        <v>2.6778082191780822E-2</v>
      </c>
      <c r="F142" s="4">
        <f>参数!F$3/365*(净价!$A142-参数!F$4)+IF(参数!F$3/365*(净价!$A142-参数!F$4)&gt;=参数!F$3,-参数!F$3,0)</f>
        <v>1.5671232876712321E-2</v>
      </c>
      <c r="G142" s="4">
        <f>参数!G$3/365*(净价!$A142-参数!G$4)+IF(参数!G$3/365*(净价!$A142-参数!G$4)&gt;=参数!G$3,-参数!G$3,0)</f>
        <v>1.6668493150684902E-3</v>
      </c>
      <c r="H142" s="4">
        <f>参数!H$3/365*(净价!$A142-参数!H$4)+IF(参数!H$3/365*(净价!$A142-参数!H$4)&gt;=参数!H$3,-参数!H$3,0)</f>
        <v>5.3199999999999997E-2</v>
      </c>
      <c r="I142" s="4">
        <f>参数!I$3/365*(净价!$A142-参数!I$4)+IF(参数!I$3/365*(净价!$A142-参数!I$4)&gt;=参数!I$3,-参数!I$3,0)</f>
        <v>3.7109589041095889E-2</v>
      </c>
      <c r="J142" s="4">
        <f>参数!J$3/365*(净价!$A142-参数!J$4)+IF(参数!J$3/365*(净价!$A142-参数!J$4)&gt;=参数!J$3,-参数!J$3,0)</f>
        <v>4.6282739726027401E-2</v>
      </c>
      <c r="K142" s="4">
        <f>参数!K$3/365*(净价!$A142-参数!K$4)+IF(参数!K$3/365*(净价!$A142-参数!K$4)&gt;=参数!K$3,-参数!K$3,0)</f>
        <v>4.9150684931506851E-2</v>
      </c>
    </row>
    <row r="143" spans="1:11" x14ac:dyDescent="0.15">
      <c r="A143" s="1">
        <v>42489</v>
      </c>
      <c r="B143" s="4">
        <f>参数!B$3/365*(净价!$A143-参数!B$4)+IF(参数!B$3/365*(净价!$A143-参数!B$4)&gt;=参数!B$3,-参数!B$3,0)</f>
        <v>1.1898082191780818E-2</v>
      </c>
      <c r="C143" s="4">
        <f>参数!C$3/365*(净价!$A143-参数!C$4)+IF(参数!C$3/365*(净价!$A143-参数!C$4)&gt;=参数!C$3,-参数!C$3,0)</f>
        <v>1.3972602739726031E-2</v>
      </c>
      <c r="D143" s="4">
        <f>参数!D$3/365*(净价!$A143-参数!D$4)+IF(参数!D$3/365*(净价!$A143-参数!D$4)&gt;=参数!D$3,-参数!D$3,0)</f>
        <v>4.1276712328767125E-2</v>
      </c>
      <c r="E143" s="4">
        <f>参数!E$3/365*(净价!$A143-参数!E$4)+IF(参数!E$3/365*(净价!$A143-参数!E$4)&gt;=参数!E$3,-参数!E$3,0)</f>
        <v>2.6926027397260285E-2</v>
      </c>
      <c r="F143" s="4">
        <f>参数!F$3/365*(净价!$A143-参数!F$4)+IF(参数!F$3/365*(净价!$A143-参数!F$4)&gt;=参数!F$3,-参数!F$3,0)</f>
        <v>1.5849315068493144E-2</v>
      </c>
      <c r="G143" s="4">
        <f>参数!G$3/365*(净价!$A143-参数!G$4)+IF(参数!G$3/365*(净价!$A143-参数!G$4)&gt;=参数!G$3,-参数!G$3,0)</f>
        <v>1.8057534246575316E-3</v>
      </c>
      <c r="H143" s="4">
        <f>参数!H$3/365*(净价!$A143-参数!H$4)+IF(参数!H$3/365*(净价!$A143-参数!H$4)&gt;=参数!H$3,-参数!H$3,0)</f>
        <v>5.3399999999999996E-2</v>
      </c>
      <c r="I143" s="4">
        <f>参数!I$3/365*(净价!$A143-参数!I$4)+IF(参数!I$3/365*(净价!$A143-参数!I$4)&gt;=参数!I$3,-参数!I$3,0)</f>
        <v>3.7282191780821913E-2</v>
      </c>
      <c r="J143" s="4">
        <f>参数!J$3/365*(净价!$A143-参数!J$4)+IF(参数!J$3/365*(净价!$A143-参数!J$4)&gt;=参数!J$3,-参数!J$3,0)</f>
        <v>4.6430136986301371E-2</v>
      </c>
      <c r="K143" s="4">
        <f>参数!K$3/365*(净价!$A143-参数!K$4)+IF(参数!K$3/365*(净价!$A143-参数!K$4)&gt;=参数!K$3,-参数!K$3,0)</f>
        <v>4.9328767123287667E-2</v>
      </c>
    </row>
    <row r="144" spans="1:11" x14ac:dyDescent="0.15">
      <c r="A144" s="1">
        <v>42493</v>
      </c>
      <c r="B144" s="4">
        <f>参数!B$3/365*(净价!$A144-参数!B$4)+IF(参数!B$3/365*(净价!$A144-参数!B$4)&gt;=参数!B$3,-参数!B$3,0)</f>
        <v>1.2464657534246582E-2</v>
      </c>
      <c r="C144" s="4">
        <f>参数!C$3/365*(净价!$A144-参数!C$4)+IF(参数!C$3/365*(净价!$A144-参数!C$4)&gt;=参数!C$3,-参数!C$3,0)</f>
        <v>1.4904109589041106E-2</v>
      </c>
      <c r="D144" s="4">
        <f>参数!D$3/365*(净价!$A144-参数!D$4)+IF(参数!D$3/365*(净价!$A144-参数!D$4)&gt;=参数!D$3,-参数!D$3,0)</f>
        <v>4.1956164383561645E-2</v>
      </c>
      <c r="E144" s="4">
        <f>参数!E$3/365*(净价!$A144-参数!E$4)+IF(参数!E$3/365*(净价!$A144-参数!E$4)&gt;=参数!E$3,-参数!E$3,0)</f>
        <v>2.7517808219178083E-2</v>
      </c>
      <c r="F144" s="4">
        <f>参数!F$3/365*(净价!$A144-参数!F$4)+IF(参数!F$3/365*(净价!$A144-参数!F$4)&gt;=参数!F$3,-参数!F$3,0)</f>
        <v>1.6561643835616438E-2</v>
      </c>
      <c r="G144" s="4">
        <f>参数!G$3/365*(净价!$A144-参数!G$4)+IF(参数!G$3/365*(净价!$A144-参数!G$4)&gt;=参数!G$3,-参数!G$3,0)</f>
        <v>2.3613698630136973E-3</v>
      </c>
      <c r="H144" s="4">
        <f>参数!H$3/365*(净价!$A144-参数!H$4)+IF(参数!H$3/365*(净价!$A144-参数!H$4)&gt;=参数!H$3,-参数!H$3,0)</f>
        <v>5.4199999999999998E-2</v>
      </c>
      <c r="I144" s="4">
        <f>参数!I$3/365*(净价!$A144-参数!I$4)+IF(参数!I$3/365*(净价!$A144-参数!I$4)&gt;=参数!I$3,-参数!I$3,0)</f>
        <v>3.7972602739726025E-2</v>
      </c>
      <c r="J144" s="4">
        <f>参数!J$3/365*(净价!$A144-参数!J$4)+IF(参数!J$3/365*(净价!$A144-参数!J$4)&gt;=参数!J$3,-参数!J$3,0)</f>
        <v>4.7019726027397263E-2</v>
      </c>
      <c r="K144" s="4">
        <f>参数!K$3/365*(净价!$A144-参数!K$4)+IF(参数!K$3/365*(净价!$A144-参数!K$4)&gt;=参数!K$3,-参数!K$3,0)</f>
        <v>5.0041095890410961E-2</v>
      </c>
    </row>
    <row r="145" spans="1:11" x14ac:dyDescent="0.15">
      <c r="A145" s="1">
        <v>42494</v>
      </c>
      <c r="B145" s="4">
        <f>参数!B$3/365*(净价!$A145-参数!B$4)+IF(参数!B$3/365*(净价!$A145-参数!B$4)&gt;=参数!B$3,-参数!B$3,0)</f>
        <v>1.2606301369863016E-2</v>
      </c>
      <c r="C145" s="4">
        <f>参数!C$3/365*(净价!$A145-参数!C$4)+IF(参数!C$3/365*(净价!$A145-参数!C$4)&gt;=参数!C$3,-参数!C$3,0)</f>
        <v>1.5136986301369865E-2</v>
      </c>
      <c r="D145" s="4">
        <f>参数!D$3/365*(净价!$A145-参数!D$4)+IF(参数!D$3/365*(净价!$A145-参数!D$4)&gt;=参数!D$3,-参数!D$3,0)</f>
        <v>4.2126027397260277E-2</v>
      </c>
      <c r="E145" s="4">
        <f>参数!E$3/365*(净价!$A145-参数!E$4)+IF(参数!E$3/365*(净价!$A145-参数!E$4)&gt;=参数!E$3,-参数!E$3,0)</f>
        <v>2.7665753424657546E-2</v>
      </c>
      <c r="F145" s="4">
        <f>参数!F$3/365*(净价!$A145-参数!F$4)+IF(参数!F$3/365*(净价!$A145-参数!F$4)&gt;=参数!F$3,-参数!F$3,0)</f>
        <v>1.6739726027397261E-2</v>
      </c>
      <c r="G145" s="4">
        <f>参数!G$3/365*(净价!$A145-参数!G$4)+IF(参数!G$3/365*(净价!$A145-参数!G$4)&gt;=参数!G$3,-参数!G$3,0)</f>
        <v>2.5002739726027387E-3</v>
      </c>
      <c r="H145" s="4">
        <f>参数!H$3/365*(净价!$A145-参数!H$4)+IF(参数!H$3/365*(净价!$A145-参数!H$4)&gt;=参数!H$3,-参数!H$3,0)</f>
        <v>5.4399999999999997E-2</v>
      </c>
      <c r="I145" s="4">
        <f>参数!I$3/365*(净价!$A145-参数!I$4)+IF(参数!I$3/365*(净价!$A145-参数!I$4)&gt;=参数!I$3,-参数!I$3,0)</f>
        <v>3.8145205479452056E-2</v>
      </c>
      <c r="J145" s="4">
        <f>参数!J$3/365*(净价!$A145-参数!J$4)+IF(参数!J$3/365*(净价!$A145-参数!J$4)&gt;=参数!J$3,-参数!J$3,0)</f>
        <v>4.7167123287671232E-2</v>
      </c>
      <c r="K145" s="4">
        <f>参数!K$3/365*(净价!$A145-参数!K$4)+IF(参数!K$3/365*(净价!$A145-参数!K$4)&gt;=参数!K$3,-参数!K$3,0)</f>
        <v>5.0219178082191777E-2</v>
      </c>
    </row>
    <row r="146" spans="1:11" x14ac:dyDescent="0.15">
      <c r="A146" s="1">
        <v>42495</v>
      </c>
      <c r="B146" s="4">
        <f>参数!B$3/365*(净价!$A146-参数!B$4)+IF(参数!B$3/365*(净价!$A146-参数!B$4)&gt;=参数!B$3,-参数!B$3,0)</f>
        <v>1.274794520547945E-2</v>
      </c>
      <c r="C146" s="4">
        <f>参数!C$3/365*(净价!$A146-参数!C$4)+IF(参数!C$3/365*(净价!$A146-参数!C$4)&gt;=参数!C$3,-参数!C$3,0)</f>
        <v>1.5369863013698637E-2</v>
      </c>
      <c r="D146" s="4">
        <f>参数!D$3/365*(净价!$A146-参数!D$4)+IF(参数!D$3/365*(净价!$A146-参数!D$4)&gt;=参数!D$3,-参数!D$3,0)</f>
        <v>4.2295890410958908E-2</v>
      </c>
      <c r="E146" s="4">
        <f>参数!E$3/365*(净价!$A146-参数!E$4)+IF(参数!E$3/365*(净价!$A146-参数!E$4)&gt;=参数!E$3,-参数!E$3,0)</f>
        <v>2.7813698630136996E-2</v>
      </c>
      <c r="F146" s="4">
        <f>参数!F$3/365*(净价!$A146-参数!F$4)+IF(参数!F$3/365*(净价!$A146-参数!F$4)&gt;=参数!F$3,-参数!F$3,0)</f>
        <v>1.6917808219178085E-2</v>
      </c>
      <c r="G146" s="4">
        <f>参数!G$3/365*(净价!$A146-参数!G$4)+IF(参数!G$3/365*(净价!$A146-参数!G$4)&gt;=参数!G$3,-参数!G$3,0)</f>
        <v>2.6391780821917801E-3</v>
      </c>
      <c r="H146" s="4">
        <f>参数!H$3/365*(净价!$A146-参数!H$4)+IF(参数!H$3/365*(净价!$A146-参数!H$4)&gt;=参数!H$3,-参数!H$3,0)</f>
        <v>5.4599999999999996E-2</v>
      </c>
      <c r="I146" s="4">
        <f>参数!I$3/365*(净价!$A146-参数!I$4)+IF(参数!I$3/365*(净价!$A146-参数!I$4)&gt;=参数!I$3,-参数!I$3,0)</f>
        <v>3.831780821917808E-2</v>
      </c>
      <c r="J146" s="4">
        <f>参数!J$3/365*(净价!$A146-参数!J$4)+IF(参数!J$3/365*(净价!$A146-参数!J$4)&gt;=参数!J$3,-参数!J$3,0)</f>
        <v>4.7314520547945209E-2</v>
      </c>
      <c r="K146" s="4">
        <f>参数!K$3/365*(净价!$A146-参数!K$4)+IF(参数!K$3/365*(净价!$A146-参数!K$4)&gt;=参数!K$3,-参数!K$3,0)</f>
        <v>5.0397260273972601E-2</v>
      </c>
    </row>
    <row r="147" spans="1:11" x14ac:dyDescent="0.15">
      <c r="A147" s="1">
        <v>42496</v>
      </c>
      <c r="B147" s="4">
        <f>参数!B$3/365*(净价!$A147-参数!B$4)+IF(参数!B$3/365*(净价!$A147-参数!B$4)&gt;=参数!B$3,-参数!B$3,0)</f>
        <v>1.2889589041095884E-2</v>
      </c>
      <c r="C147" s="4">
        <f>参数!C$3/365*(净价!$A147-参数!C$4)+IF(参数!C$3/365*(净价!$A147-参数!C$4)&gt;=参数!C$3,-参数!C$3,0)</f>
        <v>1.5602739726027409E-2</v>
      </c>
      <c r="D147" s="4">
        <f>参数!D$3/365*(净价!$A147-参数!D$4)+IF(参数!D$3/365*(净价!$A147-参数!D$4)&gt;=参数!D$3,-参数!D$3,0)</f>
        <v>4.2465753424657533E-2</v>
      </c>
      <c r="E147" s="4">
        <f>参数!E$3/365*(净价!$A147-参数!E$4)+IF(参数!E$3/365*(净价!$A147-参数!E$4)&gt;=参数!E$3,-参数!E$3,0)</f>
        <v>2.7961643835616445E-2</v>
      </c>
      <c r="F147" s="4">
        <f>参数!F$3/365*(净价!$A147-参数!F$4)+IF(参数!F$3/365*(净价!$A147-参数!F$4)&gt;=参数!F$3,-参数!F$3,0)</f>
        <v>1.7095890410958894E-2</v>
      </c>
      <c r="G147" s="4">
        <f>参数!G$3/365*(净价!$A147-参数!G$4)+IF(参数!G$3/365*(净价!$A147-参数!G$4)&gt;=参数!G$3,-参数!G$3,0)</f>
        <v>2.7780821917808216E-3</v>
      </c>
      <c r="H147" s="4">
        <f>参数!H$3/365*(净价!$A147-参数!H$4)+IF(参数!H$3/365*(净价!$A147-参数!H$4)&gt;=参数!H$3,-参数!H$3,0)</f>
        <v>5.4799999999999995E-2</v>
      </c>
      <c r="I147" s="4">
        <f>参数!I$3/365*(净价!$A147-参数!I$4)+IF(参数!I$3/365*(净价!$A147-参数!I$4)&gt;=参数!I$3,-参数!I$3,0)</f>
        <v>3.8490410958904112E-2</v>
      </c>
      <c r="J147" s="4">
        <f>参数!J$3/365*(净价!$A147-参数!J$4)+IF(参数!J$3/365*(净价!$A147-参数!J$4)&gt;=参数!J$3,-参数!J$3,0)</f>
        <v>4.7461917808219178E-2</v>
      </c>
      <c r="K147" s="4">
        <f>参数!K$3/365*(净价!$A147-参数!K$4)+IF(参数!K$3/365*(净价!$A147-参数!K$4)&gt;=参数!K$3,-参数!K$3,0)</f>
        <v>5.0575342465753424E-2</v>
      </c>
    </row>
    <row r="148" spans="1:11" x14ac:dyDescent="0.15">
      <c r="A148" s="1">
        <v>42499</v>
      </c>
      <c r="B148" s="4">
        <f>参数!B$3/365*(净价!$A148-参数!B$4)+IF(参数!B$3/365*(净价!$A148-参数!B$4)&gt;=参数!B$3,-参数!B$3,0)</f>
        <v>1.3314520547945199E-2</v>
      </c>
      <c r="C148" s="4">
        <f>参数!C$3/365*(净价!$A148-参数!C$4)+IF(参数!C$3/365*(净价!$A148-参数!C$4)&gt;=参数!C$3,-参数!C$3,0)</f>
        <v>1.6301369863013698E-2</v>
      </c>
      <c r="D148" s="4">
        <f>参数!D$3/365*(净价!$A148-参数!D$4)+IF(参数!D$3/365*(净价!$A148-参数!D$4)&gt;=参数!D$3,-参数!D$3,0)</f>
        <v>4.2975342465753429E-2</v>
      </c>
      <c r="E148" s="4">
        <f>参数!E$3/365*(净价!$A148-参数!E$4)+IF(参数!E$3/365*(净价!$A148-参数!E$4)&gt;=参数!E$3,-参数!E$3,0)</f>
        <v>2.8405479452054808E-2</v>
      </c>
      <c r="F148" s="4">
        <f>参数!F$3/365*(净价!$A148-参数!F$4)+IF(参数!F$3/365*(净价!$A148-参数!F$4)&gt;=参数!F$3,-参数!F$3,0)</f>
        <v>1.7630136986301365E-2</v>
      </c>
      <c r="G148" s="4">
        <f>参数!G$3/365*(净价!$A148-参数!G$4)+IF(参数!G$3/365*(净价!$A148-参数!G$4)&gt;=参数!G$3,-参数!G$3,0)</f>
        <v>3.1947945205479458E-3</v>
      </c>
      <c r="H148" s="4">
        <f>参数!H$3/365*(净价!$A148-参数!H$4)+IF(参数!H$3/365*(净价!$A148-参数!H$4)&gt;=参数!H$3,-参数!H$3,0)</f>
        <v>5.5399999999999998E-2</v>
      </c>
      <c r="I148" s="4">
        <f>参数!I$3/365*(净价!$A148-参数!I$4)+IF(参数!I$3/365*(净价!$A148-参数!I$4)&gt;=参数!I$3,-参数!I$3,0)</f>
        <v>3.9008219178082192E-2</v>
      </c>
      <c r="J148" s="4">
        <f>参数!J$3/365*(净价!$A148-参数!J$4)+IF(参数!J$3/365*(净价!$A148-参数!J$4)&gt;=参数!J$3,-参数!J$3,0)</f>
        <v>4.7904109589041094E-2</v>
      </c>
      <c r="K148" s="4">
        <f>参数!K$3/365*(净价!$A148-参数!K$4)+IF(参数!K$3/365*(净价!$A148-参数!K$4)&gt;=参数!K$3,-参数!K$3,0)</f>
        <v>5.1109589041095888E-2</v>
      </c>
    </row>
    <row r="149" spans="1:11" x14ac:dyDescent="0.15">
      <c r="A149" s="1">
        <v>42500</v>
      </c>
      <c r="B149" s="4">
        <f>参数!B$3/365*(净价!$A149-参数!B$4)+IF(参数!B$3/365*(净价!$A149-参数!B$4)&gt;=参数!B$3,-参数!B$3,0)</f>
        <v>1.3456164383561647E-2</v>
      </c>
      <c r="C149" s="4">
        <f>参数!C$3/365*(净价!$A149-参数!C$4)+IF(参数!C$3/365*(净价!$A149-参数!C$4)&gt;=参数!C$3,-参数!C$3,0)</f>
        <v>1.6534246575342471E-2</v>
      </c>
      <c r="D149" s="4">
        <f>参数!D$3/365*(净价!$A149-参数!D$4)+IF(参数!D$3/365*(净价!$A149-参数!D$4)&gt;=参数!D$3,-参数!D$3,0)</f>
        <v>4.3145205479452053E-2</v>
      </c>
      <c r="E149" s="4">
        <f>参数!E$3/365*(净价!$A149-参数!E$4)+IF(参数!E$3/365*(净价!$A149-参数!E$4)&gt;=参数!E$3,-参数!E$3,0)</f>
        <v>2.8553424657534257E-2</v>
      </c>
      <c r="F149" s="4">
        <f>参数!F$3/365*(净价!$A149-参数!F$4)+IF(参数!F$3/365*(净价!$A149-参数!F$4)&gt;=参数!F$3,-参数!F$3,0)</f>
        <v>1.7808219178082188E-2</v>
      </c>
      <c r="G149" s="4">
        <f>参数!G$3/365*(净价!$A149-参数!G$4)+IF(参数!G$3/365*(净价!$A149-参数!G$4)&gt;=参数!G$3,-参数!G$3,0)</f>
        <v>3.3336986301369873E-3</v>
      </c>
      <c r="H149" s="4">
        <f>参数!H$3/365*(净价!$A149-参数!H$4)+IF(参数!H$3/365*(净价!$A149-参数!H$4)&gt;=参数!H$3,-参数!H$3,0)</f>
        <v>5.5599999999999997E-2</v>
      </c>
      <c r="I149" s="4">
        <f>参数!I$3/365*(净价!$A149-参数!I$4)+IF(参数!I$3/365*(净价!$A149-参数!I$4)&gt;=参数!I$3,-参数!I$3,0)</f>
        <v>3.9180821917808216E-2</v>
      </c>
      <c r="J149" s="4">
        <f>参数!J$3/365*(净价!$A149-参数!J$4)+IF(参数!J$3/365*(净价!$A149-参数!J$4)&gt;=参数!J$3,-参数!J$3,0)</f>
        <v>4.805150684931507E-2</v>
      </c>
      <c r="K149" s="4">
        <f>参数!K$3/365*(净价!$A149-参数!K$4)+IF(参数!K$3/365*(净价!$A149-参数!K$4)&gt;=参数!K$3,-参数!K$3,0)</f>
        <v>5.1287671232876711E-2</v>
      </c>
    </row>
    <row r="150" spans="1:11" x14ac:dyDescent="0.15">
      <c r="A150" s="1">
        <v>42501</v>
      </c>
      <c r="B150" s="4">
        <f>参数!B$3/365*(净价!$A150-参数!B$4)+IF(参数!B$3/365*(净价!$A150-参数!B$4)&gt;=参数!B$3,-参数!B$3,0)</f>
        <v>1.3597808219178081E-2</v>
      </c>
      <c r="C150" s="4">
        <f>参数!C$3/365*(净价!$A150-参数!C$4)+IF(参数!C$3/365*(净价!$A150-参数!C$4)&gt;=参数!C$3,-参数!C$3,0)</f>
        <v>1.6767123287671243E-2</v>
      </c>
      <c r="D150" s="4">
        <f>参数!D$3/365*(净价!$A150-参数!D$4)+IF(参数!D$3/365*(净价!$A150-参数!D$4)&gt;=参数!D$3,-参数!D$3,0)</f>
        <v>4.3315068493150685E-2</v>
      </c>
      <c r="E150" s="4">
        <f>参数!E$3/365*(净价!$A150-参数!E$4)+IF(参数!E$3/365*(净价!$A150-参数!E$4)&gt;=参数!E$3,-参数!E$3,0)</f>
        <v>2.8701369863013707E-2</v>
      </c>
      <c r="F150" s="4">
        <f>参数!F$3/365*(净价!$A150-参数!F$4)+IF(参数!F$3/365*(净价!$A150-参数!F$4)&gt;=参数!F$3,-参数!F$3,0)</f>
        <v>1.7986301369863011E-2</v>
      </c>
      <c r="G150" s="4">
        <f>参数!G$3/365*(净价!$A150-参数!G$4)+IF(参数!G$3/365*(净价!$A150-参数!G$4)&gt;=参数!G$3,-参数!G$3,0)</f>
        <v>3.4726027397260287E-3</v>
      </c>
      <c r="H150" s="4">
        <f>参数!H$3/365*(净价!$A150-参数!H$4)+IF(参数!H$3/365*(净价!$A150-参数!H$4)&gt;=参数!H$3,-参数!H$3,0)</f>
        <v>5.5799999999999995E-2</v>
      </c>
      <c r="I150" s="4">
        <f>参数!I$3/365*(净价!$A150-参数!I$4)+IF(参数!I$3/365*(净价!$A150-参数!I$4)&gt;=参数!I$3,-参数!I$3,0)</f>
        <v>3.9353424657534247E-2</v>
      </c>
      <c r="J150" s="4">
        <f>参数!J$3/365*(净价!$A150-参数!J$4)+IF(参数!J$3/365*(净价!$A150-参数!J$4)&gt;=参数!J$3,-参数!J$3,0)</f>
        <v>4.819890410958904E-2</v>
      </c>
      <c r="K150" s="4">
        <f>参数!K$3/365*(净价!$A150-参数!K$4)+IF(参数!K$3/365*(净价!$A150-参数!K$4)&gt;=参数!K$3,-参数!K$3,0)</f>
        <v>5.1465753424657534E-2</v>
      </c>
    </row>
    <row r="151" spans="1:11" x14ac:dyDescent="0.15">
      <c r="A151" s="1">
        <v>42502</v>
      </c>
      <c r="B151" s="4">
        <f>参数!B$3/365*(净价!$A151-参数!B$4)+IF(参数!B$3/365*(净价!$A151-参数!B$4)&gt;=参数!B$3,-参数!B$3,0)</f>
        <v>1.3739452054794515E-2</v>
      </c>
      <c r="C151" s="4">
        <f>参数!C$3/365*(净价!$A151-参数!C$4)+IF(参数!C$3/365*(净价!$A151-参数!C$4)&gt;=参数!C$3,-参数!C$3,0)</f>
        <v>1.7000000000000001E-2</v>
      </c>
      <c r="D151" s="4">
        <f>参数!D$3/365*(净价!$A151-参数!D$4)+IF(参数!D$3/365*(净价!$A151-参数!D$4)&gt;=参数!D$3,-参数!D$3,0)</f>
        <v>4.3484931506849317E-2</v>
      </c>
      <c r="E151" s="4">
        <f>参数!E$3/365*(净价!$A151-参数!E$4)+IF(参数!E$3/365*(净价!$A151-参数!E$4)&gt;=参数!E$3,-参数!E$3,0)</f>
        <v>2.8849315068493156E-2</v>
      </c>
      <c r="F151" s="4">
        <f>参数!F$3/365*(净价!$A151-参数!F$4)+IF(参数!F$3/365*(净价!$A151-参数!F$4)&gt;=参数!F$3,-参数!F$3,0)</f>
        <v>1.8164383561643835E-2</v>
      </c>
      <c r="G151" s="4">
        <f>参数!G$3/365*(净价!$A151-参数!G$4)+IF(参数!G$3/365*(净价!$A151-参数!G$4)&gt;=参数!G$3,-参数!G$3,0)</f>
        <v>3.6115068493150701E-3</v>
      </c>
      <c r="H151" s="4">
        <f>参数!H$3/365*(净价!$A151-参数!H$4)+IF(参数!H$3/365*(净价!$A151-参数!H$4)&gt;=参数!H$3,-参数!H$3,0)</f>
        <v>5.5999999999999994E-2</v>
      </c>
      <c r="I151" s="4">
        <f>参数!I$3/365*(净价!$A151-参数!I$4)+IF(参数!I$3/365*(净价!$A151-参数!I$4)&gt;=参数!I$3,-参数!I$3,0)</f>
        <v>3.9526027397260272E-2</v>
      </c>
      <c r="J151" s="4">
        <f>参数!J$3/365*(净价!$A151-参数!J$4)+IF(参数!J$3/365*(净价!$A151-参数!J$4)&gt;=参数!J$3,-参数!J$3,0)</f>
        <v>4.8346301369863016E-2</v>
      </c>
      <c r="K151" s="4">
        <f>参数!K$3/365*(净价!$A151-参数!K$4)+IF(参数!K$3/365*(净价!$A151-参数!K$4)&gt;=参数!K$3,-参数!K$3,0)</f>
        <v>5.1643835616438358E-2</v>
      </c>
    </row>
    <row r="152" spans="1:11" x14ac:dyDescent="0.15">
      <c r="A152" s="1">
        <v>42503</v>
      </c>
      <c r="B152" s="4">
        <f>参数!B$3/365*(净价!$A152-参数!B$4)+IF(参数!B$3/365*(净价!$A152-参数!B$4)&gt;=参数!B$3,-参数!B$3,0)</f>
        <v>1.3881095890410963E-2</v>
      </c>
      <c r="C152" s="4">
        <f>参数!C$3/365*(净价!$A152-参数!C$4)+IF(参数!C$3/365*(净价!$A152-参数!C$4)&gt;=参数!C$3,-参数!C$3,0)</f>
        <v>1.7232876712328773E-2</v>
      </c>
      <c r="D152" s="4">
        <f>参数!D$3/365*(净价!$A152-参数!D$4)+IF(参数!D$3/365*(净价!$A152-参数!D$4)&gt;=参数!D$3,-参数!D$3,0)</f>
        <v>4.3654794520547949E-2</v>
      </c>
      <c r="E152" s="4">
        <f>参数!E$3/365*(净价!$A152-参数!E$4)+IF(参数!E$3/365*(净价!$A152-参数!E$4)&gt;=参数!E$3,-参数!E$3,0)</f>
        <v>2.8997260273972605E-2</v>
      </c>
      <c r="F152" s="4">
        <f>参数!F$3/365*(净价!$A152-参数!F$4)+IF(参数!F$3/365*(净价!$A152-参数!F$4)&gt;=参数!F$3,-参数!F$3,0)</f>
        <v>1.8342465753424658E-2</v>
      </c>
      <c r="G152" s="4">
        <f>参数!G$3/365*(净价!$A152-参数!G$4)+IF(参数!G$3/365*(净价!$A152-参数!G$4)&gt;=参数!G$3,-参数!G$3,0)</f>
        <v>3.7504109589041115E-3</v>
      </c>
      <c r="H152" s="4">
        <f>参数!H$3/365*(净价!$A152-参数!H$4)+IF(参数!H$3/365*(净价!$A152-参数!H$4)&gt;=参数!H$3,-参数!H$3,0)</f>
        <v>5.6199999999999993E-2</v>
      </c>
      <c r="I152" s="4">
        <f>参数!I$3/365*(净价!$A152-参数!I$4)+IF(参数!I$3/365*(净价!$A152-参数!I$4)&gt;=参数!I$3,-参数!I$3,0)</f>
        <v>3.9698630136986303E-2</v>
      </c>
      <c r="J152" s="4">
        <f>参数!J$3/365*(净价!$A152-参数!J$4)+IF(参数!J$3/365*(净价!$A152-参数!J$4)&gt;=参数!J$3,-参数!J$3,0)</f>
        <v>4.8493698630136986E-2</v>
      </c>
      <c r="K152" s="4">
        <f>参数!K$3/365*(净价!$A152-参数!K$4)+IF(参数!K$3/365*(净价!$A152-参数!K$4)&gt;=参数!K$3,-参数!K$3,0)</f>
        <v>5.1821917808219174E-2</v>
      </c>
    </row>
    <row r="153" spans="1:11" x14ac:dyDescent="0.15">
      <c r="A153" s="1">
        <v>42506</v>
      </c>
      <c r="B153" s="4">
        <f>参数!B$3/365*(净价!$A153-参数!B$4)+IF(参数!B$3/365*(净价!$A153-参数!B$4)&gt;=参数!B$3,-参数!B$3,0)</f>
        <v>1.4306027397260279E-2</v>
      </c>
      <c r="C153" s="4">
        <f>参数!C$3/365*(净价!$A153-参数!C$4)+IF(参数!C$3/365*(净价!$A153-参数!C$4)&gt;=参数!C$3,-参数!C$3,0)</f>
        <v>1.7931506849315076E-2</v>
      </c>
      <c r="D153" s="4">
        <f>参数!D$3/365*(净价!$A153-参数!D$4)+IF(参数!D$3/365*(净价!$A153-参数!D$4)&gt;=参数!D$3,-参数!D$3,0)</f>
        <v>4.4164383561643837E-2</v>
      </c>
      <c r="E153" s="4">
        <f>参数!E$3/365*(净价!$A153-参数!E$4)+IF(参数!E$3/365*(净价!$A153-参数!E$4)&gt;=参数!E$3,-参数!E$3,0)</f>
        <v>2.9441095890410968E-2</v>
      </c>
      <c r="F153" s="4">
        <f>参数!F$3/365*(净价!$A153-参数!F$4)+IF(参数!F$3/365*(净价!$A153-参数!F$4)&gt;=参数!F$3,-参数!F$3,0)</f>
        <v>1.8876712328767115E-2</v>
      </c>
      <c r="G153" s="4">
        <f>参数!G$3/365*(净价!$A153-参数!G$4)+IF(参数!G$3/365*(净价!$A153-参数!G$4)&gt;=参数!G$3,-参数!G$3,0)</f>
        <v>4.1671232876712289E-3</v>
      </c>
      <c r="H153" s="4">
        <f>参数!H$3/365*(净价!$A153-参数!H$4)+IF(参数!H$3/365*(净价!$A153-参数!H$4)&gt;=参数!H$3,-参数!H$3,0)</f>
        <v>5.6799999999999996E-2</v>
      </c>
      <c r="I153" s="4">
        <f>参数!I$3/365*(净价!$A153-参数!I$4)+IF(参数!I$3/365*(净价!$A153-参数!I$4)&gt;=参数!I$3,-参数!I$3,0)</f>
        <v>4.0216438356164383E-2</v>
      </c>
      <c r="J153" s="4">
        <f>参数!J$3/365*(净价!$A153-参数!J$4)+IF(参数!J$3/365*(净价!$A153-参数!J$4)&gt;=参数!J$3,-参数!J$3,0)</f>
        <v>4.8935890410958909E-2</v>
      </c>
      <c r="K153" s="4">
        <f>参数!K$3/365*(净价!$A153-参数!K$4)+IF(参数!K$3/365*(净价!$A153-参数!K$4)&gt;=参数!K$3,-参数!K$3,0)</f>
        <v>5.2356164383561644E-2</v>
      </c>
    </row>
    <row r="154" spans="1:11" x14ac:dyDescent="0.15">
      <c r="A154" s="1">
        <v>42507</v>
      </c>
      <c r="B154" s="4">
        <f>参数!B$3/365*(净价!$A154-参数!B$4)+IF(参数!B$3/365*(净价!$A154-参数!B$4)&gt;=参数!B$3,-参数!B$3,0)</f>
        <v>1.4447671232876713E-2</v>
      </c>
      <c r="C154" s="4">
        <f>参数!C$3/365*(净价!$A154-参数!C$4)+IF(参数!C$3/365*(净价!$A154-参数!C$4)&gt;=参数!C$3,-参数!C$3,0)</f>
        <v>1.8164383561643835E-2</v>
      </c>
      <c r="D154" s="4">
        <f>参数!D$3/365*(净价!$A154-参数!D$4)+IF(参数!D$3/365*(净价!$A154-参数!D$4)&gt;=参数!D$3,-参数!D$3,0)</f>
        <v>4.4334246575342469E-2</v>
      </c>
      <c r="E154" s="4">
        <f>参数!E$3/365*(净价!$A154-参数!E$4)+IF(参数!E$3/365*(净价!$A154-参数!E$4)&gt;=参数!E$3,-参数!E$3,0)</f>
        <v>2.9589041095890417E-2</v>
      </c>
      <c r="F154" s="4">
        <f>参数!F$3/365*(净价!$A154-参数!F$4)+IF(参数!F$3/365*(净价!$A154-参数!F$4)&gt;=参数!F$3,-参数!F$3,0)</f>
        <v>1.9054794520547938E-2</v>
      </c>
      <c r="G154" s="4">
        <f>参数!G$3/365*(净价!$A154-参数!G$4)+IF(参数!G$3/365*(净价!$A154-参数!G$4)&gt;=参数!G$3,-参数!G$3,0)</f>
        <v>4.3060273972602703E-3</v>
      </c>
      <c r="H154" s="4">
        <f>参数!H$3/365*(净价!$A154-参数!H$4)+IF(参数!H$3/365*(净价!$A154-参数!H$4)&gt;=参数!H$3,-参数!H$3,0)</f>
        <v>5.6999999999999995E-2</v>
      </c>
      <c r="I154" s="4">
        <f>参数!I$3/365*(净价!$A154-参数!I$4)+IF(参数!I$3/365*(净价!$A154-参数!I$4)&gt;=参数!I$3,-参数!I$3,0)</f>
        <v>4.0389041095890407E-2</v>
      </c>
      <c r="J154" s="4">
        <f>参数!J$3/365*(净价!$A154-参数!J$4)+IF(参数!J$3/365*(净价!$A154-参数!J$4)&gt;=参数!J$3,-参数!J$3,0)</f>
        <v>4.9083287671232878E-2</v>
      </c>
      <c r="K154" s="4">
        <f>参数!K$3/365*(净价!$A154-参数!K$4)+IF(参数!K$3/365*(净价!$A154-参数!K$4)&gt;=参数!K$3,-参数!K$3,0)</f>
        <v>5.2534246575342468E-2</v>
      </c>
    </row>
    <row r="155" spans="1:11" x14ac:dyDescent="0.15">
      <c r="A155" s="1">
        <v>42508</v>
      </c>
      <c r="B155" s="4">
        <f>参数!B$3/365*(净价!$A155-参数!B$4)+IF(参数!B$3/365*(净价!$A155-参数!B$4)&gt;=参数!B$3,-参数!B$3,0)</f>
        <v>1.4589315068493147E-2</v>
      </c>
      <c r="C155" s="4">
        <f>参数!C$3/365*(净价!$A155-参数!C$4)+IF(参数!C$3/365*(净价!$A155-参数!C$4)&gt;=参数!C$3,-参数!C$3,0)</f>
        <v>1.8397260273972607E-2</v>
      </c>
      <c r="D155" s="4">
        <f>参数!D$3/365*(净价!$A155-参数!D$4)+IF(参数!D$3/365*(净价!$A155-参数!D$4)&gt;=参数!D$3,-参数!D$3,0)</f>
        <v>4.4504109589041101E-2</v>
      </c>
      <c r="E155" s="4">
        <f>参数!E$3/365*(净价!$A155-参数!E$4)+IF(参数!E$3/365*(净价!$A155-参数!E$4)&gt;=参数!E$3,-参数!E$3,0)</f>
        <v>2.9736986301369867E-2</v>
      </c>
      <c r="F155" s="4">
        <f>参数!F$3/365*(净价!$A155-参数!F$4)+IF(参数!F$3/365*(净价!$A155-参数!F$4)&gt;=参数!F$3,-参数!F$3,0)</f>
        <v>1.9232876712328761E-2</v>
      </c>
      <c r="G155" s="4">
        <f>参数!G$3/365*(净价!$A155-参数!G$4)+IF(参数!G$3/365*(净价!$A155-参数!G$4)&gt;=参数!G$3,-参数!G$3,0)</f>
        <v>4.4449315068493117E-3</v>
      </c>
      <c r="H155" s="4">
        <f>参数!H$3/365*(净价!$A155-参数!H$4)+IF(参数!H$3/365*(净价!$A155-参数!H$4)&gt;=参数!H$3,-参数!H$3,0)</f>
        <v>5.7199999999999994E-2</v>
      </c>
      <c r="I155" s="4">
        <f>参数!I$3/365*(净价!$A155-参数!I$4)+IF(参数!I$3/365*(净价!$A155-参数!I$4)&gt;=参数!I$3,-参数!I$3,0)</f>
        <v>4.0561643835616439E-2</v>
      </c>
      <c r="J155" s="4">
        <f>参数!J$3/365*(净价!$A155-参数!J$4)+IF(参数!J$3/365*(净价!$A155-参数!J$4)&gt;=参数!J$3,-参数!J$3,0)</f>
        <v>4.9230684931506848E-2</v>
      </c>
      <c r="K155" s="4">
        <f>参数!K$3/365*(净价!$A155-参数!K$4)+IF(参数!K$3/365*(净价!$A155-参数!K$4)&gt;=参数!K$3,-参数!K$3,0)</f>
        <v>5.2712328767123284E-2</v>
      </c>
    </row>
    <row r="156" spans="1:11" x14ac:dyDescent="0.15">
      <c r="A156" s="1">
        <v>42509</v>
      </c>
      <c r="B156" s="4">
        <f>参数!B$3/365*(净价!$A156-参数!B$4)+IF(参数!B$3/365*(净价!$A156-参数!B$4)&gt;=参数!B$3,-参数!B$3,0)</f>
        <v>1.4730958904109595E-2</v>
      </c>
      <c r="C156" s="4">
        <f>参数!C$3/365*(净价!$A156-参数!C$4)+IF(参数!C$3/365*(净价!$A156-参数!C$4)&gt;=参数!C$3,-参数!C$3,0)</f>
        <v>1.8630136986301379E-2</v>
      </c>
      <c r="D156" s="4">
        <f>参数!D$3/365*(净价!$A156-参数!D$4)+IF(参数!D$3/365*(净价!$A156-参数!D$4)&gt;=参数!D$3,-参数!D$3,0)</f>
        <v>4.4673972602739725E-2</v>
      </c>
      <c r="E156" s="4">
        <f>参数!E$3/365*(净价!$A156-参数!E$4)+IF(参数!E$3/365*(净价!$A156-参数!E$4)&gt;=参数!E$3,-参数!E$3,0)</f>
        <v>2.9884931506849316E-2</v>
      </c>
      <c r="F156" s="4">
        <f>参数!F$3/365*(净价!$A156-参数!F$4)+IF(参数!F$3/365*(净价!$A156-参数!F$4)&gt;=参数!F$3,-参数!F$3,0)</f>
        <v>1.9410958904109585E-2</v>
      </c>
      <c r="G156" s="4">
        <f>参数!G$3/365*(净价!$A156-参数!G$4)+IF(参数!G$3/365*(净价!$A156-参数!G$4)&gt;=参数!G$3,-参数!G$3,0)</f>
        <v>4.5838356164383531E-3</v>
      </c>
      <c r="H156" s="4">
        <f>参数!H$3/365*(净价!$A156-参数!H$4)+IF(参数!H$3/365*(净价!$A156-参数!H$4)&gt;=参数!H$3,-参数!H$3,0)</f>
        <v>5.7399999999999993E-2</v>
      </c>
      <c r="I156" s="4">
        <f>参数!I$3/365*(净价!$A156-参数!I$4)+IF(参数!I$3/365*(净价!$A156-参数!I$4)&gt;=参数!I$3,-参数!I$3,0)</f>
        <v>4.0734246575342463E-2</v>
      </c>
      <c r="J156" s="4">
        <f>参数!J$3/365*(净价!$A156-参数!J$4)+IF(参数!J$3/365*(净价!$A156-参数!J$4)&gt;=参数!J$3,-参数!J$3,0)</f>
        <v>4.9378082191780824E-2</v>
      </c>
      <c r="K156" s="4">
        <f>参数!K$3/365*(净价!$A156-参数!K$4)+IF(参数!K$3/365*(净价!$A156-参数!K$4)&gt;=参数!K$3,-参数!K$3,0)</f>
        <v>5.2890410958904108E-2</v>
      </c>
    </row>
    <row r="157" spans="1:11" x14ac:dyDescent="0.15">
      <c r="A157" s="1">
        <v>42510</v>
      </c>
      <c r="B157" s="4">
        <f>参数!B$3/365*(净价!$A157-参数!B$4)+IF(参数!B$3/365*(净价!$A157-参数!B$4)&gt;=参数!B$3,-参数!B$3,0)</f>
        <v>1.4872602739726029E-2</v>
      </c>
      <c r="C157" s="4">
        <f>参数!C$3/365*(净价!$A157-参数!C$4)+IF(参数!C$3/365*(净价!$A157-参数!C$4)&gt;=参数!C$3,-参数!C$3,0)</f>
        <v>1.8863013698630138E-2</v>
      </c>
      <c r="D157" s="4">
        <f>参数!D$3/365*(净价!$A157-参数!D$4)+IF(参数!D$3/365*(净价!$A157-参数!D$4)&gt;=参数!D$3,-参数!D$3,0)</f>
        <v>4.4843835616438357E-2</v>
      </c>
      <c r="E157" s="4">
        <f>参数!E$3/365*(净价!$A157-参数!E$4)+IF(参数!E$3/365*(净价!$A157-参数!E$4)&gt;=参数!E$3,-参数!E$3,0)</f>
        <v>3.0032876712328779E-2</v>
      </c>
      <c r="F157" s="4">
        <f>参数!F$3/365*(净价!$A157-参数!F$4)+IF(参数!F$3/365*(净价!$A157-参数!F$4)&gt;=参数!F$3,-参数!F$3,0)</f>
        <v>1.9589041095890408E-2</v>
      </c>
      <c r="G157" s="4">
        <f>参数!G$3/365*(净价!$A157-参数!G$4)+IF(参数!G$3/365*(净价!$A157-参数!G$4)&gt;=参数!G$3,-参数!G$3,0)</f>
        <v>4.7227397260273946E-3</v>
      </c>
      <c r="H157" s="4">
        <f>参数!H$3/365*(净价!$A157-参数!H$4)+IF(参数!H$3/365*(净价!$A157-参数!H$4)&gt;=参数!H$3,-参数!H$3,0)</f>
        <v>5.7599999999999998E-2</v>
      </c>
      <c r="I157" s="4">
        <f>参数!I$3/365*(净价!$A157-参数!I$4)+IF(参数!I$3/365*(净价!$A157-参数!I$4)&gt;=参数!I$3,-参数!I$3,0)</f>
        <v>4.0906849315068494E-2</v>
      </c>
      <c r="J157" s="4">
        <f>参数!J$3/365*(净价!$A157-参数!J$4)+IF(参数!J$3/365*(净价!$A157-参数!J$4)&gt;=参数!J$3,-参数!J$3,0)</f>
        <v>4.9525479452054794E-2</v>
      </c>
      <c r="K157" s="4">
        <f>参数!K$3/365*(净价!$A157-参数!K$4)+IF(参数!K$3/365*(净价!$A157-参数!K$4)&gt;=参数!K$3,-参数!K$3,0)</f>
        <v>5.3068493150684931E-2</v>
      </c>
    </row>
    <row r="158" spans="1:11" x14ac:dyDescent="0.15">
      <c r="A158" s="1">
        <v>42513</v>
      </c>
      <c r="B158" s="4">
        <f>参数!B$3/365*(净价!$A158-参数!B$4)+IF(参数!B$3/365*(净价!$A158-参数!B$4)&gt;=参数!B$3,-参数!B$3,0)</f>
        <v>1.5297534246575345E-2</v>
      </c>
      <c r="C158" s="4">
        <f>参数!C$3/365*(净价!$A158-参数!C$4)+IF(参数!C$3/365*(净价!$A158-参数!C$4)&gt;=参数!C$3,-参数!C$3,0)</f>
        <v>1.9561643835616441E-2</v>
      </c>
      <c r="D158" s="4">
        <f>参数!D$3/365*(净价!$A158-参数!D$4)+IF(参数!D$3/365*(净价!$A158-参数!D$4)&gt;=参数!D$3,-参数!D$3,0)</f>
        <v>4.5353424657534246E-2</v>
      </c>
      <c r="E158" s="4">
        <f>参数!E$3/365*(净价!$A158-参数!E$4)+IF(参数!E$3/365*(净价!$A158-参数!E$4)&gt;=参数!E$3,-参数!E$3,0)</f>
        <v>3.0476712328767128E-2</v>
      </c>
      <c r="F158" s="4">
        <f>参数!F$3/365*(净价!$A158-参数!F$4)+IF(参数!F$3/365*(净价!$A158-参数!F$4)&gt;=参数!F$3,-参数!F$3,0)</f>
        <v>2.0123287671232878E-2</v>
      </c>
      <c r="G158" s="4">
        <f>参数!G$3/365*(净价!$A158-参数!G$4)+IF(参数!G$3/365*(净价!$A158-参数!G$4)&gt;=参数!G$3,-参数!G$3,0)</f>
        <v>5.1394520547945188E-3</v>
      </c>
      <c r="H158" s="4">
        <f>参数!H$3/365*(净价!$A158-参数!H$4)+IF(参数!H$3/365*(净价!$A158-参数!H$4)&gt;=参数!H$3,-参数!H$3,0)</f>
        <v>5.8199999999999995E-2</v>
      </c>
      <c r="I158" s="4">
        <f>参数!I$3/365*(净价!$A158-参数!I$4)+IF(参数!I$3/365*(净价!$A158-参数!I$4)&gt;=参数!I$3,-参数!I$3,0)</f>
        <v>4.1424657534246574E-2</v>
      </c>
      <c r="J158" s="4">
        <f>参数!J$3/365*(净价!$A158-参数!J$4)+IF(参数!J$3/365*(净价!$A158-参数!J$4)&gt;=参数!J$3,-参数!J$3,0)</f>
        <v>4.9967671232876716E-2</v>
      </c>
      <c r="K158" s="4">
        <f>参数!K$3/365*(净价!$A158-参数!K$4)+IF(参数!K$3/365*(净价!$A158-参数!K$4)&gt;=参数!K$3,-参数!K$3,0)</f>
        <v>5.3602739726027394E-2</v>
      </c>
    </row>
    <row r="159" spans="1:11" x14ac:dyDescent="0.15">
      <c r="A159" s="1">
        <v>42514</v>
      </c>
      <c r="B159" s="4">
        <f>参数!B$3/365*(净价!$A159-参数!B$4)+IF(参数!B$3/365*(净价!$A159-参数!B$4)&gt;=参数!B$3,-参数!B$3,0)</f>
        <v>1.5439178082191779E-2</v>
      </c>
      <c r="C159" s="4">
        <f>参数!C$3/365*(净价!$A159-参数!C$4)+IF(参数!C$3/365*(净价!$A159-参数!C$4)&gt;=参数!C$3,-参数!C$3,0)</f>
        <v>1.9794520547945213E-2</v>
      </c>
      <c r="D159" s="4">
        <f>参数!D$3/365*(净价!$A159-参数!D$4)+IF(参数!D$3/365*(净价!$A159-参数!D$4)&gt;=参数!D$3,-参数!D$3,0)</f>
        <v>4.5523287671232877E-2</v>
      </c>
      <c r="E159" s="4">
        <f>参数!E$3/365*(净价!$A159-参数!E$4)+IF(参数!E$3/365*(净价!$A159-参数!E$4)&gt;=参数!E$3,-参数!E$3,0)</f>
        <v>3.0624657534246577E-2</v>
      </c>
      <c r="F159" s="4">
        <f>参数!F$3/365*(净价!$A159-参数!F$4)+IF(参数!F$3/365*(净价!$A159-参数!F$4)&gt;=参数!F$3,-参数!F$3,0)</f>
        <v>2.0301369863013702E-2</v>
      </c>
      <c r="G159" s="4">
        <f>参数!G$3/365*(净价!$A159-参数!G$4)+IF(参数!G$3/365*(净价!$A159-参数!G$4)&gt;=参数!G$3,-参数!G$3,0)</f>
        <v>5.2783561643835603E-3</v>
      </c>
      <c r="H159" s="4">
        <f>参数!H$3/365*(净价!$A159-参数!H$4)+IF(参数!H$3/365*(净价!$A159-参数!H$4)&gt;=参数!H$3,-参数!H$3,0)</f>
        <v>5.8399999999999994E-2</v>
      </c>
      <c r="I159" s="4">
        <f>参数!I$3/365*(净价!$A159-参数!I$4)+IF(参数!I$3/365*(净价!$A159-参数!I$4)&gt;=参数!I$3,-参数!I$3,0)</f>
        <v>4.1597260273972599E-2</v>
      </c>
      <c r="J159" s="4">
        <f>参数!J$3/365*(净价!$A159-参数!J$4)+IF(参数!J$3/365*(净价!$A159-参数!J$4)&gt;=参数!J$3,-参数!J$3,0)</f>
        <v>5.0115068493150686E-2</v>
      </c>
      <c r="K159" s="4">
        <f>参数!K$3/365*(净价!$A159-参数!K$4)+IF(参数!K$3/365*(净价!$A159-参数!K$4)&gt;=参数!K$3,-参数!K$3,0)</f>
        <v>5.3780821917808218E-2</v>
      </c>
    </row>
    <row r="160" spans="1:11" x14ac:dyDescent="0.15">
      <c r="A160" s="1">
        <v>42515</v>
      </c>
      <c r="B160" s="4">
        <f>参数!B$3/365*(净价!$A160-参数!B$4)+IF(参数!B$3/365*(净价!$A160-参数!B$4)&gt;=参数!B$3,-参数!B$3,0)</f>
        <v>1.5580821917808213E-2</v>
      </c>
      <c r="C160" s="4">
        <f>参数!C$3/365*(净价!$A160-参数!C$4)+IF(参数!C$3/365*(净价!$A160-参数!C$4)&gt;=参数!C$3,-参数!C$3,0)</f>
        <v>2.0027397260273985E-2</v>
      </c>
      <c r="D160" s="4">
        <f>参数!D$3/365*(净价!$A160-参数!D$4)+IF(参数!D$3/365*(净价!$A160-参数!D$4)&gt;=参数!D$3,-参数!D$3,0)</f>
        <v>4.5693150684931509E-2</v>
      </c>
      <c r="E160" s="4">
        <f>参数!E$3/365*(净价!$A160-参数!E$4)+IF(参数!E$3/365*(净价!$A160-参数!E$4)&gt;=参数!E$3,-参数!E$3,0)</f>
        <v>3.077260273972604E-2</v>
      </c>
      <c r="F160" s="4">
        <f>参数!F$3/365*(净价!$A160-参数!F$4)+IF(参数!F$3/365*(净价!$A160-参数!F$4)&gt;=参数!F$3,-参数!F$3,0)</f>
        <v>2.0479452054794511E-2</v>
      </c>
      <c r="G160" s="4">
        <f>参数!G$3/365*(净价!$A160-参数!G$4)+IF(参数!G$3/365*(净价!$A160-参数!G$4)&gt;=参数!G$3,-参数!G$3,0)</f>
        <v>5.4172602739726017E-3</v>
      </c>
      <c r="H160" s="4">
        <f>参数!H$3/365*(净价!$A160-参数!H$4)+IF(参数!H$3/365*(净价!$A160-参数!H$4)&gt;=参数!H$3,-参数!H$3,0)</f>
        <v>5.8599999999999992E-2</v>
      </c>
      <c r="I160" s="4">
        <f>参数!I$3/365*(净价!$A160-参数!I$4)+IF(参数!I$3/365*(净价!$A160-参数!I$4)&gt;=参数!I$3,-参数!I$3,0)</f>
        <v>4.176986301369863E-2</v>
      </c>
      <c r="J160" s="4">
        <f>参数!J$3/365*(净价!$A160-参数!J$4)+IF(参数!J$3/365*(净价!$A160-参数!J$4)&gt;=参数!J$3,-参数!J$3,0)</f>
        <v>5.0262465753424662E-2</v>
      </c>
      <c r="K160" s="4">
        <f>参数!K$3/365*(净价!$A160-参数!K$4)+IF(参数!K$3/365*(净价!$A160-参数!K$4)&gt;=参数!K$3,-参数!K$3,0)</f>
        <v>5.3958904109589041E-2</v>
      </c>
    </row>
    <row r="161" spans="1:11" x14ac:dyDescent="0.15">
      <c r="A161" s="1">
        <v>42516</v>
      </c>
      <c r="B161" s="4">
        <f>参数!B$3/365*(净价!$A161-参数!B$4)+IF(参数!B$3/365*(净价!$A161-参数!B$4)&gt;=参数!B$3,-参数!B$3,0)</f>
        <v>1.5722465753424661E-2</v>
      </c>
      <c r="C161" s="4">
        <f>参数!C$3/365*(净价!$A161-参数!C$4)+IF(参数!C$3/365*(净价!$A161-参数!C$4)&gt;=参数!C$3,-参数!C$3,0)</f>
        <v>2.0260273972602744E-2</v>
      </c>
      <c r="D161" s="4">
        <f>参数!D$3/365*(净价!$A161-参数!D$4)+IF(参数!D$3/365*(净价!$A161-参数!D$4)&gt;=参数!D$3,-参数!D$3,0)</f>
        <v>4.5863013698630141E-2</v>
      </c>
      <c r="E161" s="4">
        <f>参数!E$3/365*(净价!$A161-参数!E$4)+IF(参数!E$3/365*(净价!$A161-参数!E$4)&gt;=参数!E$3,-参数!E$3,0)</f>
        <v>3.092054794520549E-2</v>
      </c>
      <c r="F161" s="4">
        <f>参数!F$3/365*(净价!$A161-参数!F$4)+IF(参数!F$3/365*(净价!$A161-参数!F$4)&gt;=参数!F$3,-参数!F$3,0)</f>
        <v>2.0657534246575335E-2</v>
      </c>
      <c r="G161" s="4">
        <f>参数!G$3/365*(净价!$A161-参数!G$4)+IF(参数!G$3/365*(净价!$A161-参数!G$4)&gt;=参数!G$3,-参数!G$3,0)</f>
        <v>5.5561643835616431E-3</v>
      </c>
      <c r="H161" s="4">
        <f>参数!H$3/365*(净价!$A161-参数!H$4)+IF(参数!H$3/365*(净价!$A161-参数!H$4)&gt;=参数!H$3,-参数!H$3,0)</f>
        <v>5.8799999999999998E-2</v>
      </c>
      <c r="I161" s="4">
        <f>参数!I$3/365*(净价!$A161-参数!I$4)+IF(参数!I$3/365*(净价!$A161-参数!I$4)&gt;=参数!I$3,-参数!I$3,0)</f>
        <v>4.1942465753424654E-2</v>
      </c>
      <c r="J161" s="4">
        <f>参数!J$3/365*(净价!$A161-参数!J$4)+IF(参数!J$3/365*(净价!$A161-参数!J$4)&gt;=参数!J$3,-参数!J$3,0)</f>
        <v>5.0409863013698632E-2</v>
      </c>
      <c r="K161" s="4">
        <f>参数!K$3/365*(净价!$A161-参数!K$4)+IF(参数!K$3/365*(净价!$A161-参数!K$4)&gt;=参数!K$3,-参数!K$3,0)</f>
        <v>5.4136986301369865E-2</v>
      </c>
    </row>
    <row r="162" spans="1:11" x14ac:dyDescent="0.15">
      <c r="A162" s="1">
        <v>42517</v>
      </c>
      <c r="B162" s="4">
        <f>参数!B$3/365*(净价!$A162-参数!B$4)+IF(参数!B$3/365*(净价!$A162-参数!B$4)&gt;=参数!B$3,-参数!B$3,0)</f>
        <v>1.5864109589041095E-2</v>
      </c>
      <c r="C162" s="4">
        <f>参数!C$3/365*(净价!$A162-参数!C$4)+IF(参数!C$3/365*(净价!$A162-参数!C$4)&gt;=参数!C$3,-参数!C$3,0)</f>
        <v>2.0493150684931516E-2</v>
      </c>
      <c r="D162" s="4">
        <f>参数!D$3/365*(净价!$A162-参数!D$4)+IF(参数!D$3/365*(净价!$A162-参数!D$4)&gt;=参数!D$3,-参数!D$3,0)</f>
        <v>4.6032876712328766E-2</v>
      </c>
      <c r="E162" s="4">
        <f>参数!E$3/365*(净价!$A162-参数!E$4)+IF(参数!E$3/365*(净价!$A162-参数!E$4)&gt;=参数!E$3,-参数!E$3,0)</f>
        <v>3.1068493150684939E-2</v>
      </c>
      <c r="F162" s="4">
        <f>参数!F$3/365*(净价!$A162-参数!F$4)+IF(参数!F$3/365*(净价!$A162-参数!F$4)&gt;=参数!F$3,-参数!F$3,0)</f>
        <v>2.0835616438356158E-2</v>
      </c>
      <c r="G162" s="4">
        <f>参数!G$3/365*(净价!$A162-参数!G$4)+IF(参数!G$3/365*(净价!$A162-参数!G$4)&gt;=参数!G$3,-参数!G$3,0)</f>
        <v>5.6950684931506845E-3</v>
      </c>
      <c r="H162" s="4">
        <f>参数!H$3/365*(净价!$A162-参数!H$4)+IF(参数!H$3/365*(净价!$A162-参数!H$4)&gt;=参数!H$3,-参数!H$3,0)</f>
        <v>5.8999999999999997E-2</v>
      </c>
      <c r="I162" s="4">
        <f>参数!I$3/365*(净价!$A162-参数!I$4)+IF(参数!I$3/365*(净价!$A162-参数!I$4)&gt;=参数!I$3,-参数!I$3,0)</f>
        <v>4.2115068493150686E-2</v>
      </c>
      <c r="J162" s="4">
        <f>参数!J$3/365*(净价!$A162-参数!J$4)+IF(参数!J$3/365*(净价!$A162-参数!J$4)&gt;=参数!J$3,-参数!J$3,0)</f>
        <v>5.0557260273972601E-2</v>
      </c>
      <c r="K162" s="4">
        <f>参数!K$3/365*(净价!$A162-参数!K$4)+IF(参数!K$3/365*(净价!$A162-参数!K$4)&gt;=参数!K$3,-参数!K$3,0)</f>
        <v>5.4315068493150681E-2</v>
      </c>
    </row>
    <row r="163" spans="1:11" x14ac:dyDescent="0.15">
      <c r="A163" s="1">
        <v>42520</v>
      </c>
      <c r="B163" s="4">
        <f>参数!B$3/365*(净价!$A163-参数!B$4)+IF(参数!B$3/365*(净价!$A163-参数!B$4)&gt;=参数!B$3,-参数!B$3,0)</f>
        <v>1.6289041095890411E-2</v>
      </c>
      <c r="C163" s="4">
        <f>参数!C$3/365*(净价!$A163-参数!C$4)+IF(参数!C$3/365*(净价!$A163-参数!C$4)&gt;=参数!C$3,-参数!C$3,0)</f>
        <v>2.1191780821917819E-2</v>
      </c>
      <c r="D163" s="4">
        <f>参数!D$3/365*(净价!$A163-参数!D$4)+IF(参数!D$3/365*(净价!$A163-参数!D$4)&gt;=参数!D$3,-参数!D$3,0)</f>
        <v>4.6542465753424661E-2</v>
      </c>
      <c r="E163" s="4">
        <f>参数!E$3/365*(净价!$A163-参数!E$4)+IF(参数!E$3/365*(净价!$A163-参数!E$4)&gt;=参数!E$3,-参数!E$3,0)</f>
        <v>3.1512328767123302E-2</v>
      </c>
      <c r="F163" s="4">
        <f>参数!F$3/365*(净价!$A163-参数!F$4)+IF(参数!F$3/365*(净价!$A163-参数!F$4)&gt;=参数!F$3,-参数!F$3,0)</f>
        <v>2.1369863013698628E-2</v>
      </c>
      <c r="G163" s="4">
        <f>参数!G$3/365*(净价!$A163-参数!G$4)+IF(参数!G$3/365*(净价!$A163-参数!G$4)&gt;=参数!G$3,-参数!G$3,0)</f>
        <v>6.1117808219178088E-3</v>
      </c>
      <c r="H163" s="4">
        <f>参数!H$3/365*(净价!$A163-参数!H$4)+IF(参数!H$3/365*(净价!$A163-参数!H$4)&gt;=参数!H$3,-参数!H$3,0)</f>
        <v>5.9599999999999993E-2</v>
      </c>
      <c r="I163" s="4">
        <f>参数!I$3/365*(净价!$A163-参数!I$4)+IF(参数!I$3/365*(净价!$A163-参数!I$4)&gt;=参数!I$3,-参数!I$3,0)</f>
        <v>4.2632876712328766E-2</v>
      </c>
      <c r="J163" s="4">
        <f>参数!J$3/365*(净价!$A163-参数!J$4)+IF(参数!J$3/365*(净价!$A163-参数!J$4)&gt;=参数!J$3,-参数!J$3,0)</f>
        <v>5.0999452054794524E-2</v>
      </c>
      <c r="K163" s="4">
        <f>参数!K$3/365*(净价!$A163-参数!K$4)+IF(参数!K$3/365*(净价!$A163-参数!K$4)&gt;=参数!K$3,-参数!K$3,0)</f>
        <v>5.4849315068493151E-2</v>
      </c>
    </row>
    <row r="164" spans="1:11" x14ac:dyDescent="0.15">
      <c r="A164" s="1">
        <v>42521</v>
      </c>
      <c r="B164" s="4">
        <f>参数!B$3/365*(净价!$A164-参数!B$4)+IF(参数!B$3/365*(净价!$A164-参数!B$4)&gt;=参数!B$3,-参数!B$3,0)</f>
        <v>1.6430684931506845E-2</v>
      </c>
      <c r="C164" s="4">
        <f>参数!C$3/365*(净价!$A164-参数!C$4)+IF(参数!C$3/365*(净价!$A164-参数!C$4)&gt;=参数!C$3,-参数!C$3,0)</f>
        <v>2.1424657534246577E-2</v>
      </c>
      <c r="D164" s="4">
        <f>参数!D$3/365*(净价!$A164-参数!D$4)+IF(参数!D$3/365*(净价!$A164-参数!D$4)&gt;=参数!D$3,-参数!D$3,0)</f>
        <v>4.6712328767123293E-2</v>
      </c>
      <c r="E164" s="4">
        <f>参数!E$3/365*(净价!$A164-参数!E$4)+IF(参数!E$3/365*(净价!$A164-参数!E$4)&gt;=参数!E$3,-参数!E$3,0)</f>
        <v>3.1660273972602751E-2</v>
      </c>
      <c r="F164" s="4">
        <f>参数!F$3/365*(净价!$A164-参数!F$4)+IF(参数!F$3/365*(净价!$A164-参数!F$4)&gt;=参数!F$3,-参数!F$3,0)</f>
        <v>2.1547945205479452E-2</v>
      </c>
      <c r="G164" s="4">
        <f>参数!G$3/365*(净价!$A164-参数!G$4)+IF(参数!G$3/365*(净价!$A164-参数!G$4)&gt;=参数!G$3,-参数!G$3,0)</f>
        <v>6.2506849315068502E-3</v>
      </c>
      <c r="H164" s="4">
        <f>参数!H$3/365*(净价!$A164-参数!H$4)+IF(参数!H$3/365*(净价!$A164-参数!H$4)&gt;=参数!H$3,-参数!H$3,0)</f>
        <v>5.9799999999999992E-2</v>
      </c>
      <c r="I164" s="4">
        <f>参数!I$3/365*(净价!$A164-参数!I$4)+IF(参数!I$3/365*(净价!$A164-参数!I$4)&gt;=参数!I$3,-参数!I$3,0)</f>
        <v>4.280547945205479E-2</v>
      </c>
      <c r="J164" s="4">
        <f>参数!J$3/365*(净价!$A164-参数!J$4)+IF(参数!J$3/365*(净价!$A164-参数!J$4)&gt;=参数!J$3,-参数!J$3,0)</f>
        <v>5.1146849315068493E-2</v>
      </c>
      <c r="K164" s="4">
        <f>参数!K$3/365*(净价!$A164-参数!K$4)+IF(参数!K$3/365*(净价!$A164-参数!K$4)&gt;=参数!K$3,-参数!K$3,0)</f>
        <v>5.5027397260273975E-2</v>
      </c>
    </row>
    <row r="165" spans="1:11" x14ac:dyDescent="0.15">
      <c r="A165" s="1">
        <v>42522</v>
      </c>
      <c r="B165" s="4">
        <f>参数!B$3/365*(净价!$A165-参数!B$4)+IF(参数!B$3/365*(净价!$A165-参数!B$4)&gt;=参数!B$3,-参数!B$3,0)</f>
        <v>1.6572328767123293E-2</v>
      </c>
      <c r="C165" s="4">
        <f>参数!C$3/365*(净价!$A165-参数!C$4)+IF(参数!C$3/365*(净价!$A165-参数!C$4)&gt;=参数!C$3,-参数!C$3,0)</f>
        <v>2.165753424657535E-2</v>
      </c>
      <c r="D165" s="4">
        <f>参数!D$3/365*(净价!$A165-参数!D$4)+IF(参数!D$3/365*(净价!$A165-参数!D$4)&gt;=参数!D$3,-参数!D$3,0)</f>
        <v>4.6882191780821918E-2</v>
      </c>
      <c r="E165" s="4">
        <f>参数!E$3/365*(净价!$A165-参数!E$4)+IF(参数!E$3/365*(净价!$A165-参数!E$4)&gt;=参数!E$3,-参数!E$3,0)</f>
        <v>3.18082191780822E-2</v>
      </c>
      <c r="F165" s="4">
        <f>参数!F$3/365*(净价!$A165-参数!F$4)+IF(参数!F$3/365*(净价!$A165-参数!F$4)&gt;=参数!F$3,-参数!F$3,0)</f>
        <v>2.1726027397260275E-2</v>
      </c>
      <c r="G165" s="4">
        <f>参数!G$3/365*(净价!$A165-参数!G$4)+IF(参数!G$3/365*(净价!$A165-参数!G$4)&gt;=参数!G$3,-参数!G$3,0)</f>
        <v>6.3895890410958917E-3</v>
      </c>
      <c r="H165" s="4">
        <f>参数!H$3/365*(净价!$A165-参数!H$4)+IF(参数!H$3/365*(净价!$A165-参数!H$4)&gt;=参数!H$3,-参数!H$3,0)</f>
        <v>0.06</v>
      </c>
      <c r="I165" s="4">
        <f>参数!I$3/365*(净价!$A165-参数!I$4)+IF(参数!I$3/365*(净价!$A165-参数!I$4)&gt;=参数!I$3,-参数!I$3,0)</f>
        <v>4.2978082191780821E-2</v>
      </c>
      <c r="J165" s="4">
        <f>参数!J$3/365*(净价!$A165-参数!J$4)+IF(参数!J$3/365*(净价!$A165-参数!J$4)&gt;=参数!J$3,-参数!J$3,0)</f>
        <v>5.129424657534247E-2</v>
      </c>
      <c r="K165" s="4">
        <f>参数!K$3/365*(净价!$A165-参数!K$4)+IF(参数!K$3/365*(净价!$A165-参数!K$4)&gt;=参数!K$3,-参数!K$3,0)</f>
        <v>5.5205479452054791E-2</v>
      </c>
    </row>
    <row r="166" spans="1:11" x14ac:dyDescent="0.15">
      <c r="A166" s="1">
        <v>42523</v>
      </c>
      <c r="B166" s="4">
        <f>参数!B$3/365*(净价!$A166-参数!B$4)+IF(参数!B$3/365*(净价!$A166-参数!B$4)&gt;=参数!B$3,-参数!B$3,0)</f>
        <v>1.6713972602739727E-2</v>
      </c>
      <c r="C166" s="4">
        <f>参数!C$3/365*(净价!$A166-参数!C$4)+IF(参数!C$3/365*(净价!$A166-参数!C$4)&gt;=参数!C$3,-参数!C$3,0)</f>
        <v>2.1890410958904122E-2</v>
      </c>
      <c r="D166" s="4">
        <f>参数!D$3/365*(净价!$A166-参数!D$4)+IF(参数!D$3/365*(净价!$A166-参数!D$4)&gt;=参数!D$3,-参数!D$3,0)</f>
        <v>4.7052054794520549E-2</v>
      </c>
      <c r="E166" s="4">
        <f>参数!E$3/365*(净价!$A166-参数!E$4)+IF(参数!E$3/365*(净价!$A166-参数!E$4)&gt;=参数!E$3,-参数!E$3,0)</f>
        <v>3.195616438356165E-2</v>
      </c>
      <c r="F166" s="4">
        <f>参数!F$3/365*(净价!$A166-参数!F$4)+IF(参数!F$3/365*(净价!$A166-参数!F$4)&gt;=参数!F$3,-参数!F$3,0)</f>
        <v>2.1904109589041099E-2</v>
      </c>
      <c r="G166" s="4">
        <f>参数!G$3/365*(净价!$A166-参数!G$4)+IF(参数!G$3/365*(净价!$A166-参数!G$4)&gt;=参数!G$3,-参数!G$3,0)</f>
        <v>6.5284931506849331E-3</v>
      </c>
      <c r="H166" s="4">
        <f>参数!H$3/365*(净价!$A166-参数!H$4)+IF(参数!H$3/365*(净价!$A166-参数!H$4)&gt;=参数!H$3,-参数!H$3,0)</f>
        <v>6.0199999999999997E-2</v>
      </c>
      <c r="I166" s="4">
        <f>参数!I$3/365*(净价!$A166-参数!I$4)+IF(参数!I$3/365*(净价!$A166-参数!I$4)&gt;=参数!I$3,-参数!I$3,0)</f>
        <v>4.3150684931506846E-2</v>
      </c>
      <c r="J166" s="4">
        <f>参数!J$3/365*(净价!$A166-参数!J$4)+IF(参数!J$3/365*(净价!$A166-参数!J$4)&gt;=参数!J$3,-参数!J$3,0)</f>
        <v>5.1441643835616439E-2</v>
      </c>
      <c r="K166" s="4">
        <f>参数!K$3/365*(净价!$A166-参数!K$4)+IF(参数!K$3/365*(净价!$A166-参数!K$4)&gt;=参数!K$3,-参数!K$3,0)</f>
        <v>5.5383561643835615E-2</v>
      </c>
    </row>
    <row r="167" spans="1:11" x14ac:dyDescent="0.15">
      <c r="A167" s="1">
        <v>42524</v>
      </c>
      <c r="B167" s="4">
        <f>参数!B$3/365*(净价!$A167-参数!B$4)+IF(参数!B$3/365*(净价!$A167-参数!B$4)&gt;=参数!B$3,-参数!B$3,0)</f>
        <v>1.6855616438356161E-2</v>
      </c>
      <c r="C167" s="4">
        <f>参数!C$3/365*(净价!$A167-参数!C$4)+IF(参数!C$3/365*(净价!$A167-参数!C$4)&gt;=参数!C$3,-参数!C$3,0)</f>
        <v>2.212328767123288E-2</v>
      </c>
      <c r="D167" s="4">
        <f>参数!D$3/365*(净价!$A167-参数!D$4)+IF(参数!D$3/365*(净价!$A167-参数!D$4)&gt;=参数!D$3,-参数!D$3,0)</f>
        <v>4.7221917808219181E-2</v>
      </c>
      <c r="E167" s="4">
        <f>参数!E$3/365*(净价!$A167-参数!E$4)+IF(参数!E$3/365*(净价!$A167-参数!E$4)&gt;=参数!E$3,-参数!E$3,0)</f>
        <v>3.2104109589041099E-2</v>
      </c>
      <c r="F167" s="4">
        <f>参数!F$3/365*(净价!$A167-参数!F$4)+IF(参数!F$3/365*(净价!$A167-参数!F$4)&gt;=参数!F$3,-参数!F$3,0)</f>
        <v>2.2082191780821908E-2</v>
      </c>
      <c r="G167" s="4">
        <f>参数!G$3/365*(净价!$A167-参数!G$4)+IF(参数!G$3/365*(净价!$A167-参数!G$4)&gt;=参数!G$3,-参数!G$3,0)</f>
        <v>6.6673972602739745E-3</v>
      </c>
      <c r="H167" s="4">
        <f>参数!H$3/365*(净价!$A167-参数!H$4)+IF(参数!H$3/365*(净价!$A167-参数!H$4)&gt;=参数!H$3,-参数!H$3,0)</f>
        <v>6.0399999999999995E-2</v>
      </c>
      <c r="I167" s="4">
        <f>参数!I$3/365*(净价!$A167-参数!I$4)+IF(参数!I$3/365*(净价!$A167-参数!I$4)&gt;=参数!I$3,-参数!I$3,0)</f>
        <v>4.3323287671232877E-2</v>
      </c>
      <c r="J167" s="4">
        <f>参数!J$3/365*(净价!$A167-参数!J$4)+IF(参数!J$3/365*(净价!$A167-参数!J$4)&gt;=参数!J$3,-参数!J$3,0)</f>
        <v>5.1589041095890409E-2</v>
      </c>
      <c r="K167" s="4">
        <f>参数!K$3/365*(净价!$A167-参数!K$4)+IF(参数!K$3/365*(净价!$A167-参数!K$4)&gt;=参数!K$3,-参数!K$3,0)</f>
        <v>5.5561643835616438E-2</v>
      </c>
    </row>
    <row r="168" spans="1:11" x14ac:dyDescent="0.15">
      <c r="A168" s="1">
        <v>42527</v>
      </c>
      <c r="B168" s="4">
        <f>参数!B$3/365*(净价!$A168-参数!B$4)+IF(参数!B$3/365*(净价!$A168-参数!B$4)&gt;=参数!B$3,-参数!B$3,0)</f>
        <v>1.7280547945205477E-2</v>
      </c>
      <c r="C168" s="4">
        <f>参数!C$3/365*(净价!$A168-参数!C$4)+IF(参数!C$3/365*(净价!$A168-参数!C$4)&gt;=参数!C$3,-参数!C$3,0)</f>
        <v>2.2821917808219183E-2</v>
      </c>
      <c r="D168" s="4">
        <f>参数!D$3/365*(净价!$A168-参数!D$4)+IF(参数!D$3/365*(净价!$A168-参数!D$4)&gt;=参数!D$3,-参数!D$3,0)</f>
        <v>4.773150684931507E-2</v>
      </c>
      <c r="E168" s="4">
        <f>参数!E$3/365*(净价!$A168-参数!E$4)+IF(参数!E$3/365*(净价!$A168-参数!E$4)&gt;=参数!E$3,-参数!E$3,0)</f>
        <v>3.2547945205479462E-2</v>
      </c>
      <c r="F168" s="4">
        <f>参数!F$3/365*(净价!$A168-参数!F$4)+IF(参数!F$3/365*(净价!$A168-参数!F$4)&gt;=参数!F$3,-参数!F$3,0)</f>
        <v>2.2616438356164378E-2</v>
      </c>
      <c r="G168" s="4">
        <f>参数!G$3/365*(净价!$A168-参数!G$4)+IF(参数!G$3/365*(净价!$A168-参数!G$4)&gt;=参数!G$3,-参数!G$3,0)</f>
        <v>7.0841095890410918E-3</v>
      </c>
      <c r="H168" s="4">
        <f>参数!H$3/365*(净价!$A168-参数!H$4)+IF(参数!H$3/365*(净价!$A168-参数!H$4)&gt;=参数!H$3,-参数!H$3,0)</f>
        <v>6.0999999999999992E-2</v>
      </c>
      <c r="I168" s="4">
        <f>参数!I$3/365*(净价!$A168-参数!I$4)+IF(参数!I$3/365*(净价!$A168-参数!I$4)&gt;=参数!I$3,-参数!I$3,0)</f>
        <v>4.3841095890410957E-2</v>
      </c>
      <c r="J168" s="4">
        <f>参数!J$3/365*(净价!$A168-参数!J$4)+IF(参数!J$3/365*(净价!$A168-参数!J$4)&gt;=参数!J$3,-参数!J$3,0)</f>
        <v>5.2031232876712331E-2</v>
      </c>
      <c r="K168" s="4">
        <f>参数!K$3/365*(净价!$A168-参数!K$4)+IF(参数!K$3/365*(净价!$A168-参数!K$4)&gt;=参数!K$3,-参数!K$3,0)</f>
        <v>5.6095890410958901E-2</v>
      </c>
    </row>
    <row r="169" spans="1:11" x14ac:dyDescent="0.15">
      <c r="A169" s="1">
        <v>42528</v>
      </c>
      <c r="B169" s="4">
        <f>参数!B$3/365*(净价!$A169-参数!B$4)+IF(参数!B$3/365*(净价!$A169-参数!B$4)&gt;=参数!B$3,-参数!B$3,0)</f>
        <v>1.7422191780821911E-2</v>
      </c>
      <c r="C169" s="4">
        <f>参数!C$3/365*(净价!$A169-参数!C$4)+IF(参数!C$3/365*(净价!$A169-参数!C$4)&gt;=参数!C$3,-参数!C$3,0)</f>
        <v>2.3054794520547955E-2</v>
      </c>
      <c r="D169" s="4">
        <f>参数!D$3/365*(净价!$A169-参数!D$4)+IF(参数!D$3/365*(净价!$A169-参数!D$4)&gt;=参数!D$3,-参数!D$3,0)</f>
        <v>4.7901369863013701E-2</v>
      </c>
      <c r="E169" s="4">
        <f>参数!E$3/365*(净价!$A169-参数!E$4)+IF(参数!E$3/365*(净价!$A169-参数!E$4)&gt;=参数!E$3,-参数!E$3,0)</f>
        <v>3.2695890410958911E-2</v>
      </c>
      <c r="F169" s="4">
        <f>参数!F$3/365*(净价!$A169-参数!F$4)+IF(参数!F$3/365*(净价!$A169-参数!F$4)&gt;=参数!F$3,-参数!F$3,0)</f>
        <v>2.2794520547945202E-2</v>
      </c>
      <c r="G169" s="4">
        <f>参数!G$3/365*(净价!$A169-参数!G$4)+IF(参数!G$3/365*(净价!$A169-参数!G$4)&gt;=参数!G$3,-参数!G$3,0)</f>
        <v>7.2230136986301333E-3</v>
      </c>
      <c r="H169" s="4">
        <f>参数!H$3/365*(净价!$A169-参数!H$4)+IF(参数!H$3/365*(净价!$A169-参数!H$4)&gt;=参数!H$3,-参数!H$3,0)</f>
        <v>6.1199999999999997E-2</v>
      </c>
      <c r="I169" s="4">
        <f>参数!I$3/365*(净价!$A169-参数!I$4)+IF(参数!I$3/365*(净价!$A169-参数!I$4)&gt;=参数!I$3,-参数!I$3,0)</f>
        <v>4.4013698630136988E-2</v>
      </c>
      <c r="J169" s="4">
        <f>参数!J$3/365*(净价!$A169-参数!J$4)+IF(参数!J$3/365*(净价!$A169-参数!J$4)&gt;=参数!J$3,-参数!J$3,0)</f>
        <v>5.2178630136986301E-2</v>
      </c>
      <c r="K169" s="4">
        <f>参数!K$3/365*(净价!$A169-参数!K$4)+IF(参数!K$3/365*(净价!$A169-参数!K$4)&gt;=参数!K$3,-参数!K$3,0)</f>
        <v>5.6273972602739725E-2</v>
      </c>
    </row>
    <row r="170" spans="1:11" x14ac:dyDescent="0.15">
      <c r="A170" s="1">
        <v>42529</v>
      </c>
      <c r="B170" s="4">
        <f>参数!B$3/365*(净价!$A170-参数!B$4)+IF(参数!B$3/365*(净价!$A170-参数!B$4)&gt;=参数!B$3,-参数!B$3,0)</f>
        <v>1.7563835616438359E-2</v>
      </c>
      <c r="C170" s="4">
        <f>参数!C$3/365*(净价!$A170-参数!C$4)+IF(参数!C$3/365*(净价!$A170-参数!C$4)&gt;=参数!C$3,-参数!C$3,0)</f>
        <v>2.3287671232876714E-2</v>
      </c>
      <c r="D170" s="4">
        <f>参数!D$3/365*(净价!$A170-参数!D$4)+IF(参数!D$3/365*(净价!$A170-参数!D$4)&gt;=参数!D$3,-参数!D$3,0)</f>
        <v>4.8071232876712333E-2</v>
      </c>
      <c r="E170" s="4">
        <f>参数!E$3/365*(净价!$A170-参数!E$4)+IF(参数!E$3/365*(净价!$A170-参数!E$4)&gt;=参数!E$3,-参数!E$3,0)</f>
        <v>3.284383561643836E-2</v>
      </c>
      <c r="F170" s="4">
        <f>参数!F$3/365*(净价!$A170-参数!F$4)+IF(参数!F$3/365*(净价!$A170-参数!F$4)&gt;=参数!F$3,-参数!F$3,0)</f>
        <v>2.2972602739726025E-2</v>
      </c>
      <c r="G170" s="4">
        <f>参数!G$3/365*(净价!$A170-参数!G$4)+IF(参数!G$3/365*(净价!$A170-参数!G$4)&gt;=参数!G$3,-参数!G$3,0)</f>
        <v>7.3619178082191747E-3</v>
      </c>
      <c r="H170" s="4">
        <f>参数!H$3/365*(净价!$A170-参数!H$4)+IF(参数!H$3/365*(净价!$A170-参数!H$4)&gt;=参数!H$3,-参数!H$3,0)</f>
        <v>6.1399999999999996E-2</v>
      </c>
      <c r="I170" s="4">
        <f>参数!I$3/365*(净价!$A170-参数!I$4)+IF(参数!I$3/365*(净价!$A170-参数!I$4)&gt;=参数!I$3,-参数!I$3,0)</f>
        <v>4.4186301369863012E-2</v>
      </c>
      <c r="J170" s="4">
        <f>参数!J$3/365*(净价!$A170-参数!J$4)+IF(参数!J$3/365*(净价!$A170-参数!J$4)&gt;=参数!J$3,-参数!J$3,0)</f>
        <v>5.2326027397260277E-2</v>
      </c>
      <c r="K170" s="4">
        <f>参数!K$3/365*(净价!$A170-参数!K$4)+IF(参数!K$3/365*(净价!$A170-参数!K$4)&gt;=参数!K$3,-参数!K$3,0)</f>
        <v>5.6452054794520548E-2</v>
      </c>
    </row>
    <row r="171" spans="1:11" x14ac:dyDescent="0.15">
      <c r="A171" s="1">
        <v>42534</v>
      </c>
      <c r="B171" s="4">
        <f>参数!B$3/365*(净价!$A171-参数!B$4)+IF(参数!B$3/365*(净价!$A171-参数!B$4)&gt;=参数!B$3,-参数!B$3,0)</f>
        <v>1.8272054794520542E-2</v>
      </c>
      <c r="C171" s="4">
        <f>参数!C$3/365*(净价!$A171-参数!C$4)+IF(参数!C$3/365*(净价!$A171-参数!C$4)&gt;=参数!C$3,-参数!C$3,0)</f>
        <v>2.4452054794520561E-2</v>
      </c>
      <c r="D171" s="4">
        <f>参数!D$3/365*(净价!$A171-参数!D$4)+IF(参数!D$3/365*(净价!$A171-参数!D$4)&gt;=参数!D$3,-参数!D$3,0)</f>
        <v>4.8920547945205478E-2</v>
      </c>
      <c r="E171" s="4">
        <f>参数!E$3/365*(净价!$A171-参数!E$4)+IF(参数!E$3/365*(净价!$A171-参数!E$4)&gt;=参数!E$3,-参数!E$3,0)</f>
        <v>3.3583561643835622E-2</v>
      </c>
      <c r="F171" s="4">
        <f>参数!F$3/365*(净价!$A171-参数!F$4)+IF(参数!F$3/365*(净价!$A171-参数!F$4)&gt;=参数!F$3,-参数!F$3,0)</f>
        <v>2.3863013698630128E-2</v>
      </c>
      <c r="G171" s="4">
        <f>参数!G$3/365*(净价!$A171-参数!G$4)+IF(参数!G$3/365*(净价!$A171-参数!G$4)&gt;=参数!G$3,-参数!G$3,0)</f>
        <v>8.0564383561643818E-3</v>
      </c>
      <c r="H171" s="4">
        <f>参数!H$3/365*(净价!$A171-参数!H$4)+IF(参数!H$3/365*(净价!$A171-参数!H$4)&gt;=参数!H$3,-参数!H$3,0)</f>
        <v>6.2399999999999997E-2</v>
      </c>
      <c r="I171" s="4">
        <f>参数!I$3/365*(净价!$A171-参数!I$4)+IF(参数!I$3/365*(净价!$A171-参数!I$4)&gt;=参数!I$3,-参数!I$3,0)</f>
        <v>4.5049315068493148E-2</v>
      </c>
      <c r="J171" s="4">
        <f>参数!J$3/365*(净价!$A171-参数!J$4)+IF(参数!J$3/365*(净价!$A171-参数!J$4)&gt;=参数!J$3,-参数!J$3,0)</f>
        <v>5.3063013698630139E-2</v>
      </c>
      <c r="K171" s="4">
        <f>参数!K$3/365*(净价!$A171-参数!K$4)+IF(参数!K$3/365*(净价!$A171-参数!K$4)&gt;=参数!K$3,-参数!K$3,0)</f>
        <v>5.7342465753424658E-2</v>
      </c>
    </row>
    <row r="172" spans="1:11" x14ac:dyDescent="0.15">
      <c r="A172" s="1">
        <v>42535</v>
      </c>
      <c r="B172" s="4">
        <f>参数!B$3/365*(净价!$A172-参数!B$4)+IF(参数!B$3/365*(净价!$A172-参数!B$4)&gt;=参数!B$3,-参数!B$3,0)</f>
        <v>1.841369863013699E-2</v>
      </c>
      <c r="C172" s="4">
        <f>参数!C$3/365*(净价!$A172-参数!C$4)+IF(参数!C$3/365*(净价!$A172-参数!C$4)&gt;=参数!C$3,-参数!C$3,0)</f>
        <v>2.468493150684932E-2</v>
      </c>
      <c r="D172" s="4">
        <f>参数!D$3/365*(净价!$A172-参数!D$4)+IF(参数!D$3/365*(净价!$A172-参数!D$4)&gt;=参数!D$3,-参数!D$3,0)</f>
        <v>4.909041095890411E-2</v>
      </c>
      <c r="E172" s="4">
        <f>参数!E$3/365*(净价!$A172-参数!E$4)+IF(参数!E$3/365*(净价!$A172-参数!E$4)&gt;=参数!E$3,-参数!E$3,0)</f>
        <v>3.3731506849315071E-2</v>
      </c>
      <c r="F172" s="4">
        <f>参数!F$3/365*(净价!$A172-参数!F$4)+IF(参数!F$3/365*(净价!$A172-参数!F$4)&gt;=参数!F$3,-参数!F$3,0)</f>
        <v>2.4041095890410952E-2</v>
      </c>
      <c r="G172" s="4">
        <f>参数!G$3/365*(净价!$A172-参数!G$4)+IF(参数!G$3/365*(净价!$A172-参数!G$4)&gt;=参数!G$3,-参数!G$3,0)</f>
        <v>8.1953424657534232E-3</v>
      </c>
      <c r="H172" s="4">
        <f>参数!H$3/365*(净价!$A172-参数!H$4)+IF(参数!H$3/365*(净价!$A172-参数!H$4)&gt;=参数!H$3,-参数!H$3,0)</f>
        <v>6.2599999999999989E-2</v>
      </c>
      <c r="I172" s="4">
        <f>参数!I$3/365*(净价!$A172-参数!I$4)+IF(参数!I$3/365*(净价!$A172-参数!I$4)&gt;=参数!I$3,-参数!I$3,0)</f>
        <v>4.5221917808219179E-2</v>
      </c>
      <c r="J172" s="4">
        <f>参数!J$3/365*(净价!$A172-参数!J$4)+IF(参数!J$3/365*(净价!$A172-参数!J$4)&gt;=参数!J$3,-参数!J$3,0)</f>
        <v>5.3210410958904109E-2</v>
      </c>
      <c r="K172" s="4">
        <f>参数!K$3/365*(净价!$A172-参数!K$4)+IF(参数!K$3/365*(净价!$A172-参数!K$4)&gt;=参数!K$3,-参数!K$3,0)</f>
        <v>5.7520547945205482E-2</v>
      </c>
    </row>
    <row r="173" spans="1:11" x14ac:dyDescent="0.15">
      <c r="A173" s="1">
        <v>42536</v>
      </c>
      <c r="B173" s="4">
        <f>参数!B$3/365*(净价!$A173-参数!B$4)+IF(参数!B$3/365*(净价!$A173-参数!B$4)&gt;=参数!B$3,-参数!B$3,0)</f>
        <v>1.8555342465753424E-2</v>
      </c>
      <c r="C173" s="4">
        <f>参数!C$3/365*(净价!$A173-参数!C$4)+IF(参数!C$3/365*(净价!$A173-参数!C$4)&gt;=参数!C$3,-参数!C$3,0)</f>
        <v>2.4917808219178092E-2</v>
      </c>
      <c r="D173" s="4">
        <f>参数!D$3/365*(净价!$A173-参数!D$4)+IF(参数!D$3/365*(净价!$A173-参数!D$4)&gt;=参数!D$3,-参数!D$3,0)</f>
        <v>4.9260273972602742E-2</v>
      </c>
      <c r="E173" s="4">
        <f>参数!E$3/365*(净价!$A173-参数!E$4)+IF(参数!E$3/365*(净价!$A173-参数!E$4)&gt;=参数!E$3,-参数!E$3,0)</f>
        <v>3.3879452054794534E-2</v>
      </c>
      <c r="F173" s="4">
        <f>参数!F$3/365*(净价!$A173-参数!F$4)+IF(参数!F$3/365*(净价!$A173-参数!F$4)&gt;=参数!F$3,-参数!F$3,0)</f>
        <v>2.4219178082191775E-2</v>
      </c>
      <c r="G173" s="4">
        <f>参数!G$3/365*(净价!$A173-参数!G$4)+IF(参数!G$3/365*(净价!$A173-参数!G$4)&gt;=参数!G$3,-参数!G$3,0)</f>
        <v>8.3342465753424647E-3</v>
      </c>
      <c r="H173" s="4">
        <f>参数!H$3/365*(净价!$A173-参数!H$4)+IF(参数!H$3/365*(净价!$A173-参数!H$4)&gt;=参数!H$3,-参数!H$3,0)</f>
        <v>6.2799999999999995E-2</v>
      </c>
      <c r="I173" s="4">
        <f>参数!I$3/365*(净价!$A173-参数!I$4)+IF(参数!I$3/365*(净价!$A173-参数!I$4)&gt;=参数!I$3,-参数!I$3,0)</f>
        <v>4.5394520547945204E-2</v>
      </c>
      <c r="J173" s="4">
        <f>参数!J$3/365*(净价!$A173-参数!J$4)+IF(参数!J$3/365*(净价!$A173-参数!J$4)&gt;=参数!J$3,-参数!J$3,0)</f>
        <v>5.3357808219178085E-2</v>
      </c>
      <c r="K173" s="4">
        <f>参数!K$3/365*(净价!$A173-参数!K$4)+IF(参数!K$3/365*(净价!$A173-参数!K$4)&gt;=参数!K$3,-参数!K$3,0)</f>
        <v>5.7698630136986298E-2</v>
      </c>
    </row>
    <row r="174" spans="1:11" x14ac:dyDescent="0.15">
      <c r="A174" s="1">
        <v>42537</v>
      </c>
      <c r="B174" s="4">
        <f>参数!B$3/365*(净价!$A174-参数!B$4)+IF(参数!B$3/365*(净价!$A174-参数!B$4)&gt;=参数!B$3,-参数!B$3,0)</f>
        <v>1.8696986301369858E-2</v>
      </c>
      <c r="C174" s="4">
        <f>参数!C$3/365*(净价!$A174-参数!C$4)+IF(参数!C$3/365*(净价!$A174-参数!C$4)&gt;=参数!C$3,-参数!C$3,0)</f>
        <v>2.515068493150685E-2</v>
      </c>
      <c r="D174" s="4">
        <f>参数!D$3/365*(净价!$A174-参数!D$4)+IF(参数!D$3/365*(净价!$A174-参数!D$4)&gt;=参数!D$3,-参数!D$3,0)</f>
        <v>4.9430136986301373E-2</v>
      </c>
      <c r="E174" s="4">
        <f>参数!E$3/365*(净价!$A174-参数!E$4)+IF(参数!E$3/365*(净价!$A174-参数!E$4)&gt;=参数!E$3,-参数!E$3,0)</f>
        <v>3.4027397260273984E-2</v>
      </c>
      <c r="F174" s="4">
        <f>参数!F$3/365*(净价!$A174-参数!F$4)+IF(参数!F$3/365*(净价!$A174-参数!F$4)&gt;=参数!F$3,-参数!F$3,0)</f>
        <v>2.4397260273972599E-2</v>
      </c>
      <c r="G174" s="4">
        <f>参数!G$3/365*(净价!$A174-参数!G$4)+IF(参数!G$3/365*(净价!$A174-参数!G$4)&gt;=参数!G$3,-参数!G$3,0)</f>
        <v>8.4731506849315061E-3</v>
      </c>
      <c r="H174" s="4">
        <f>参数!H$3/365*(净价!$A174-参数!H$4)+IF(参数!H$3/365*(净价!$A174-参数!H$4)&gt;=参数!H$3,-参数!H$3,0)</f>
        <v>6.3E-2</v>
      </c>
      <c r="I174" s="4">
        <f>参数!I$3/365*(净价!$A174-参数!I$4)+IF(参数!I$3/365*(净价!$A174-参数!I$4)&gt;=参数!I$3,-参数!I$3,0)</f>
        <v>4.5567123287671235E-2</v>
      </c>
      <c r="J174" s="4">
        <f>参数!J$3/365*(净价!$A174-参数!J$4)+IF(参数!J$3/365*(净价!$A174-参数!J$4)&gt;=参数!J$3,-参数!J$3,0)</f>
        <v>5.3505205479452055E-2</v>
      </c>
      <c r="K174" s="4">
        <f>参数!K$3/365*(净价!$A174-参数!K$4)+IF(参数!K$3/365*(净价!$A174-参数!K$4)&gt;=参数!K$3,-参数!K$3,0)</f>
        <v>5.7876712328767121E-2</v>
      </c>
    </row>
    <row r="175" spans="1:11" x14ac:dyDescent="0.15">
      <c r="A175" s="1">
        <v>42538</v>
      </c>
      <c r="B175" s="4">
        <f>参数!B$3/365*(净价!$A175-参数!B$4)+IF(参数!B$3/365*(净价!$A175-参数!B$4)&gt;=参数!B$3,-参数!B$3,0)</f>
        <v>1.8838630136986306E-2</v>
      </c>
      <c r="C175" s="4">
        <f>参数!C$3/365*(净价!$A175-参数!C$4)+IF(参数!C$3/365*(净价!$A175-参数!C$4)&gt;=参数!C$3,-参数!C$3,0)</f>
        <v>2.5383561643835623E-2</v>
      </c>
      <c r="D175" s="4">
        <f>参数!D$3/365*(净价!$A175-参数!D$4)+IF(参数!D$3/365*(净价!$A175-参数!D$4)&gt;=参数!D$3,-参数!D$3,0)</f>
        <v>4.9600000000000005E-2</v>
      </c>
      <c r="E175" s="4">
        <f>参数!E$3/365*(净价!$A175-参数!E$4)+IF(参数!E$3/365*(净价!$A175-参数!E$4)&gt;=参数!E$3,-参数!E$3,0)</f>
        <v>3.4175342465753433E-2</v>
      </c>
      <c r="F175" s="4">
        <f>参数!F$3/365*(净价!$A175-参数!F$4)+IF(参数!F$3/365*(净价!$A175-参数!F$4)&gt;=参数!F$3,-参数!F$3,0)</f>
        <v>2.4575342465753422E-2</v>
      </c>
      <c r="G175" s="4">
        <f>参数!G$3/365*(净价!$A175-参数!G$4)+IF(参数!G$3/365*(净价!$A175-参数!G$4)&gt;=参数!G$3,-参数!G$3,0)</f>
        <v>8.6120547945205475E-3</v>
      </c>
      <c r="H175" s="4">
        <f>参数!H$3/365*(净价!$A175-参数!H$4)+IF(参数!H$3/365*(净价!$A175-参数!H$4)&gt;=参数!H$3,-参数!H$3,0)</f>
        <v>6.3199999999999992E-2</v>
      </c>
      <c r="I175" s="4">
        <f>参数!I$3/365*(净价!$A175-参数!I$4)+IF(参数!I$3/365*(净价!$A175-参数!I$4)&gt;=参数!I$3,-参数!I$3,0)</f>
        <v>4.5739726027397259E-2</v>
      </c>
      <c r="J175" s="4">
        <f>参数!J$3/365*(净价!$A175-参数!J$4)+IF(参数!J$3/365*(净价!$A175-参数!J$4)&gt;=参数!J$3,-参数!J$3,0)</f>
        <v>5.3652602739726031E-2</v>
      </c>
      <c r="K175" s="4">
        <f>参数!K$3/365*(净价!$A175-参数!K$4)+IF(参数!K$3/365*(净价!$A175-参数!K$4)&gt;=参数!K$3,-参数!K$3,0)</f>
        <v>5.8054794520547945E-2</v>
      </c>
    </row>
    <row r="176" spans="1:11" x14ac:dyDescent="0.15">
      <c r="A176" s="1">
        <v>42541</v>
      </c>
      <c r="B176" s="4">
        <f>参数!B$3/365*(净价!$A176-参数!B$4)+IF(参数!B$3/365*(净价!$A176-参数!B$4)&gt;=参数!B$3,-参数!B$3,0)</f>
        <v>1.9263561643835622E-2</v>
      </c>
      <c r="C176" s="4">
        <f>参数!C$3/365*(净价!$A176-参数!C$4)+IF(参数!C$3/365*(净价!$A176-参数!C$4)&gt;=参数!C$3,-参数!C$3,0)</f>
        <v>2.6082191780821926E-2</v>
      </c>
      <c r="D176" s="4">
        <f>参数!D$3/365*(净价!$A176-参数!D$4)+IF(参数!D$3/365*(净价!$A176-参数!D$4)&gt;=参数!D$3,-参数!D$3,0)</f>
        <v>5.0109589041095894E-2</v>
      </c>
      <c r="E176" s="4">
        <f>参数!E$3/365*(净价!$A176-参数!E$4)+IF(参数!E$3/365*(净价!$A176-参数!E$4)&gt;=参数!E$3,-参数!E$3,0)</f>
        <v>3.4619178082191782E-2</v>
      </c>
      <c r="F176" s="4">
        <f>参数!F$3/365*(净价!$A176-参数!F$4)+IF(参数!F$3/365*(净价!$A176-参数!F$4)&gt;=参数!F$3,-参数!F$3,0)</f>
        <v>2.5109589041095892E-2</v>
      </c>
      <c r="G176" s="4">
        <f>参数!G$3/365*(净价!$A176-参数!G$4)+IF(参数!G$3/365*(净价!$A176-参数!G$4)&gt;=参数!G$3,-参数!G$3,0)</f>
        <v>9.0287671232876718E-3</v>
      </c>
      <c r="H176" s="4">
        <f>参数!H$3/365*(净价!$A176-参数!H$4)+IF(参数!H$3/365*(净价!$A176-参数!H$4)&gt;=参数!H$3,-参数!H$3,0)</f>
        <v>6.3799999999999996E-2</v>
      </c>
      <c r="I176" s="4">
        <f>参数!I$3/365*(净价!$A176-参数!I$4)+IF(参数!I$3/365*(净价!$A176-参数!I$4)&gt;=参数!I$3,-参数!I$3,0)</f>
        <v>4.6257534246575339E-2</v>
      </c>
      <c r="J176" s="4">
        <f>参数!J$3/365*(净价!$A176-参数!J$4)+IF(参数!J$3/365*(净价!$A176-参数!J$4)&gt;=参数!J$3,-参数!J$3,0)</f>
        <v>2.9479452054794603E-4</v>
      </c>
      <c r="K176" s="4">
        <f>参数!K$3/365*(净价!$A176-参数!K$4)+IF(参数!K$3/365*(净价!$A176-参数!K$4)&gt;=参数!K$3,-参数!K$3,0)</f>
        <v>5.8589041095890408E-2</v>
      </c>
    </row>
    <row r="177" spans="1:11" x14ac:dyDescent="0.15">
      <c r="A177" s="1">
        <v>42542</v>
      </c>
      <c r="B177" s="4">
        <f>参数!B$3/365*(净价!$A177-参数!B$4)+IF(参数!B$3/365*(净价!$A177-参数!B$4)&gt;=参数!B$3,-参数!B$3,0)</f>
        <v>1.9405205479452056E-2</v>
      </c>
      <c r="C177" s="4">
        <f>参数!C$3/365*(净价!$A177-参数!C$4)+IF(参数!C$3/365*(净价!$A177-参数!C$4)&gt;=参数!C$3,-参数!C$3,0)</f>
        <v>2.6315068493150698E-2</v>
      </c>
      <c r="D177" s="4">
        <f>参数!D$3/365*(净价!$A177-参数!D$4)+IF(参数!D$3/365*(净价!$A177-参数!D$4)&gt;=参数!D$3,-参数!D$3,0)</f>
        <v>5.0279452054794525E-2</v>
      </c>
      <c r="E177" s="4">
        <f>参数!E$3/365*(净价!$A177-参数!E$4)+IF(参数!E$3/365*(净价!$A177-参数!E$4)&gt;=参数!E$3,-参数!E$3,0)</f>
        <v>3.4767123287671245E-2</v>
      </c>
      <c r="F177" s="4">
        <f>参数!F$3/365*(净价!$A177-参数!F$4)+IF(参数!F$3/365*(净价!$A177-参数!F$4)&gt;=参数!F$3,-参数!F$3,0)</f>
        <v>2.5287671232876716E-2</v>
      </c>
      <c r="G177" s="4">
        <f>参数!G$3/365*(净价!$A177-参数!G$4)+IF(参数!G$3/365*(净价!$A177-参数!G$4)&gt;=参数!G$3,-参数!G$3,0)</f>
        <v>9.1676712328767132E-3</v>
      </c>
      <c r="H177" s="4">
        <f>参数!H$3/365*(净价!$A177-参数!H$4)+IF(参数!H$3/365*(净价!$A177-参数!H$4)&gt;=参数!H$3,-参数!H$3,0)</f>
        <v>6.4000000000000001E-2</v>
      </c>
      <c r="I177" s="4">
        <f>参数!I$3/365*(净价!$A177-参数!I$4)+IF(参数!I$3/365*(净价!$A177-参数!I$4)&gt;=参数!I$3,-参数!I$3,0)</f>
        <v>4.6430136986301371E-2</v>
      </c>
      <c r="J177" s="4">
        <f>参数!J$3/365*(净价!$A177-参数!J$4)+IF(参数!J$3/365*(净价!$A177-参数!J$4)&gt;=参数!J$3,-参数!J$3,0)</f>
        <v>4.4219178082191557E-4</v>
      </c>
      <c r="K177" s="4">
        <f>参数!K$3/365*(净价!$A177-参数!K$4)+IF(参数!K$3/365*(净价!$A177-参数!K$4)&gt;=参数!K$3,-参数!K$3,0)</f>
        <v>5.8767123287671232E-2</v>
      </c>
    </row>
    <row r="178" spans="1:11" x14ac:dyDescent="0.15">
      <c r="A178" s="1">
        <v>42543</v>
      </c>
      <c r="B178" s="4">
        <f>参数!B$3/365*(净价!$A178-参数!B$4)+IF(参数!B$3/365*(净价!$A178-参数!B$4)&gt;=参数!B$3,-参数!B$3,0)</f>
        <v>1.954684931506849E-2</v>
      </c>
      <c r="C178" s="4">
        <f>参数!C$3/365*(净价!$A178-参数!C$4)+IF(参数!C$3/365*(净价!$A178-参数!C$4)&gt;=参数!C$3,-参数!C$3,0)</f>
        <v>2.6547945205479456E-2</v>
      </c>
      <c r="D178" s="4">
        <f>参数!D$3/365*(净价!$A178-参数!D$4)+IF(参数!D$3/365*(净价!$A178-参数!D$4)&gt;=参数!D$3,-参数!D$3,0)</f>
        <v>5.044931506849315E-2</v>
      </c>
      <c r="E178" s="4">
        <f>参数!E$3/365*(净价!$A178-参数!E$4)+IF(参数!E$3/365*(净价!$A178-参数!E$4)&gt;=参数!E$3,-参数!E$3,0)</f>
        <v>3.4915068493150694E-2</v>
      </c>
      <c r="F178" s="4">
        <f>参数!F$3/365*(净价!$A178-参数!F$4)+IF(参数!F$3/365*(净价!$A178-参数!F$4)&gt;=参数!F$3,-参数!F$3,0)</f>
        <v>2.5465753424657525E-2</v>
      </c>
      <c r="G178" s="4">
        <f>参数!G$3/365*(净价!$A178-参数!G$4)+IF(参数!G$3/365*(净价!$A178-参数!G$4)&gt;=参数!G$3,-参数!G$3,0)</f>
        <v>9.3065753424657546E-3</v>
      </c>
      <c r="H178" s="4">
        <f>参数!H$3/365*(净价!$A178-参数!H$4)+IF(参数!H$3/365*(净价!$A178-参数!H$4)&gt;=参数!H$3,-参数!H$3,0)</f>
        <v>6.4199999999999993E-2</v>
      </c>
      <c r="I178" s="4">
        <f>参数!I$3/365*(净价!$A178-参数!I$4)+IF(参数!I$3/365*(净价!$A178-参数!I$4)&gt;=参数!I$3,-参数!I$3,0)</f>
        <v>4.6602739726027395E-2</v>
      </c>
      <c r="J178" s="4">
        <f>参数!J$3/365*(净价!$A178-参数!J$4)+IF(参数!J$3/365*(净价!$A178-参数!J$4)&gt;=参数!J$3,-参数!J$3,0)</f>
        <v>5.8958904109589205E-4</v>
      </c>
      <c r="K178" s="4">
        <f>参数!K$3/365*(净价!$A178-参数!K$4)+IF(参数!K$3/365*(净价!$A178-参数!K$4)&gt;=参数!K$3,-参数!K$3,0)</f>
        <v>5.8945205479452055E-2</v>
      </c>
    </row>
    <row r="179" spans="1:11" x14ac:dyDescent="0.15">
      <c r="A179" s="1">
        <v>42544</v>
      </c>
      <c r="B179" s="4">
        <f>参数!B$3/365*(净价!$A179-参数!B$4)+IF(参数!B$3/365*(净价!$A179-参数!B$4)&gt;=参数!B$3,-参数!B$3,0)</f>
        <v>1.9688493150684938E-2</v>
      </c>
      <c r="C179" s="4">
        <f>参数!C$3/365*(净价!$A179-参数!C$4)+IF(参数!C$3/365*(净价!$A179-参数!C$4)&gt;=参数!C$3,-参数!C$3,0)</f>
        <v>2.6780821917808229E-2</v>
      </c>
      <c r="D179" s="4">
        <f>参数!D$3/365*(净价!$A179-参数!D$4)+IF(参数!D$3/365*(净价!$A179-参数!D$4)&gt;=参数!D$3,-参数!D$3,0)</f>
        <v>5.0619178082191782E-2</v>
      </c>
      <c r="E179" s="4">
        <f>参数!E$3/365*(净价!$A179-参数!E$4)+IF(参数!E$3/365*(净价!$A179-参数!E$4)&gt;=参数!E$3,-参数!E$3,0)</f>
        <v>3.5063013698630144E-2</v>
      </c>
      <c r="F179" s="4">
        <f>参数!F$3/365*(净价!$A179-参数!F$4)+IF(参数!F$3/365*(净价!$A179-参数!F$4)&gt;=参数!F$3,-参数!F$3,0)</f>
        <v>2.5643835616438349E-2</v>
      </c>
      <c r="G179" s="4">
        <f>参数!G$3/365*(净价!$A179-参数!G$4)+IF(参数!G$3/365*(净价!$A179-参数!G$4)&gt;=参数!G$3,-参数!G$3,0)</f>
        <v>9.4454794520547961E-3</v>
      </c>
      <c r="H179" s="4">
        <f>参数!H$3/365*(净价!$A179-参数!H$4)+IF(参数!H$3/365*(净价!$A179-参数!H$4)&gt;=参数!H$3,-参数!H$3,0)</f>
        <v>6.4399999999999999E-2</v>
      </c>
      <c r="I179" s="4">
        <f>参数!I$3/365*(净价!$A179-参数!I$4)+IF(参数!I$3/365*(净价!$A179-参数!I$4)&gt;=参数!I$3,-参数!I$3,0)</f>
        <v>4.6775342465753426E-2</v>
      </c>
      <c r="J179" s="4">
        <f>参数!J$3/365*(净价!$A179-参数!J$4)+IF(参数!J$3/365*(净价!$A179-参数!J$4)&gt;=参数!J$3,-参数!J$3,0)</f>
        <v>7.369863013698616E-4</v>
      </c>
      <c r="K179" s="4">
        <f>参数!K$3/365*(净价!$A179-参数!K$4)+IF(参数!K$3/365*(净价!$A179-参数!K$4)&gt;=参数!K$3,-参数!K$3,0)</f>
        <v>5.9123287671232878E-2</v>
      </c>
    </row>
    <row r="180" spans="1:11" x14ac:dyDescent="0.15">
      <c r="A180" s="1">
        <v>42545</v>
      </c>
      <c r="B180" s="4">
        <f>参数!B$3/365*(净价!$A180-参数!B$4)+IF(参数!B$3/365*(净价!$A180-参数!B$4)&gt;=参数!B$3,-参数!B$3,0)</f>
        <v>1.9830136986301372E-2</v>
      </c>
      <c r="C180" s="4">
        <f>参数!C$3/365*(净价!$A180-参数!C$4)+IF(参数!C$3/365*(净价!$A180-参数!C$4)&gt;=参数!C$3,-参数!C$3,0)</f>
        <v>2.7013698630136987E-2</v>
      </c>
      <c r="D180" s="4">
        <f>参数!D$3/365*(净价!$A180-参数!D$4)+IF(参数!D$3/365*(净价!$A180-参数!D$4)&gt;=参数!D$3,-参数!D$3,0)</f>
        <v>5.0789041095890414E-2</v>
      </c>
      <c r="E180" s="4">
        <f>参数!E$3/365*(净价!$A180-参数!E$4)+IF(参数!E$3/365*(净价!$A180-参数!E$4)&gt;=参数!E$3,-参数!E$3,0)</f>
        <v>3.5210958904109593E-2</v>
      </c>
      <c r="F180" s="4">
        <f>参数!F$3/365*(净价!$A180-参数!F$4)+IF(参数!F$3/365*(净价!$A180-参数!F$4)&gt;=参数!F$3,-参数!F$3,0)</f>
        <v>2.5821917808219172E-2</v>
      </c>
      <c r="G180" s="4">
        <f>参数!G$3/365*(净价!$A180-参数!G$4)+IF(参数!G$3/365*(净价!$A180-参数!G$4)&gt;=参数!G$3,-参数!G$3,0)</f>
        <v>9.5843835616438375E-3</v>
      </c>
      <c r="H180" s="4">
        <f>参数!H$3/365*(净价!$A180-参数!H$4)+IF(参数!H$3/365*(净价!$A180-参数!H$4)&gt;=参数!H$3,-参数!H$3,0)</f>
        <v>6.4599999999999991E-2</v>
      </c>
      <c r="I180" s="4">
        <f>参数!I$3/365*(净价!$A180-参数!I$4)+IF(参数!I$3/365*(净价!$A180-参数!I$4)&gt;=参数!I$3,-参数!I$3,0)</f>
        <v>4.6947945205479451E-2</v>
      </c>
      <c r="J180" s="4">
        <f>参数!J$3/365*(净价!$A180-参数!J$4)+IF(参数!J$3/365*(净价!$A180-参数!J$4)&gt;=参数!J$3,-参数!J$3,0)</f>
        <v>8.8438356164383808E-4</v>
      </c>
      <c r="K180" s="4">
        <f>参数!K$3/365*(净价!$A180-参数!K$4)+IF(参数!K$3/365*(净价!$A180-参数!K$4)&gt;=参数!K$3,-参数!K$3,0)</f>
        <v>5.9301369863013695E-2</v>
      </c>
    </row>
    <row r="181" spans="1:11" x14ac:dyDescent="0.15">
      <c r="A181" s="1">
        <v>42548</v>
      </c>
      <c r="B181" s="4">
        <f>参数!B$3/365*(净价!$A181-参数!B$4)+IF(参数!B$3/365*(净价!$A181-参数!B$4)&gt;=参数!B$3,-参数!B$3,0)</f>
        <v>2.0255068493150688E-2</v>
      </c>
      <c r="C181" s="4">
        <f>参数!C$3/365*(净价!$A181-参数!C$4)+IF(参数!C$3/365*(净价!$A181-参数!C$4)&gt;=参数!C$3,-参数!C$3,0)</f>
        <v>2.771232876712329E-2</v>
      </c>
      <c r="D181" s="4">
        <f>参数!D$3/365*(净价!$A181-参数!D$4)+IF(参数!D$3/365*(净价!$A181-参数!D$4)&gt;=参数!D$3,-参数!D$3,0)</f>
        <v>5.1298630136986302E-2</v>
      </c>
      <c r="E181" s="4">
        <f>参数!E$3/365*(净价!$A181-参数!E$4)+IF(参数!E$3/365*(净价!$A181-参数!E$4)&gt;=参数!E$3,-参数!E$3,0)</f>
        <v>3.5654794520547956E-2</v>
      </c>
      <c r="F181" s="4">
        <f>参数!F$3/365*(净价!$A181-参数!F$4)+IF(参数!F$3/365*(净价!$A181-参数!F$4)&gt;=参数!F$3,-参数!F$3,0)</f>
        <v>2.6356164383561642E-2</v>
      </c>
      <c r="G181" s="4">
        <f>参数!G$3/365*(净价!$A181-参数!G$4)+IF(参数!G$3/365*(净价!$A181-参数!G$4)&gt;=参数!G$3,-参数!G$3,0)</f>
        <v>1.0001095890410962E-2</v>
      </c>
      <c r="H181" s="4">
        <f>参数!H$3/365*(净价!$A181-参数!H$4)+IF(参数!H$3/365*(净价!$A181-参数!H$4)&gt;=参数!H$3,-参数!H$3,0)</f>
        <v>6.5199999999999994E-2</v>
      </c>
      <c r="I181" s="4">
        <f>参数!I$3/365*(净价!$A181-参数!I$4)+IF(参数!I$3/365*(净价!$A181-参数!I$4)&gt;=参数!I$3,-参数!I$3,0)</f>
        <v>4.7465753424657531E-2</v>
      </c>
      <c r="J181" s="4">
        <f>参数!J$3/365*(净价!$A181-参数!J$4)+IF(参数!J$3/365*(净价!$A181-参数!J$4)&gt;=参数!J$3,-参数!J$3,0)</f>
        <v>1.3265753424657536E-3</v>
      </c>
      <c r="K181" s="4">
        <f>参数!K$3/365*(净价!$A181-参数!K$4)+IF(参数!K$3/365*(净价!$A181-参数!K$4)&gt;=参数!K$3,-参数!K$3,0)</f>
        <v>5.9835616438356165E-2</v>
      </c>
    </row>
    <row r="182" spans="1:11" x14ac:dyDescent="0.15">
      <c r="A182" s="1">
        <v>42549</v>
      </c>
      <c r="B182" s="4">
        <f>参数!B$3/365*(净价!$A182-参数!B$4)+IF(参数!B$3/365*(净价!$A182-参数!B$4)&gt;=参数!B$3,-参数!B$3,0)</f>
        <v>2.0396712328767122E-2</v>
      </c>
      <c r="C182" s="4">
        <f>参数!C$3/365*(净价!$A182-参数!C$4)+IF(参数!C$3/365*(净价!$A182-参数!C$4)&gt;=参数!C$3,-参数!C$3,0)</f>
        <v>2.7945205479452062E-2</v>
      </c>
      <c r="D182" s="4">
        <f>参数!D$3/365*(净价!$A182-参数!D$4)+IF(参数!D$3/365*(净价!$A182-参数!D$4)&gt;=参数!D$3,-参数!D$3,0)</f>
        <v>5.1468493150684934E-2</v>
      </c>
      <c r="E182" s="4">
        <f>参数!E$3/365*(净价!$A182-参数!E$4)+IF(参数!E$3/365*(净价!$A182-参数!E$4)&gt;=参数!E$3,-参数!E$3,0)</f>
        <v>3.5802739726027405E-2</v>
      </c>
      <c r="F182" s="4">
        <f>参数!F$3/365*(净价!$A182-参数!F$4)+IF(参数!F$3/365*(净价!$A182-参数!F$4)&gt;=参数!F$3,-参数!F$3,0)</f>
        <v>2.6534246575342466E-2</v>
      </c>
      <c r="G182" s="4">
        <f>参数!G$3/365*(净价!$A182-参数!G$4)+IF(参数!G$3/365*(净价!$A182-参数!G$4)&gt;=参数!G$3,-参数!G$3,0)</f>
        <v>1.0139999999999996E-2</v>
      </c>
      <c r="H182" s="4">
        <f>参数!H$3/365*(净价!$A182-参数!H$4)+IF(参数!H$3/365*(净价!$A182-参数!H$4)&gt;=参数!H$3,-参数!H$3,0)</f>
        <v>6.54E-2</v>
      </c>
      <c r="I182" s="4">
        <f>参数!I$3/365*(净价!$A182-参数!I$4)+IF(参数!I$3/365*(净价!$A182-参数!I$4)&gt;=参数!I$3,-参数!I$3,0)</f>
        <v>4.7638356164383562E-2</v>
      </c>
      <c r="J182" s="4">
        <f>参数!J$3/365*(净价!$A182-参数!J$4)+IF(参数!J$3/365*(净价!$A182-参数!J$4)&gt;=参数!J$3,-参数!J$3,0)</f>
        <v>1.4739726027397301E-3</v>
      </c>
      <c r="K182" s="4">
        <f>参数!K$3/365*(净价!$A182-参数!K$4)+IF(参数!K$3/365*(净价!$A182-参数!K$4)&gt;=参数!K$3,-参数!K$3,0)</f>
        <v>6.0013698630136988E-2</v>
      </c>
    </row>
    <row r="183" spans="1:11" x14ac:dyDescent="0.15">
      <c r="A183" s="1">
        <v>42550</v>
      </c>
      <c r="B183" s="4">
        <f>参数!B$3/365*(净价!$A183-参数!B$4)+IF(参数!B$3/365*(净价!$A183-参数!B$4)&gt;=参数!B$3,-参数!B$3,0)</f>
        <v>2.0538356164383556E-2</v>
      </c>
      <c r="C183" s="4">
        <f>参数!C$3/365*(净价!$A183-参数!C$4)+IF(参数!C$3/365*(净价!$A183-参数!C$4)&gt;=参数!C$3,-参数!C$3,0)</f>
        <v>2.8178082191780834E-2</v>
      </c>
      <c r="D183" s="4">
        <f>参数!D$3/365*(净价!$A183-参数!D$4)+IF(参数!D$3/365*(净价!$A183-参数!D$4)&gt;=参数!D$3,-参数!D$3,0)</f>
        <v>5.1638356164383566E-2</v>
      </c>
      <c r="E183" s="4">
        <f>参数!E$3/365*(净价!$A183-参数!E$4)+IF(参数!E$3/365*(净价!$A183-参数!E$4)&gt;=参数!E$3,-参数!E$3,0)</f>
        <v>3.5950684931506854E-2</v>
      </c>
      <c r="F183" s="4">
        <f>参数!F$3/365*(净价!$A183-参数!F$4)+IF(参数!F$3/365*(净价!$A183-参数!F$4)&gt;=参数!F$3,-参数!F$3,0)</f>
        <v>2.6712328767123289E-2</v>
      </c>
      <c r="G183" s="4">
        <f>参数!G$3/365*(净价!$A183-参数!G$4)+IF(参数!G$3/365*(净价!$A183-参数!G$4)&gt;=参数!G$3,-参数!G$3,0)</f>
        <v>1.0278904109589038E-2</v>
      </c>
      <c r="H183" s="4">
        <f>参数!H$3/365*(净价!$A183-参数!H$4)+IF(参数!H$3/365*(净价!$A183-参数!H$4)&gt;=参数!H$3,-参数!H$3,0)</f>
        <v>6.5599999999999992E-2</v>
      </c>
      <c r="I183" s="4">
        <f>参数!I$3/365*(净价!$A183-参数!I$4)+IF(参数!I$3/365*(净价!$A183-参数!I$4)&gt;=参数!I$3,-参数!I$3,0)</f>
        <v>4.7810958904109586E-2</v>
      </c>
      <c r="J183" s="4">
        <f>参数!J$3/365*(净价!$A183-参数!J$4)+IF(参数!J$3/365*(净价!$A183-参数!J$4)&gt;=参数!J$3,-参数!J$3,0)</f>
        <v>1.6213698630136997E-3</v>
      </c>
      <c r="K183" s="4">
        <f>参数!K$3/365*(净价!$A183-参数!K$4)+IF(参数!K$3/365*(净价!$A183-参数!K$4)&gt;=参数!K$3,-参数!K$3,0)</f>
        <v>6.0191780821917805E-2</v>
      </c>
    </row>
    <row r="184" spans="1:11" x14ac:dyDescent="0.15">
      <c r="A184" s="1">
        <v>42551</v>
      </c>
      <c r="B184" s="4">
        <f>参数!B$3/365*(净价!$A184-参数!B$4)+IF(参数!B$3/365*(净价!$A184-参数!B$4)&gt;=参数!B$3,-参数!B$3,0)</f>
        <v>2.0680000000000004E-2</v>
      </c>
      <c r="C184" s="4">
        <f>参数!C$3/365*(净价!$A184-参数!C$4)+IF(参数!C$3/365*(净价!$A184-参数!C$4)&gt;=参数!C$3,-参数!C$3,0)</f>
        <v>2.8410958904109593E-2</v>
      </c>
      <c r="D184" s="4">
        <f>参数!D$3/365*(净价!$A184-参数!D$4)+IF(参数!D$3/365*(净价!$A184-参数!D$4)&gt;=参数!D$3,-参数!D$3,0)</f>
        <v>5.1808219178082197E-2</v>
      </c>
      <c r="E184" s="4">
        <f>参数!E$3/365*(净价!$A184-参数!E$4)+IF(参数!E$3/365*(净价!$A184-参数!E$4)&gt;=参数!E$3,-参数!E$3,0)</f>
        <v>3.6098630136986304E-2</v>
      </c>
      <c r="F184" s="4">
        <f>参数!F$3/365*(净价!$A184-参数!F$4)+IF(参数!F$3/365*(净价!$A184-参数!F$4)&gt;=参数!F$3,-参数!F$3,0)</f>
        <v>2.6890410958904112E-2</v>
      </c>
      <c r="G184" s="4">
        <f>参数!G$3/365*(净价!$A184-参数!G$4)+IF(参数!G$3/365*(净价!$A184-参数!G$4)&gt;=参数!G$3,-参数!G$3,0)</f>
        <v>1.0417808219178079E-2</v>
      </c>
      <c r="H184" s="4">
        <f>参数!H$3/365*(净价!$A184-参数!H$4)+IF(参数!H$3/365*(净价!$A184-参数!H$4)&gt;=参数!H$3,-参数!H$3,0)</f>
        <v>6.5799999999999997E-2</v>
      </c>
      <c r="I184" s="4">
        <f>参数!I$3/365*(净价!$A184-参数!I$4)+IF(参数!I$3/365*(净价!$A184-参数!I$4)&gt;=参数!I$3,-参数!I$3,0)</f>
        <v>4.7983561643835618E-2</v>
      </c>
      <c r="J184" s="4">
        <f>参数!J$3/365*(净价!$A184-参数!J$4)+IF(参数!J$3/365*(净价!$A184-参数!J$4)&gt;=参数!J$3,-参数!J$3,0)</f>
        <v>1.7687671232876692E-3</v>
      </c>
      <c r="K184" s="4">
        <f>参数!K$3/365*(净价!$A184-参数!K$4)+IF(参数!K$3/365*(净价!$A184-参数!K$4)&gt;=参数!K$3,-参数!K$3,0)</f>
        <v>6.0369863013698628E-2</v>
      </c>
    </row>
    <row r="185" spans="1:11" x14ac:dyDescent="0.15">
      <c r="A185" s="1">
        <v>42552</v>
      </c>
      <c r="B185" s="4">
        <f>参数!B$3/365*(净价!$A185-参数!B$4)+IF(参数!B$3/365*(净价!$A185-参数!B$4)&gt;=参数!B$3,-参数!B$3,0)</f>
        <v>2.0821643835616438E-2</v>
      </c>
      <c r="C185" s="4">
        <f>参数!C$3/365*(净价!$A185-参数!C$4)+IF(参数!C$3/365*(净价!$A185-参数!C$4)&gt;=参数!C$3,-参数!C$3,0)</f>
        <v>2.8643835616438365E-2</v>
      </c>
      <c r="D185" s="4">
        <f>参数!D$3/365*(净价!$A185-参数!D$4)+IF(参数!D$3/365*(净价!$A185-参数!D$4)&gt;=参数!D$3,-参数!D$3,0)</f>
        <v>5.1978082191780822E-2</v>
      </c>
      <c r="E185" s="4">
        <f>参数!E$3/365*(净价!$A185-参数!E$4)+IF(参数!E$3/365*(净价!$A185-参数!E$4)&gt;=参数!E$3,-参数!E$3,0)</f>
        <v>3.6246575342465767E-2</v>
      </c>
      <c r="F185" s="4">
        <f>参数!F$3/365*(净价!$A185-参数!F$4)+IF(参数!F$3/365*(净价!$A185-参数!F$4)&gt;=参数!F$3,-参数!F$3,0)</f>
        <v>2.7068493150684922E-2</v>
      </c>
      <c r="G185" s="4">
        <f>参数!G$3/365*(净价!$A185-参数!G$4)+IF(参数!G$3/365*(净价!$A185-参数!G$4)&gt;=参数!G$3,-参数!G$3,0)</f>
        <v>1.0556712328767121E-2</v>
      </c>
      <c r="H185" s="4">
        <f>参数!H$3/365*(净价!$A185-参数!H$4)+IF(参数!H$3/365*(净价!$A185-参数!H$4)&gt;=参数!H$3,-参数!H$3,0)</f>
        <v>6.5999999999999989E-2</v>
      </c>
      <c r="I185" s="4">
        <f>参数!I$3/365*(净价!$A185-参数!I$4)+IF(参数!I$3/365*(净价!$A185-参数!I$4)&gt;=参数!I$3,-参数!I$3,0)</f>
        <v>4.8156164383561642E-2</v>
      </c>
      <c r="J185" s="4">
        <f>参数!J$3/365*(净价!$A185-参数!J$4)+IF(参数!J$3/365*(净价!$A185-参数!J$4)&gt;=参数!J$3,-参数!J$3,0)</f>
        <v>1.9161643835616457E-3</v>
      </c>
      <c r="K185" s="4">
        <f>参数!K$3/365*(净价!$A185-参数!K$4)+IF(参数!K$3/365*(净价!$A185-参数!K$4)&gt;=参数!K$3,-参数!K$3,0)</f>
        <v>6.0547945205479452E-2</v>
      </c>
    </row>
    <row r="186" spans="1:11" x14ac:dyDescent="0.15">
      <c r="A186" s="1">
        <v>42555</v>
      </c>
      <c r="B186" s="4">
        <f>参数!B$3/365*(净价!$A186-参数!B$4)+IF(参数!B$3/365*(净价!$A186-参数!B$4)&gt;=参数!B$3,-参数!B$3,0)</f>
        <v>2.1246575342465754E-2</v>
      </c>
      <c r="C186" s="4">
        <f>参数!C$3/365*(净价!$A186-参数!C$4)+IF(参数!C$3/365*(净价!$A186-参数!C$4)&gt;=参数!C$3,-参数!C$3,0)</f>
        <v>2.9342465753424668E-2</v>
      </c>
      <c r="D186" s="4">
        <f>参数!D$3/365*(净价!$A186-参数!D$4)+IF(参数!D$3/365*(净价!$A186-参数!D$4)&gt;=参数!D$3,-参数!D$3,0)</f>
        <v>5.2487671232876718E-2</v>
      </c>
      <c r="E186" s="4">
        <f>参数!E$3/365*(净价!$A186-参数!E$4)+IF(参数!E$3/365*(净价!$A186-参数!E$4)&gt;=参数!E$3,-参数!E$3,0)</f>
        <v>3.6690410958904116E-2</v>
      </c>
      <c r="F186" s="4">
        <f>参数!F$3/365*(净价!$A186-参数!F$4)+IF(参数!F$3/365*(净价!$A186-参数!F$4)&gt;=参数!F$3,-参数!F$3,0)</f>
        <v>2.7602739726027392E-2</v>
      </c>
      <c r="G186" s="4">
        <f>参数!G$3/365*(净价!$A186-参数!G$4)+IF(参数!G$3/365*(净价!$A186-参数!G$4)&gt;=参数!G$3,-参数!G$3,0)</f>
        <v>1.0973424657534245E-2</v>
      </c>
      <c r="H186" s="4">
        <f>参数!H$3/365*(净价!$A186-参数!H$4)+IF(参数!H$3/365*(净价!$A186-参数!H$4)&gt;=参数!H$3,-参数!H$3,0)</f>
        <v>6.6599999999999993E-2</v>
      </c>
      <c r="I186" s="4">
        <f>参数!I$3/365*(净价!$A186-参数!I$4)+IF(参数!I$3/365*(净价!$A186-参数!I$4)&gt;=参数!I$3,-参数!I$3,0)</f>
        <v>4.8673972602739722E-2</v>
      </c>
      <c r="J186" s="4">
        <f>参数!J$3/365*(净价!$A186-参数!J$4)+IF(参数!J$3/365*(净价!$A186-参数!J$4)&gt;=参数!J$3,-参数!J$3,0)</f>
        <v>2.3583561643835613E-3</v>
      </c>
      <c r="K186" s="4">
        <f>参数!K$3/365*(净价!$A186-参数!K$4)+IF(参数!K$3/365*(净价!$A186-参数!K$4)&gt;=参数!K$3,-参数!K$3,0)</f>
        <v>6.1082191780821915E-2</v>
      </c>
    </row>
    <row r="187" spans="1:11" x14ac:dyDescent="0.15">
      <c r="A187" s="1">
        <v>42556</v>
      </c>
      <c r="B187" s="4">
        <f>参数!B$3/365*(净价!$A187-参数!B$4)+IF(参数!B$3/365*(净价!$A187-参数!B$4)&gt;=参数!B$3,-参数!B$3,0)</f>
        <v>2.1388219178082188E-2</v>
      </c>
      <c r="C187" s="4">
        <f>参数!C$3/365*(净价!$A187-参数!C$4)+IF(参数!C$3/365*(净价!$A187-参数!C$4)&gt;=参数!C$3,-参数!C$3,0)</f>
        <v>2.9575342465753426E-2</v>
      </c>
      <c r="D187" s="4">
        <f>参数!D$3/365*(净价!$A187-参数!D$4)+IF(参数!D$3/365*(净价!$A187-参数!D$4)&gt;=参数!D$3,-参数!D$3,0)</f>
        <v>5.2657534246575342E-2</v>
      </c>
      <c r="E187" s="4">
        <f>参数!E$3/365*(净价!$A187-参数!E$4)+IF(参数!E$3/365*(净价!$A187-参数!E$4)&gt;=参数!E$3,-参数!E$3,0)</f>
        <v>3.6838356164383565E-2</v>
      </c>
      <c r="F187" s="4">
        <f>参数!F$3/365*(净价!$A187-参数!F$4)+IF(参数!F$3/365*(净价!$A187-参数!F$4)&gt;=参数!F$3,-参数!F$3,0)</f>
        <v>2.7780821917808216E-2</v>
      </c>
      <c r="G187" s="4">
        <f>参数!G$3/365*(净价!$A187-参数!G$4)+IF(参数!G$3/365*(净价!$A187-参数!G$4)&gt;=参数!G$3,-参数!G$3,0)</f>
        <v>1.1112328767123286E-2</v>
      </c>
      <c r="H187" s="4">
        <f>参数!H$3/365*(净价!$A187-参数!H$4)+IF(参数!H$3/365*(净价!$A187-参数!H$4)&gt;=参数!H$3,-参数!H$3,0)</f>
        <v>6.6799999999999998E-2</v>
      </c>
      <c r="I187" s="4">
        <f>参数!I$3/365*(净价!$A187-参数!I$4)+IF(参数!I$3/365*(净价!$A187-参数!I$4)&gt;=参数!I$3,-参数!I$3,0)</f>
        <v>4.8846575342465753E-2</v>
      </c>
      <c r="J187" s="4">
        <f>参数!J$3/365*(净价!$A187-参数!J$4)+IF(参数!J$3/365*(净价!$A187-参数!J$4)&gt;=参数!J$3,-参数!J$3,0)</f>
        <v>2.5057534246575378E-3</v>
      </c>
      <c r="K187" s="4">
        <f>参数!K$3/365*(净价!$A187-参数!K$4)+IF(参数!K$3/365*(净价!$A187-参数!K$4)&gt;=参数!K$3,-参数!K$3,0)</f>
        <v>6.1260273972602738E-2</v>
      </c>
    </row>
    <row r="188" spans="1:11" x14ac:dyDescent="0.15">
      <c r="A188" s="1">
        <v>42557</v>
      </c>
      <c r="B188" s="4">
        <f>参数!B$3/365*(净价!$A188-参数!B$4)+IF(参数!B$3/365*(净价!$A188-参数!B$4)&gt;=参数!B$3,-参数!B$3,0)</f>
        <v>2.1529863013698636E-2</v>
      </c>
      <c r="C188" s="4">
        <f>参数!C$3/365*(净价!$A188-参数!C$4)+IF(参数!C$3/365*(净价!$A188-参数!C$4)&gt;=参数!C$3,-参数!C$3,0)</f>
        <v>2.9808219178082199E-2</v>
      </c>
      <c r="D188" s="4">
        <f>参数!D$3/365*(净价!$A188-参数!D$4)+IF(参数!D$3/365*(净价!$A188-参数!D$4)&gt;=参数!D$3,-参数!D$3,0)</f>
        <v>5.2827397260273974E-2</v>
      </c>
      <c r="E188" s="4">
        <f>参数!E$3/365*(净价!$A188-参数!E$4)+IF(参数!E$3/365*(净价!$A188-参数!E$4)&gt;=参数!E$3,-参数!E$3,0)</f>
        <v>3.6986301369863028E-2</v>
      </c>
      <c r="F188" s="4">
        <f>参数!F$3/365*(净价!$A188-参数!F$4)+IF(参数!F$3/365*(净价!$A188-参数!F$4)&gt;=参数!F$3,-参数!F$3,0)</f>
        <v>2.7958904109589039E-2</v>
      </c>
      <c r="G188" s="4">
        <f>参数!G$3/365*(净价!$A188-参数!G$4)+IF(参数!G$3/365*(净价!$A188-参数!G$4)&gt;=参数!G$3,-参数!G$3,0)</f>
        <v>1.1251232876712328E-2</v>
      </c>
      <c r="H188" s="4">
        <f>参数!H$3/365*(净价!$A188-参数!H$4)+IF(参数!H$3/365*(净价!$A188-参数!H$4)&gt;=参数!H$3,-参数!H$3,0)</f>
        <v>6.699999999999999E-2</v>
      </c>
      <c r="I188" s="4">
        <f>参数!I$3/365*(净价!$A188-参数!I$4)+IF(参数!I$3/365*(净价!$A188-参数!I$4)&gt;=参数!I$3,-参数!I$3,0)</f>
        <v>4.9019178082191778E-2</v>
      </c>
      <c r="J188" s="4">
        <f>参数!J$3/365*(净价!$A188-参数!J$4)+IF(参数!J$3/365*(净价!$A188-参数!J$4)&gt;=参数!J$3,-参数!J$3,0)</f>
        <v>2.6531506849315073E-3</v>
      </c>
      <c r="K188" s="4">
        <f>参数!K$3/365*(净价!$A188-参数!K$4)+IF(参数!K$3/365*(净价!$A188-参数!K$4)&gt;=参数!K$3,-参数!K$3,0)</f>
        <v>6.1438356164383562E-2</v>
      </c>
    </row>
    <row r="189" spans="1:11" x14ac:dyDescent="0.15">
      <c r="A189" s="1">
        <v>42558</v>
      </c>
      <c r="B189" s="4">
        <f>参数!B$3/365*(净价!$A189-参数!B$4)+IF(参数!B$3/365*(净价!$A189-参数!B$4)&gt;=参数!B$3,-参数!B$3,0)</f>
        <v>2.167150684931507E-2</v>
      </c>
      <c r="C189" s="4">
        <f>参数!C$3/365*(净价!$A189-参数!C$4)+IF(参数!C$3/365*(净价!$A189-参数!C$4)&gt;=参数!C$3,-参数!C$3,0)</f>
        <v>3.0041095890410971E-2</v>
      </c>
      <c r="D189" s="4">
        <f>参数!D$3/365*(净价!$A189-参数!D$4)+IF(参数!D$3/365*(净价!$A189-参数!D$4)&gt;=参数!D$3,-参数!D$3,0)</f>
        <v>5.2997260273972606E-2</v>
      </c>
      <c r="E189" s="4">
        <f>参数!E$3/365*(净价!$A189-参数!E$4)+IF(参数!E$3/365*(净价!$A189-参数!E$4)&gt;=参数!E$3,-参数!E$3,0)</f>
        <v>3.7134246575342478E-2</v>
      </c>
      <c r="F189" s="4">
        <f>参数!F$3/365*(净价!$A189-参数!F$4)+IF(参数!F$3/365*(净价!$A189-参数!F$4)&gt;=参数!F$3,-参数!F$3,0)</f>
        <v>2.8136986301369862E-2</v>
      </c>
      <c r="G189" s="4">
        <f>参数!G$3/365*(净价!$A189-参数!G$4)+IF(参数!G$3/365*(净价!$A189-参数!G$4)&gt;=参数!G$3,-参数!G$3,0)</f>
        <v>1.1390136986301369E-2</v>
      </c>
      <c r="H189" s="4">
        <f>参数!H$3/365*(净价!$A189-参数!H$4)+IF(参数!H$3/365*(净价!$A189-参数!H$4)&gt;=参数!H$3,-参数!H$3,0)</f>
        <v>6.7199999999999996E-2</v>
      </c>
      <c r="I189" s="4">
        <f>参数!I$3/365*(净价!$A189-参数!I$4)+IF(参数!I$3/365*(净价!$A189-参数!I$4)&gt;=参数!I$3,-参数!I$3,0)</f>
        <v>4.9191780821917809E-2</v>
      </c>
      <c r="J189" s="4">
        <f>参数!J$3/365*(净价!$A189-参数!J$4)+IF(参数!J$3/365*(净价!$A189-参数!J$4)&gt;=参数!J$3,-参数!J$3,0)</f>
        <v>2.8005479452054838E-3</v>
      </c>
      <c r="K189" s="4">
        <f>参数!K$3/365*(净价!$A189-参数!K$4)+IF(参数!K$3/365*(净价!$A189-参数!K$4)&gt;=参数!K$3,-参数!K$3,0)</f>
        <v>6.1616438356164385E-2</v>
      </c>
    </row>
    <row r="190" spans="1:11" x14ac:dyDescent="0.15">
      <c r="A190" s="1">
        <v>42559</v>
      </c>
      <c r="B190" s="4">
        <f>参数!B$3/365*(净价!$A190-参数!B$4)+IF(参数!B$3/365*(净价!$A190-参数!B$4)&gt;=参数!B$3,-参数!B$3,0)</f>
        <v>2.1813150684931504E-2</v>
      </c>
      <c r="C190" s="4">
        <f>参数!C$3/365*(净价!$A190-参数!C$4)+IF(参数!C$3/365*(净价!$A190-参数!C$4)&gt;=参数!C$3,-参数!C$3,0)</f>
        <v>3.0273972602739729E-2</v>
      </c>
      <c r="D190" s="4">
        <f>参数!D$3/365*(净价!$A190-参数!D$4)+IF(参数!D$3/365*(净价!$A190-参数!D$4)&gt;=参数!D$3,-参数!D$3,0)</f>
        <v>5.3167123287671238E-2</v>
      </c>
      <c r="E190" s="4">
        <f>参数!E$3/365*(净价!$A190-参数!E$4)+IF(参数!E$3/365*(净价!$A190-参数!E$4)&gt;=参数!E$3,-参数!E$3,0)</f>
        <v>3.7282191780821927E-2</v>
      </c>
      <c r="F190" s="4">
        <f>参数!F$3/365*(净价!$A190-参数!F$4)+IF(参数!F$3/365*(净价!$A190-参数!F$4)&gt;=参数!F$3,-参数!F$3,0)</f>
        <v>2.8315068493150686E-2</v>
      </c>
      <c r="G190" s="4">
        <f>参数!G$3/365*(净价!$A190-参数!G$4)+IF(参数!G$3/365*(净价!$A190-参数!G$4)&gt;=参数!G$3,-参数!G$3,0)</f>
        <v>1.152904109589041E-2</v>
      </c>
      <c r="H190" s="4">
        <f>参数!H$3/365*(净价!$A190-参数!H$4)+IF(参数!H$3/365*(净价!$A190-参数!H$4)&gt;=参数!H$3,-参数!H$3,0)</f>
        <v>6.7399999999999988E-2</v>
      </c>
      <c r="I190" s="4">
        <f>参数!I$3/365*(净价!$A190-参数!I$4)+IF(参数!I$3/365*(净价!$A190-参数!I$4)&gt;=参数!I$3,-参数!I$3,0)</f>
        <v>4.9364383561643833E-2</v>
      </c>
      <c r="J190" s="4">
        <f>参数!J$3/365*(净价!$A190-参数!J$4)+IF(参数!J$3/365*(净价!$A190-参数!J$4)&gt;=参数!J$3,-参数!J$3,0)</f>
        <v>2.9479452054794533E-3</v>
      </c>
      <c r="K190" s="4">
        <f>参数!K$3/365*(净价!$A190-参数!K$4)+IF(参数!K$3/365*(净价!$A190-参数!K$4)&gt;=参数!K$3,-参数!K$3,0)</f>
        <v>6.1794520547945202E-2</v>
      </c>
    </row>
    <row r="191" spans="1:11" x14ac:dyDescent="0.15">
      <c r="A191" s="1">
        <v>42562</v>
      </c>
      <c r="B191" s="4">
        <f>参数!B$3/365*(净价!$A191-参数!B$4)+IF(参数!B$3/365*(净价!$A191-参数!B$4)&gt;=参数!B$3,-参数!B$3,0)</f>
        <v>2.223808219178082E-2</v>
      </c>
      <c r="C191" s="4">
        <f>参数!C$3/365*(净价!$A191-参数!C$4)+IF(参数!C$3/365*(净价!$A191-参数!C$4)&gt;=参数!C$3,-参数!C$3,0)</f>
        <v>3.0972602739726032E-2</v>
      </c>
      <c r="D191" s="4">
        <f>参数!D$3/365*(净价!$A191-参数!D$4)+IF(参数!D$3/365*(净价!$A191-参数!D$4)&gt;=参数!D$3,-参数!D$3,0)</f>
        <v>5.3676712328767126E-2</v>
      </c>
      <c r="E191" s="4">
        <f>参数!E$3/365*(净价!$A191-参数!E$4)+IF(参数!E$3/365*(净价!$A191-参数!E$4)&gt;=参数!E$3,-参数!E$3,0)</f>
        <v>3.7726027397260276E-2</v>
      </c>
      <c r="F191" s="4">
        <f>参数!F$3/365*(净价!$A191-参数!F$4)+IF(参数!F$3/365*(净价!$A191-参数!F$4)&gt;=参数!F$3,-参数!F$3,0)</f>
        <v>2.8849315068493142E-2</v>
      </c>
      <c r="G191" s="4">
        <f>参数!G$3/365*(净价!$A191-参数!G$4)+IF(参数!G$3/365*(净价!$A191-参数!G$4)&gt;=参数!G$3,-参数!G$3,0)</f>
        <v>1.1945753424657528E-2</v>
      </c>
      <c r="H191" s="4">
        <f>参数!H$3/365*(净价!$A191-参数!H$4)+IF(参数!H$3/365*(净价!$A191-参数!H$4)&gt;=参数!H$3,-参数!H$3,0)</f>
        <v>6.7999999999999991E-2</v>
      </c>
      <c r="I191" s="4">
        <f>参数!I$3/365*(净价!$A191-参数!I$4)+IF(参数!I$3/365*(净价!$A191-参数!I$4)&gt;=参数!I$3,-参数!I$3,0)</f>
        <v>4.9882191780821913E-2</v>
      </c>
      <c r="J191" s="4">
        <f>参数!J$3/365*(净价!$A191-参数!J$4)+IF(参数!J$3/365*(净价!$A191-参数!J$4)&gt;=参数!J$3,-参数!J$3,0)</f>
        <v>3.3901369863013689E-3</v>
      </c>
      <c r="K191" s="4">
        <f>参数!K$3/365*(净价!$A191-参数!K$4)+IF(参数!K$3/365*(净价!$A191-参数!K$4)&gt;=参数!K$3,-参数!K$3,0)</f>
        <v>6.2328767123287672E-2</v>
      </c>
    </row>
    <row r="192" spans="1:11" x14ac:dyDescent="0.15">
      <c r="A192" s="1">
        <v>42563</v>
      </c>
      <c r="B192" s="4">
        <f>参数!B$3/365*(净价!$A192-参数!B$4)+IF(参数!B$3/365*(净价!$A192-参数!B$4)&gt;=参数!B$3,-参数!B$3,0)</f>
        <v>2.2379726027397254E-2</v>
      </c>
      <c r="C192" s="4">
        <f>参数!C$3/365*(净价!$A192-参数!C$4)+IF(参数!C$3/365*(净价!$A192-参数!C$4)&gt;=参数!C$3,-参数!C$3,0)</f>
        <v>3.1205479452054805E-2</v>
      </c>
      <c r="D192" s="4">
        <f>参数!D$3/365*(净价!$A192-参数!D$4)+IF(参数!D$3/365*(净价!$A192-参数!D$4)&gt;=参数!D$3,-参数!D$3,0)</f>
        <v>5.3846575342465758E-2</v>
      </c>
      <c r="E192" s="4">
        <f>参数!E$3/365*(净价!$A192-参数!E$4)+IF(参数!E$3/365*(净价!$A192-参数!E$4)&gt;=参数!E$3,-参数!E$3,0)</f>
        <v>3.7873972602739739E-2</v>
      </c>
      <c r="F192" s="4">
        <f>参数!F$3/365*(净价!$A192-参数!F$4)+IF(参数!F$3/365*(净价!$A192-参数!F$4)&gt;=参数!F$3,-参数!F$3,0)</f>
        <v>2.9027397260273965E-2</v>
      </c>
      <c r="G192" s="4">
        <f>参数!G$3/365*(净价!$A192-参数!G$4)+IF(参数!G$3/365*(净价!$A192-参数!G$4)&gt;=参数!G$3,-参数!G$3,0)</f>
        <v>1.2084657534246569E-2</v>
      </c>
      <c r="H192" s="4">
        <f>参数!H$3/365*(净价!$A192-参数!H$4)+IF(参数!H$3/365*(净价!$A192-参数!H$4)&gt;=参数!H$3,-参数!H$3,0)</f>
        <v>6.8199999999999997E-2</v>
      </c>
      <c r="I192" s="4">
        <f>参数!I$3/365*(净价!$A192-参数!I$4)+IF(参数!I$3/365*(净价!$A192-参数!I$4)&gt;=参数!I$3,-参数!I$3,0)</f>
        <v>5.0054794520547945E-2</v>
      </c>
      <c r="J192" s="4">
        <f>参数!J$3/365*(净价!$A192-参数!J$4)+IF(参数!J$3/365*(净价!$A192-参数!J$4)&gt;=参数!J$3,-参数!J$3,0)</f>
        <v>3.5375342465753454E-3</v>
      </c>
      <c r="K192" s="4">
        <f>参数!K$3/365*(净价!$A192-参数!K$4)+IF(参数!K$3/365*(净价!$A192-参数!K$4)&gt;=参数!K$3,-参数!K$3,0)</f>
        <v>6.2506849315068488E-2</v>
      </c>
    </row>
    <row r="193" spans="1:11" x14ac:dyDescent="0.15">
      <c r="A193" s="1">
        <v>42564</v>
      </c>
      <c r="B193" s="4">
        <f>参数!B$3/365*(净价!$A193-参数!B$4)+IF(参数!B$3/365*(净价!$A193-参数!B$4)&gt;=参数!B$3,-参数!B$3,0)</f>
        <v>2.2521369863013702E-2</v>
      </c>
      <c r="C193" s="4">
        <f>参数!C$3/365*(净价!$A193-参数!C$4)+IF(参数!C$3/365*(净价!$A193-参数!C$4)&gt;=参数!C$3,-参数!C$3,0)</f>
        <v>3.1438356164383563E-2</v>
      </c>
      <c r="D193" s="4">
        <f>参数!D$3/365*(净价!$A193-参数!D$4)+IF(参数!D$3/365*(净价!$A193-参数!D$4)&gt;=参数!D$3,-参数!D$3,0)</f>
        <v>5.4016438356164383E-2</v>
      </c>
      <c r="E193" s="4">
        <f>参数!E$3/365*(净价!$A193-参数!E$4)+IF(参数!E$3/365*(净价!$A193-参数!E$4)&gt;=参数!E$3,-参数!E$3,0)</f>
        <v>3.8021917808219188E-2</v>
      </c>
      <c r="F193" s="4">
        <f>参数!F$3/365*(净价!$A193-参数!F$4)+IF(参数!F$3/365*(净价!$A193-参数!F$4)&gt;=参数!F$3,-参数!F$3,0)</f>
        <v>2.9205479452054789E-2</v>
      </c>
      <c r="G193" s="4">
        <f>参数!G$3/365*(净价!$A193-参数!G$4)+IF(参数!G$3/365*(净价!$A193-参数!G$4)&gt;=参数!G$3,-参数!G$3,0)</f>
        <v>1.2223561643835611E-2</v>
      </c>
      <c r="H193" s="4">
        <f>参数!H$3/365*(净价!$A193-参数!H$4)+IF(参数!H$3/365*(净价!$A193-参数!H$4)&gt;=参数!H$3,-参数!H$3,0)</f>
        <v>6.8399999999999989E-2</v>
      </c>
      <c r="I193" s="4">
        <f>参数!I$3/365*(净价!$A193-参数!I$4)+IF(参数!I$3/365*(净价!$A193-参数!I$4)&gt;=参数!I$3,-参数!I$3,0)</f>
        <v>5.0227397260273969E-2</v>
      </c>
      <c r="J193" s="4">
        <f>参数!J$3/365*(净价!$A193-参数!J$4)+IF(参数!J$3/365*(净价!$A193-参数!J$4)&gt;=参数!J$3,-参数!J$3,0)</f>
        <v>3.6849315068493149E-3</v>
      </c>
      <c r="K193" s="4">
        <f>参数!K$3/365*(净价!$A193-参数!K$4)+IF(参数!K$3/365*(净价!$A193-参数!K$4)&gt;=参数!K$3,-参数!K$3,0)</f>
        <v>6.2684931506849312E-2</v>
      </c>
    </row>
    <row r="194" spans="1:11" x14ac:dyDescent="0.15">
      <c r="A194" s="1">
        <v>42565</v>
      </c>
      <c r="B194" s="4">
        <f>参数!B$3/365*(净价!$A194-参数!B$4)+IF(参数!B$3/365*(净价!$A194-参数!B$4)&gt;=参数!B$3,-参数!B$3,0)</f>
        <v>2.2663013698630136E-2</v>
      </c>
      <c r="C194" s="4">
        <f>参数!C$3/365*(净价!$A194-参数!C$4)+IF(参数!C$3/365*(净价!$A194-参数!C$4)&gt;=参数!C$3,-参数!C$3,0)</f>
        <v>3.1671232876712335E-2</v>
      </c>
      <c r="D194" s="4">
        <f>参数!D$3/365*(净价!$A194-参数!D$4)+IF(参数!D$3/365*(净价!$A194-参数!D$4)&gt;=参数!D$3,-参数!D$3,0)</f>
        <v>5.4186301369863014E-2</v>
      </c>
      <c r="E194" s="4">
        <f>参数!E$3/365*(净价!$A194-参数!E$4)+IF(参数!E$3/365*(净价!$A194-参数!E$4)&gt;=参数!E$3,-参数!E$3,0)</f>
        <v>3.8169863013698638E-2</v>
      </c>
      <c r="F194" s="4">
        <f>参数!F$3/365*(净价!$A194-参数!F$4)+IF(参数!F$3/365*(净价!$A194-参数!F$4)&gt;=参数!F$3,-参数!F$3,0)</f>
        <v>2.9383561643835612E-2</v>
      </c>
      <c r="G194" s="4">
        <f>参数!G$3/365*(净价!$A194-参数!G$4)+IF(参数!G$3/365*(净价!$A194-参数!G$4)&gt;=参数!G$3,-参数!G$3,0)</f>
        <v>1.2362465753424652E-2</v>
      </c>
      <c r="H194" s="4">
        <f>参数!H$3/365*(净价!$A194-参数!H$4)+IF(参数!H$3/365*(净价!$A194-参数!H$4)&gt;=参数!H$3,-参数!H$3,0)</f>
        <v>6.8599999999999994E-2</v>
      </c>
      <c r="I194" s="4">
        <f>参数!I$3/365*(净价!$A194-参数!I$4)+IF(参数!I$3/365*(净价!$A194-参数!I$4)&gt;=参数!I$3,-参数!I$3,0)</f>
        <v>5.04E-2</v>
      </c>
      <c r="J194" s="4">
        <f>参数!J$3/365*(净价!$A194-参数!J$4)+IF(参数!J$3/365*(净价!$A194-参数!J$4)&gt;=参数!J$3,-参数!J$3,0)</f>
        <v>3.8323287671232914E-3</v>
      </c>
      <c r="K194" s="4">
        <f>参数!K$3/365*(净价!$A194-参数!K$4)+IF(参数!K$3/365*(净价!$A194-参数!K$4)&gt;=参数!K$3,-参数!K$3,0)</f>
        <v>6.2863013698630135E-2</v>
      </c>
    </row>
    <row r="195" spans="1:11" x14ac:dyDescent="0.15">
      <c r="A195" s="1">
        <v>42566</v>
      </c>
      <c r="B195" s="4">
        <f>参数!B$3/365*(净价!$A195-参数!B$4)+IF(参数!B$3/365*(净价!$A195-参数!B$4)&gt;=参数!B$3,-参数!B$3,0)</f>
        <v>2.280465753424657E-2</v>
      </c>
      <c r="C195" s="4">
        <f>参数!C$3/365*(净价!$A195-参数!C$4)+IF(参数!C$3/365*(净价!$A195-参数!C$4)&gt;=参数!C$3,-参数!C$3,0)</f>
        <v>3.1904109589041107E-2</v>
      </c>
      <c r="D195" s="4">
        <f>参数!D$3/365*(净价!$A195-参数!D$4)+IF(参数!D$3/365*(净价!$A195-参数!D$4)&gt;=参数!D$3,-参数!D$3,0)</f>
        <v>5.4356164383561646E-2</v>
      </c>
      <c r="E195" s="4">
        <f>参数!E$3/365*(净价!$A195-参数!E$4)+IF(参数!E$3/365*(净价!$A195-参数!E$4)&gt;=参数!E$3,-参数!E$3,0)</f>
        <v>3.8317808219178087E-2</v>
      </c>
      <c r="F195" s="4">
        <f>参数!F$3/365*(净价!$A195-参数!F$4)+IF(参数!F$3/365*(净价!$A195-参数!F$4)&gt;=参数!F$3,-参数!F$3,0)</f>
        <v>2.9561643835616436E-2</v>
      </c>
      <c r="G195" s="4">
        <f>参数!G$3/365*(净价!$A195-参数!G$4)+IF(参数!G$3/365*(净价!$A195-参数!G$4)&gt;=参数!G$3,-参数!G$3,0)</f>
        <v>1.2501369863013694E-2</v>
      </c>
      <c r="H195" s="4">
        <f>参数!H$3/365*(净价!$A195-参数!H$4)+IF(参数!H$3/365*(净价!$A195-参数!H$4)&gt;=参数!H$3,-参数!H$3,0)</f>
        <v>6.88E-2</v>
      </c>
      <c r="I195" s="4">
        <f>参数!I$3/365*(净价!$A195-参数!I$4)+IF(参数!I$3/365*(净价!$A195-参数!I$4)&gt;=参数!I$3,-参数!I$3,0)</f>
        <v>5.0572602739726025E-2</v>
      </c>
      <c r="J195" s="4">
        <f>参数!J$3/365*(净价!$A195-参数!J$4)+IF(参数!J$3/365*(净价!$A195-参数!J$4)&gt;=参数!J$3,-参数!J$3,0)</f>
        <v>3.9797260273972609E-3</v>
      </c>
      <c r="K195" s="4">
        <f>参数!K$3/365*(净价!$A195-参数!K$4)+IF(参数!K$3/365*(净价!$A195-参数!K$4)&gt;=参数!K$3,-参数!K$3,0)</f>
        <v>6.3041095890410959E-2</v>
      </c>
    </row>
    <row r="196" spans="1:11" x14ac:dyDescent="0.15">
      <c r="A196" s="1">
        <v>42569</v>
      </c>
      <c r="B196" s="4">
        <f>参数!B$3/365*(净价!$A196-参数!B$4)+IF(参数!B$3/365*(净价!$A196-参数!B$4)&gt;=参数!B$3,-参数!B$3,0)</f>
        <v>2.3229589041095886E-2</v>
      </c>
      <c r="C196" s="4">
        <f>参数!C$3/365*(净价!$A196-参数!C$4)+IF(参数!C$3/365*(净价!$A196-参数!C$4)&gt;=参数!C$3,-参数!C$3,0)</f>
        <v>3.260273972602741E-2</v>
      </c>
      <c r="D196" s="4">
        <f>参数!D$3/365*(净价!$A196-参数!D$4)+IF(参数!D$3/365*(净价!$A196-参数!D$4)&gt;=参数!D$3,-参数!D$3,0)</f>
        <v>5.4865753424657535E-2</v>
      </c>
      <c r="E196" s="4">
        <f>参数!E$3/365*(净价!$A196-参数!E$4)+IF(参数!E$3/365*(净价!$A196-参数!E$4)&gt;=参数!E$3,-参数!E$3,0)</f>
        <v>3.8761643835616449E-2</v>
      </c>
      <c r="F196" s="4">
        <f>参数!F$3/365*(净价!$A196-参数!F$4)+IF(参数!F$3/365*(净价!$A196-参数!F$4)&gt;=参数!F$3,-参数!F$3,0)</f>
        <v>3.0095890410958906E-2</v>
      </c>
      <c r="G196" s="4">
        <f>参数!G$3/365*(净价!$A196-参数!G$4)+IF(参数!G$3/365*(净价!$A196-参数!G$4)&gt;=参数!G$3,-参数!G$3,0)</f>
        <v>1.2918082191780818E-2</v>
      </c>
      <c r="H196" s="4">
        <f>参数!H$3/365*(净价!$A196-参数!H$4)+IF(参数!H$3/365*(净价!$A196-参数!H$4)&gt;=参数!H$3,-参数!H$3,0)</f>
        <v>6.9399999999999989E-2</v>
      </c>
      <c r="I196" s="4">
        <f>参数!I$3/365*(净价!$A196-参数!I$4)+IF(参数!I$3/365*(净价!$A196-参数!I$4)&gt;=参数!I$3,-参数!I$3,0)</f>
        <v>5.1090410958904112E-2</v>
      </c>
      <c r="J196" s="4">
        <f>参数!J$3/365*(净价!$A196-参数!J$4)+IF(参数!J$3/365*(净价!$A196-参数!J$4)&gt;=参数!J$3,-参数!J$3,0)</f>
        <v>4.4219178082191765E-3</v>
      </c>
      <c r="K196" s="4">
        <f>参数!K$3/365*(净价!$A196-参数!K$4)+IF(参数!K$3/365*(净价!$A196-参数!K$4)&gt;=参数!K$3,-参数!K$3,0)</f>
        <v>6.3575342465753429E-2</v>
      </c>
    </row>
    <row r="197" spans="1:11" x14ac:dyDescent="0.15">
      <c r="A197" s="1">
        <v>42570</v>
      </c>
      <c r="B197" s="4">
        <f>参数!B$3/365*(净价!$A197-参数!B$4)+IF(参数!B$3/365*(净价!$A197-参数!B$4)&gt;=参数!B$3,-参数!B$3,0)</f>
        <v>2.3371232876712333E-2</v>
      </c>
      <c r="C197" s="4">
        <f>参数!C$3/365*(净价!$A197-参数!C$4)+IF(参数!C$3/365*(净价!$A197-参数!C$4)&gt;=参数!C$3,-参数!C$3,0)</f>
        <v>3.2835616438356169E-2</v>
      </c>
      <c r="D197" s="4">
        <f>参数!D$3/365*(净价!$A197-参数!D$4)+IF(参数!D$3/365*(净价!$A197-参数!D$4)&gt;=参数!D$3,-参数!D$3,0)</f>
        <v>5.5035616438356166E-2</v>
      </c>
      <c r="E197" s="4">
        <f>参数!E$3/365*(净价!$A197-参数!E$4)+IF(参数!E$3/365*(净价!$A197-参数!E$4)&gt;=参数!E$3,-参数!E$3,0)</f>
        <v>3.8909589041095899E-2</v>
      </c>
      <c r="F197" s="4">
        <f>参数!F$3/365*(净价!$A197-参数!F$4)+IF(参数!F$3/365*(净价!$A197-参数!F$4)&gt;=参数!F$3,-参数!F$3,0)</f>
        <v>3.0273972602739729E-2</v>
      </c>
      <c r="G197" s="4">
        <f>参数!G$3/365*(净价!$A197-参数!G$4)+IF(参数!G$3/365*(净价!$A197-参数!G$4)&gt;=参数!G$3,-参数!G$3,0)</f>
        <v>1.3056986301369859E-2</v>
      </c>
      <c r="H197" s="4">
        <f>参数!H$3/365*(净价!$A197-参数!H$4)+IF(参数!H$3/365*(净价!$A197-参数!H$4)&gt;=参数!H$3,-参数!H$3,0)</f>
        <v>6.9599999999999995E-2</v>
      </c>
      <c r="I197" s="4">
        <f>参数!I$3/365*(净价!$A197-参数!I$4)+IF(参数!I$3/365*(净价!$A197-参数!I$4)&gt;=参数!I$3,-参数!I$3,0)</f>
        <v>5.1263013698630136E-2</v>
      </c>
      <c r="J197" s="4">
        <f>参数!J$3/365*(净价!$A197-参数!J$4)+IF(参数!J$3/365*(净价!$A197-参数!J$4)&gt;=参数!J$3,-参数!J$3,0)</f>
        <v>4.569315068493153E-3</v>
      </c>
      <c r="K197" s="4">
        <f>参数!K$3/365*(净价!$A197-参数!K$4)+IF(参数!K$3/365*(净价!$A197-参数!K$4)&gt;=参数!K$3,-参数!K$3,0)</f>
        <v>6.3753424657534252E-2</v>
      </c>
    </row>
    <row r="198" spans="1:11" x14ac:dyDescent="0.15">
      <c r="A198" s="1">
        <v>42571</v>
      </c>
      <c r="B198" s="4">
        <f>参数!B$3/365*(净价!$A198-参数!B$4)+IF(参数!B$3/365*(净价!$A198-参数!B$4)&gt;=参数!B$3,-参数!B$3,0)</f>
        <v>2.3512876712328767E-2</v>
      </c>
      <c r="C198" s="4">
        <f>参数!C$3/365*(净价!$A198-参数!C$4)+IF(参数!C$3/365*(净价!$A198-参数!C$4)&gt;=参数!C$3,-参数!C$3,0)</f>
        <v>3.3068493150684941E-2</v>
      </c>
      <c r="D198" s="4">
        <f>参数!D$3/365*(净价!$A198-参数!D$4)+IF(参数!D$3/365*(净价!$A198-参数!D$4)&gt;=参数!D$3,-参数!D$3,0)</f>
        <v>5.5205479452054798E-2</v>
      </c>
      <c r="E198" s="4">
        <f>参数!E$3/365*(净价!$A198-参数!E$4)+IF(参数!E$3/365*(净价!$A198-参数!E$4)&gt;=参数!E$3,-参数!E$3,0)</f>
        <v>3.9057534246575348E-2</v>
      </c>
      <c r="F198" s="4">
        <f>参数!F$3/365*(净价!$A198-参数!F$4)+IF(参数!F$3/365*(净价!$A198-参数!F$4)&gt;=参数!F$3,-参数!F$3,0)</f>
        <v>3.0452054794520539E-2</v>
      </c>
      <c r="G198" s="4">
        <f>参数!G$3/365*(净价!$A198-参数!G$4)+IF(参数!G$3/365*(净价!$A198-参数!G$4)&gt;=参数!G$3,-参数!G$3,0)</f>
        <v>1.3195890410958901E-2</v>
      </c>
      <c r="H198" s="4">
        <f>参数!H$3/365*(净价!$A198-参数!H$4)+IF(参数!H$3/365*(净价!$A198-参数!H$4)&gt;=参数!H$3,-参数!H$3,0)</f>
        <v>6.9799999999999987E-2</v>
      </c>
      <c r="I198" s="4">
        <f>参数!I$3/365*(净价!$A198-参数!I$4)+IF(参数!I$3/365*(净价!$A198-参数!I$4)&gt;=参数!I$3,-参数!I$3,0)</f>
        <v>5.143561643835616E-2</v>
      </c>
      <c r="J198" s="4">
        <f>参数!J$3/365*(净价!$A198-参数!J$4)+IF(参数!J$3/365*(净价!$A198-参数!J$4)&gt;=参数!J$3,-参数!J$3,0)</f>
        <v>4.7167123287671225E-3</v>
      </c>
      <c r="K198" s="4">
        <f>参数!K$3/365*(净价!$A198-参数!K$4)+IF(参数!K$3/365*(净价!$A198-参数!K$4)&gt;=参数!K$3,-参数!K$3,0)</f>
        <v>6.3931506849315062E-2</v>
      </c>
    </row>
    <row r="199" spans="1:11" x14ac:dyDescent="0.15">
      <c r="A199" s="1">
        <v>42572</v>
      </c>
      <c r="B199" s="4">
        <f>参数!B$3/365*(净价!$A199-参数!B$4)+IF(参数!B$3/365*(净价!$A199-参数!B$4)&gt;=参数!B$3,-参数!B$3,0)</f>
        <v>2.3654520547945201E-2</v>
      </c>
      <c r="C199" s="4">
        <f>参数!C$3/365*(净价!$A199-参数!C$4)+IF(参数!C$3/365*(净价!$A199-参数!C$4)&gt;=参数!C$3,-参数!C$3,0)</f>
        <v>3.33013698630137E-2</v>
      </c>
      <c r="D199" s="4">
        <f>参数!D$3/365*(净价!$A199-参数!D$4)+IF(参数!D$3/365*(净价!$A199-参数!D$4)&gt;=参数!D$3,-参数!D$3,0)</f>
        <v>5.537534246575343E-2</v>
      </c>
      <c r="E199" s="4">
        <f>参数!E$3/365*(净价!$A199-参数!E$4)+IF(参数!E$3/365*(净价!$A199-参数!E$4)&gt;=参数!E$3,-参数!E$3,0)</f>
        <v>3.9205479452054798E-2</v>
      </c>
      <c r="F199" s="4">
        <f>参数!F$3/365*(净价!$A199-参数!F$4)+IF(参数!F$3/365*(净价!$A199-参数!F$4)&gt;=参数!F$3,-参数!F$3,0)</f>
        <v>3.0630136986301362E-2</v>
      </c>
      <c r="G199" s="4">
        <f>参数!G$3/365*(净价!$A199-参数!G$4)+IF(参数!G$3/365*(净价!$A199-参数!G$4)&gt;=参数!G$3,-参数!G$3,0)</f>
        <v>1.3334794520547942E-2</v>
      </c>
      <c r="H199" s="4">
        <f>参数!H$3/365*(净价!$A199-参数!H$4)+IF(参数!H$3/365*(净价!$A199-参数!H$4)&gt;=参数!H$3,-参数!H$3,0)</f>
        <v>6.9999999999999993E-2</v>
      </c>
      <c r="I199" s="4">
        <f>参数!I$3/365*(净价!$A199-参数!I$4)+IF(参数!I$3/365*(净价!$A199-参数!I$4)&gt;=参数!I$3,-参数!I$3,0)</f>
        <v>5.1608219178082192E-2</v>
      </c>
      <c r="J199" s="4">
        <f>参数!J$3/365*(净价!$A199-参数!J$4)+IF(参数!J$3/365*(净价!$A199-参数!J$4)&gt;=参数!J$3,-参数!J$3,0)</f>
        <v>4.864109589041099E-3</v>
      </c>
      <c r="K199" s="4">
        <f>参数!K$3/365*(净价!$A199-参数!K$4)+IF(参数!K$3/365*(净价!$A199-参数!K$4)&gt;=参数!K$3,-参数!K$3,0)</f>
        <v>6.4109589041095885E-2</v>
      </c>
    </row>
    <row r="200" spans="1:11" x14ac:dyDescent="0.15">
      <c r="A200" s="1">
        <v>42573</v>
      </c>
      <c r="B200" s="4">
        <f>参数!B$3/365*(净价!$A200-参数!B$4)+IF(参数!B$3/365*(净价!$A200-参数!B$4)&gt;=参数!B$3,-参数!B$3,0)</f>
        <v>2.3796164383561649E-2</v>
      </c>
      <c r="C200" s="4">
        <f>参数!C$3/365*(净价!$A200-参数!C$4)+IF(参数!C$3/365*(净价!$A200-参数!C$4)&gt;=参数!C$3,-参数!C$3,0)</f>
        <v>3.3534246575342472E-2</v>
      </c>
      <c r="D200" s="4">
        <f>参数!D$3/365*(净价!$A200-参数!D$4)+IF(参数!D$3/365*(净价!$A200-参数!D$4)&gt;=参数!D$3,-参数!D$3,0)</f>
        <v>5.5545205479452055E-2</v>
      </c>
      <c r="E200" s="4">
        <f>参数!E$3/365*(净价!$A200-参数!E$4)+IF(参数!E$3/365*(净价!$A200-参数!E$4)&gt;=参数!E$3,-参数!E$3,0)</f>
        <v>3.9353424657534261E-2</v>
      </c>
      <c r="F200" s="4">
        <f>参数!F$3/365*(净价!$A200-参数!F$4)+IF(参数!F$3/365*(净价!$A200-参数!F$4)&gt;=参数!F$3,-参数!F$3,0)</f>
        <v>3.0808219178082186E-2</v>
      </c>
      <c r="G200" s="4">
        <f>参数!G$3/365*(净价!$A200-参数!G$4)+IF(参数!G$3/365*(净价!$A200-参数!G$4)&gt;=参数!G$3,-参数!G$3,0)</f>
        <v>1.3473698630136983E-2</v>
      </c>
      <c r="H200" s="4">
        <f>参数!H$3/365*(净价!$A200-参数!H$4)+IF(参数!H$3/365*(净价!$A200-参数!H$4)&gt;=参数!H$3,-参数!H$3,0)</f>
        <v>7.0199999999999999E-2</v>
      </c>
      <c r="I200" s="4">
        <f>参数!I$3/365*(净价!$A200-参数!I$4)+IF(参数!I$3/365*(净价!$A200-参数!I$4)&gt;=参数!I$3,-参数!I$3,0)</f>
        <v>5.1780821917808216E-2</v>
      </c>
      <c r="J200" s="4">
        <f>参数!J$3/365*(净价!$A200-参数!J$4)+IF(参数!J$3/365*(净价!$A200-参数!J$4)&gt;=参数!J$3,-参数!J$3,0)</f>
        <v>5.0115068493150686E-3</v>
      </c>
      <c r="K200" s="4">
        <f>参数!K$3/365*(净价!$A200-参数!K$4)+IF(参数!K$3/365*(净价!$A200-参数!K$4)&gt;=参数!K$3,-参数!K$3,0)</f>
        <v>6.4287671232876709E-2</v>
      </c>
    </row>
    <row r="201" spans="1:11" x14ac:dyDescent="0.15">
      <c r="A201" s="1">
        <v>42576</v>
      </c>
      <c r="B201" s="4">
        <f>参数!B$3/365*(净价!$A201-参数!B$4)+IF(参数!B$3/365*(净价!$A201-参数!B$4)&gt;=参数!B$3,-参数!B$3,0)</f>
        <v>2.4221095890410965E-2</v>
      </c>
      <c r="C201" s="4">
        <f>参数!C$3/365*(净价!$A201-参数!C$4)+IF(参数!C$3/365*(净价!$A201-参数!C$4)&gt;=参数!C$3,-参数!C$3,0)</f>
        <v>3.4232876712328775E-2</v>
      </c>
      <c r="D201" s="4">
        <f>参数!D$3/365*(净价!$A201-参数!D$4)+IF(参数!D$3/365*(净价!$A201-参数!D$4)&gt;=参数!D$3,-参数!D$3,0)</f>
        <v>5.605479452054795E-2</v>
      </c>
      <c r="E201" s="4">
        <f>参数!E$3/365*(净价!$A201-参数!E$4)+IF(参数!E$3/365*(净价!$A201-参数!E$4)&gt;=参数!E$3,-参数!E$3,0)</f>
        <v>3.9797260273972609E-2</v>
      </c>
      <c r="F201" s="4">
        <f>参数!F$3/365*(净价!$A201-参数!F$4)+IF(参数!F$3/365*(净价!$A201-参数!F$4)&gt;=参数!F$3,-参数!F$3,0)</f>
        <v>3.1342465753424656E-2</v>
      </c>
      <c r="G201" s="4">
        <f>参数!G$3/365*(净价!$A201-参数!G$4)+IF(参数!G$3/365*(净价!$A201-参数!G$4)&gt;=参数!G$3,-参数!G$3,0)</f>
        <v>1.3890410958904108E-2</v>
      </c>
      <c r="H201" s="4">
        <f>参数!H$3/365*(净价!$A201-参数!H$4)+IF(参数!H$3/365*(净价!$A201-参数!H$4)&gt;=参数!H$3,-参数!H$3,0)</f>
        <v>7.0799999999999988E-2</v>
      </c>
      <c r="I201" s="4">
        <f>参数!I$3/365*(净价!$A201-参数!I$4)+IF(参数!I$3/365*(净价!$A201-参数!I$4)&gt;=参数!I$3,-参数!I$3,0)</f>
        <v>5.2298630136986303E-2</v>
      </c>
      <c r="J201" s="4">
        <f>参数!J$3/365*(净价!$A201-参数!J$4)+IF(参数!J$3/365*(净价!$A201-参数!J$4)&gt;=参数!J$3,-参数!J$3,0)</f>
        <v>5.4536986301369841E-3</v>
      </c>
      <c r="K201" s="4">
        <f>参数!K$3/365*(净价!$A201-参数!K$4)+IF(参数!K$3/365*(净价!$A201-参数!K$4)&gt;=参数!K$3,-参数!K$3,0)</f>
        <v>6.4821917808219179E-2</v>
      </c>
    </row>
    <row r="202" spans="1:11" x14ac:dyDescent="0.15">
      <c r="A202" s="1">
        <v>42577</v>
      </c>
      <c r="B202" s="4">
        <f>参数!B$3/365*(净价!$A202-参数!B$4)+IF(参数!B$3/365*(净价!$A202-参数!B$4)&gt;=参数!B$3,-参数!B$3,0)</f>
        <v>2.4362739726027399E-2</v>
      </c>
      <c r="C202" s="4">
        <f>参数!C$3/365*(净价!$A202-参数!C$4)+IF(参数!C$3/365*(净价!$A202-参数!C$4)&gt;=参数!C$3,-参数!C$3,0)</f>
        <v>3.4465753424657547E-2</v>
      </c>
      <c r="D202" s="4">
        <f>参数!D$3/365*(净价!$A202-参数!D$4)+IF(参数!D$3/365*(净价!$A202-参数!D$4)&gt;=参数!D$3,-参数!D$3,0)</f>
        <v>5.6224657534246575E-2</v>
      </c>
      <c r="E202" s="4">
        <f>参数!E$3/365*(净价!$A202-参数!E$4)+IF(参数!E$3/365*(净价!$A202-参数!E$4)&gt;=参数!E$3,-参数!E$3,0)</f>
        <v>3.9945205479452059E-2</v>
      </c>
      <c r="F202" s="4">
        <f>参数!F$3/365*(净价!$A202-参数!F$4)+IF(参数!F$3/365*(净价!$A202-参数!F$4)&gt;=参数!F$3,-参数!F$3,0)</f>
        <v>3.1520547945205479E-2</v>
      </c>
      <c r="G202" s="4">
        <f>参数!G$3/365*(净价!$A202-参数!G$4)+IF(参数!G$3/365*(净价!$A202-参数!G$4)&gt;=参数!G$3,-参数!G$3,0)</f>
        <v>1.4029315068493149E-2</v>
      </c>
      <c r="H202" s="4">
        <f>参数!H$3/365*(净价!$A202-参数!H$4)+IF(参数!H$3/365*(净价!$A202-参数!H$4)&gt;=参数!H$3,-参数!H$3,0)</f>
        <v>7.0999999999999994E-2</v>
      </c>
      <c r="I202" s="4">
        <f>参数!I$3/365*(净价!$A202-参数!I$4)+IF(参数!I$3/365*(净价!$A202-参数!I$4)&gt;=参数!I$3,-参数!I$3,0)</f>
        <v>5.2471232876712327E-2</v>
      </c>
      <c r="J202" s="4">
        <f>参数!J$3/365*(净价!$A202-参数!J$4)+IF(参数!J$3/365*(净价!$A202-参数!J$4)&gt;=参数!J$3,-参数!J$3,0)</f>
        <v>5.6010958904109606E-3</v>
      </c>
      <c r="K202" s="4">
        <f>参数!K$3/365*(净价!$A202-参数!K$4)+IF(参数!K$3/365*(净价!$A202-参数!K$4)&gt;=参数!K$3,-参数!K$3,0)</f>
        <v>0</v>
      </c>
    </row>
    <row r="203" spans="1:11" x14ac:dyDescent="0.15">
      <c r="A203" s="1">
        <v>42578</v>
      </c>
      <c r="B203" s="4">
        <f>参数!B$3/365*(净价!$A203-参数!B$4)+IF(参数!B$3/365*(净价!$A203-参数!B$4)&gt;=参数!B$3,-参数!B$3,0)</f>
        <v>2.4504383561643833E-2</v>
      </c>
      <c r="C203" s="4">
        <f>参数!C$3/365*(净价!$A203-参数!C$4)+IF(参数!C$3/365*(净价!$A203-参数!C$4)&gt;=参数!C$3,-参数!C$3,0)</f>
        <v>3.4698630136986305E-2</v>
      </c>
      <c r="D203" s="4">
        <f>参数!D$3/365*(净价!$A203-参数!D$4)+IF(参数!D$3/365*(净价!$A203-参数!D$4)&gt;=参数!D$3,-参数!D$3,0)</f>
        <v>5.6394520547945207E-2</v>
      </c>
      <c r="E203" s="4">
        <f>参数!E$3/365*(净价!$A203-参数!E$4)+IF(参数!E$3/365*(净价!$A203-参数!E$4)&gt;=参数!E$3,-参数!E$3,0)</f>
        <v>4.0093150684931508E-2</v>
      </c>
      <c r="F203" s="4">
        <f>参数!F$3/365*(净价!$A203-参数!F$4)+IF(参数!F$3/365*(净价!$A203-参数!F$4)&gt;=参数!F$3,-参数!F$3,0)</f>
        <v>3.1698630136986303E-2</v>
      </c>
      <c r="G203" s="4">
        <f>参数!G$3/365*(净价!$A203-参数!G$4)+IF(参数!G$3/365*(净价!$A203-参数!G$4)&gt;=参数!G$3,-参数!G$3,0)</f>
        <v>1.4168219178082191E-2</v>
      </c>
      <c r="H203" s="4">
        <f>参数!H$3/365*(净价!$A203-参数!H$4)+IF(参数!H$3/365*(净价!$A203-参数!H$4)&gt;=参数!H$3,-参数!H$3,0)</f>
        <v>7.1199999999999999E-2</v>
      </c>
      <c r="I203" s="4">
        <f>参数!I$3/365*(净价!$A203-参数!I$4)+IF(参数!I$3/365*(净价!$A203-参数!I$4)&gt;=参数!I$3,-参数!I$3,0)</f>
        <v>5.2643835616438352E-2</v>
      </c>
      <c r="J203" s="4">
        <f>参数!J$3/365*(净价!$A203-参数!J$4)+IF(参数!J$3/365*(净价!$A203-参数!J$4)&gt;=参数!J$3,-参数!J$3,0)</f>
        <v>5.7484931506849302E-3</v>
      </c>
      <c r="K203" s="4">
        <f>参数!K$3/365*(净价!$A203-参数!K$4)+IF(参数!K$3/365*(净价!$A203-参数!K$4)&gt;=参数!K$3,-参数!K$3,0)</f>
        <v>1.7808219178082341E-4</v>
      </c>
    </row>
    <row r="204" spans="1:11" x14ac:dyDescent="0.15">
      <c r="A204" s="1">
        <v>42579</v>
      </c>
      <c r="B204" s="4">
        <f>参数!B$3/365*(净价!$A204-参数!B$4)+IF(参数!B$3/365*(净价!$A204-参数!B$4)&gt;=参数!B$3,-参数!B$3,0)</f>
        <v>2.4646027397260267E-2</v>
      </c>
      <c r="C204" s="4">
        <f>参数!C$3/365*(净价!$A204-参数!C$4)+IF(参数!C$3/365*(净价!$A204-参数!C$4)&gt;=参数!C$3,-参数!C$3,0)</f>
        <v>3.4931506849315078E-2</v>
      </c>
      <c r="D204" s="4">
        <f>参数!D$3/365*(净价!$A204-参数!D$4)+IF(参数!D$3/365*(净价!$A204-参数!D$4)&gt;=参数!D$3,-参数!D$3,0)</f>
        <v>5.6564383561643838E-2</v>
      </c>
      <c r="E204" s="4">
        <f>参数!E$3/365*(净价!$A204-参数!E$4)+IF(参数!E$3/365*(净价!$A204-参数!E$4)&gt;=参数!E$3,-参数!E$3,0)</f>
        <v>4.0241095890410972E-2</v>
      </c>
      <c r="F204" s="4">
        <f>参数!F$3/365*(净价!$A204-参数!F$4)+IF(参数!F$3/365*(净价!$A204-参数!F$4)&gt;=参数!F$3,-参数!F$3,0)</f>
        <v>3.1876712328767126E-2</v>
      </c>
      <c r="G204" s="4">
        <f>参数!G$3/365*(净价!$A204-参数!G$4)+IF(参数!G$3/365*(净价!$A204-参数!G$4)&gt;=参数!G$3,-参数!G$3,0)</f>
        <v>1.4307123287671232E-2</v>
      </c>
      <c r="H204" s="4">
        <f>参数!H$3/365*(净价!$A204-参数!H$4)+IF(参数!H$3/365*(净价!$A204-参数!H$4)&gt;=参数!H$3,-参数!H$3,0)</f>
        <v>7.1399999999999991E-2</v>
      </c>
      <c r="I204" s="4">
        <f>参数!I$3/365*(净价!$A204-参数!I$4)+IF(参数!I$3/365*(净价!$A204-参数!I$4)&gt;=参数!I$3,-参数!I$3,0)</f>
        <v>5.2816438356164383E-2</v>
      </c>
      <c r="J204" s="4">
        <f>参数!J$3/365*(净价!$A204-参数!J$4)+IF(参数!J$3/365*(净价!$A204-参数!J$4)&gt;=参数!J$3,-参数!J$3,0)</f>
        <v>5.8958904109589066E-3</v>
      </c>
      <c r="K204" s="4">
        <f>参数!K$3/365*(净价!$A204-参数!K$4)+IF(参数!K$3/365*(净价!$A204-参数!K$4)&gt;=参数!K$3,-参数!K$3,0)</f>
        <v>3.5616438356164681E-4</v>
      </c>
    </row>
    <row r="205" spans="1:11" x14ac:dyDescent="0.15">
      <c r="A205" s="1">
        <v>42580</v>
      </c>
      <c r="B205" s="4">
        <f>参数!B$3/365*(净价!$A205-参数!B$4)+IF(参数!B$3/365*(净价!$A205-参数!B$4)&gt;=参数!B$3,-参数!B$3,0)</f>
        <v>2.4787671232876715E-2</v>
      </c>
      <c r="C205" s="4">
        <f>参数!C$3/365*(净价!$A205-参数!C$4)+IF(参数!C$3/365*(净价!$A205-参数!C$4)&gt;=参数!C$3,-参数!C$3,0)</f>
        <v>3.516438356164385E-2</v>
      </c>
      <c r="D205" s="4">
        <f>参数!D$3/365*(净价!$A205-参数!D$4)+IF(参数!D$3/365*(净价!$A205-参数!D$4)&gt;=参数!D$3,-参数!D$3,0)</f>
        <v>5.673424657534247E-2</v>
      </c>
      <c r="E205" s="4">
        <f>参数!E$3/365*(净价!$A205-参数!E$4)+IF(参数!E$3/365*(净价!$A205-参数!E$4)&gt;=参数!E$3,-参数!E$3,0)</f>
        <v>4.0389041095890421E-2</v>
      </c>
      <c r="F205" s="4">
        <f>参数!F$3/365*(净价!$A205-参数!F$4)+IF(参数!F$3/365*(净价!$A205-参数!F$4)&gt;=参数!F$3,-参数!F$3,0)</f>
        <v>3.2054794520547936E-2</v>
      </c>
      <c r="G205" s="4">
        <f>参数!G$3/365*(净价!$A205-参数!G$4)+IF(参数!G$3/365*(净价!$A205-参数!G$4)&gt;=参数!G$3,-参数!G$3,0)</f>
        <v>1.4446027397260273E-2</v>
      </c>
      <c r="H205" s="4">
        <f>参数!H$3/365*(净价!$A205-参数!H$4)+IF(参数!H$3/365*(净价!$A205-参数!H$4)&gt;=参数!H$3,-参数!H$3,0)</f>
        <v>7.1599999999999997E-2</v>
      </c>
      <c r="I205" s="4">
        <f>参数!I$3/365*(净价!$A205-参数!I$4)+IF(参数!I$3/365*(净价!$A205-参数!I$4)&gt;=参数!I$3,-参数!I$3,0)</f>
        <v>5.2989041095890407E-2</v>
      </c>
      <c r="J205" s="4">
        <f>参数!J$3/365*(净价!$A205-参数!J$4)+IF(参数!J$3/365*(净价!$A205-参数!J$4)&gt;=参数!J$3,-参数!J$3,0)</f>
        <v>6.0432876712328762E-3</v>
      </c>
      <c r="K205" s="4">
        <f>参数!K$3/365*(净价!$A205-参数!K$4)+IF(参数!K$3/365*(净价!$A205-参数!K$4)&gt;=参数!K$3,-参数!K$3,0)</f>
        <v>5.3424657534245634E-4</v>
      </c>
    </row>
    <row r="206" spans="1:11" x14ac:dyDescent="0.15">
      <c r="A206" s="1">
        <v>42583</v>
      </c>
      <c r="B206" s="4">
        <f>参数!B$3/365*(净价!$A206-参数!B$4)+IF(参数!B$3/365*(净价!$A206-参数!B$4)&gt;=参数!B$3,-参数!B$3,0)</f>
        <v>2.5212602739726031E-2</v>
      </c>
      <c r="C206" s="4">
        <f>参数!C$3/365*(净价!$A206-参数!C$4)+IF(参数!C$3/365*(净价!$A206-参数!C$4)&gt;=参数!C$3,-参数!C$3,0)</f>
        <v>3.5863013698630139E-2</v>
      </c>
      <c r="D206" s="4">
        <f>参数!D$3/365*(净价!$A206-参数!D$4)+IF(参数!D$3/365*(净价!$A206-参数!D$4)&gt;=参数!D$3,-参数!D$3,0)</f>
        <v>5.7243835616438359E-2</v>
      </c>
      <c r="E206" s="4">
        <f>参数!E$3/365*(净价!$A206-参数!E$4)+IF(参数!E$3/365*(净价!$A206-参数!E$4)&gt;=参数!E$3,-参数!E$3,0)</f>
        <v>4.0832876712328769E-2</v>
      </c>
      <c r="F206" s="4">
        <f>参数!F$3/365*(净价!$A206-参数!F$4)+IF(参数!F$3/365*(净价!$A206-参数!F$4)&gt;=参数!F$3,-参数!F$3,0)</f>
        <v>3.2589041095890406E-2</v>
      </c>
      <c r="G206" s="4">
        <f>参数!G$3/365*(净价!$A206-参数!G$4)+IF(参数!G$3/365*(净价!$A206-参数!G$4)&gt;=参数!G$3,-参数!G$3,0)</f>
        <v>1.4862739726027398E-2</v>
      </c>
      <c r="H206" s="4">
        <f>参数!H$3/365*(净价!$A206-参数!H$4)+IF(参数!H$3/365*(净价!$A206-参数!H$4)&gt;=参数!H$3,-参数!H$3,0)</f>
        <v>7.22E-2</v>
      </c>
      <c r="I206" s="4">
        <f>参数!I$3/365*(净价!$A206-参数!I$4)+IF(参数!I$3/365*(净价!$A206-参数!I$4)&gt;=参数!I$3,-参数!I$3,0)</f>
        <v>5.3506849315068494E-2</v>
      </c>
      <c r="J206" s="4">
        <f>参数!J$3/365*(净价!$A206-参数!J$4)+IF(参数!J$3/365*(净价!$A206-参数!J$4)&gt;=参数!J$3,-参数!J$3,0)</f>
        <v>6.4854794520547987E-3</v>
      </c>
      <c r="K206" s="4">
        <f>参数!K$3/365*(净价!$A206-参数!K$4)+IF(参数!K$3/365*(净价!$A206-参数!K$4)&gt;=参数!K$3,-参数!K$3,0)</f>
        <v>1.0684931506849266E-3</v>
      </c>
    </row>
    <row r="207" spans="1:11" x14ac:dyDescent="0.15">
      <c r="A207" s="1">
        <v>42584</v>
      </c>
      <c r="B207" s="4">
        <f>参数!B$3/365*(净价!$A207-参数!B$4)+IF(参数!B$3/365*(净价!$A207-参数!B$4)&gt;=参数!B$3,-参数!B$3,0)</f>
        <v>2.5354246575342465E-2</v>
      </c>
      <c r="C207" s="4">
        <f>参数!C$3/365*(净价!$A207-参数!C$4)+IF(参数!C$3/365*(净价!$A207-参数!C$4)&gt;=参数!C$3,-参数!C$3,0)</f>
        <v>3.6095890410958911E-2</v>
      </c>
      <c r="D207" s="4">
        <f>参数!D$3/365*(净价!$A207-参数!D$4)+IF(参数!D$3/365*(净价!$A207-参数!D$4)&gt;=参数!D$3,-参数!D$3,0)</f>
        <v>5.741369863013699E-2</v>
      </c>
      <c r="E207" s="4">
        <f>参数!E$3/365*(净价!$A207-参数!E$4)+IF(参数!E$3/365*(净价!$A207-参数!E$4)&gt;=参数!E$3,-参数!E$3,0)</f>
        <v>4.0980821917808233E-2</v>
      </c>
      <c r="F207" s="4">
        <f>参数!F$3/365*(净价!$A207-参数!F$4)+IF(参数!F$3/365*(净价!$A207-参数!F$4)&gt;=参数!F$3,-参数!F$3,0)</f>
        <v>3.2767123287671229E-2</v>
      </c>
      <c r="G207" s="4">
        <f>参数!G$3/365*(净价!$A207-参数!G$4)+IF(参数!G$3/365*(净价!$A207-参数!G$4)&gt;=参数!G$3,-参数!G$3,0)</f>
        <v>1.5001643835616439E-2</v>
      </c>
      <c r="H207" s="4">
        <f>参数!H$3/365*(净价!$A207-参数!H$4)+IF(参数!H$3/365*(净价!$A207-参数!H$4)&gt;=参数!H$3,-参数!H$3,0)</f>
        <v>7.2399999999999992E-2</v>
      </c>
      <c r="I207" s="4">
        <f>参数!I$3/365*(净价!$A207-参数!I$4)+IF(参数!I$3/365*(净价!$A207-参数!I$4)&gt;=参数!I$3,-参数!I$3,0)</f>
        <v>5.3679452054794519E-2</v>
      </c>
      <c r="J207" s="4">
        <f>参数!J$3/365*(净价!$A207-参数!J$4)+IF(参数!J$3/365*(净价!$A207-参数!J$4)&gt;=参数!J$3,-参数!J$3,0)</f>
        <v>6.6328767123287682E-3</v>
      </c>
      <c r="K207" s="4">
        <f>参数!K$3/365*(净价!$A207-参数!K$4)+IF(参数!K$3/365*(净价!$A207-参数!K$4)&gt;=参数!K$3,-参数!K$3,0)</f>
        <v>1.24657534246575E-3</v>
      </c>
    </row>
    <row r="208" spans="1:11" x14ac:dyDescent="0.15">
      <c r="A208" s="1">
        <v>42585</v>
      </c>
      <c r="B208" s="4">
        <f>参数!B$3/365*(净价!$A208-参数!B$4)+IF(参数!B$3/365*(净价!$A208-参数!B$4)&gt;=参数!B$3,-参数!B$3,0)</f>
        <v>2.5495890410958899E-2</v>
      </c>
      <c r="C208" s="4">
        <f>参数!C$3/365*(净价!$A208-参数!C$4)+IF(参数!C$3/365*(净价!$A208-参数!C$4)&gt;=参数!C$3,-参数!C$3,0)</f>
        <v>3.6328767123287684E-2</v>
      </c>
      <c r="D208" s="4">
        <f>参数!D$3/365*(净价!$A208-参数!D$4)+IF(参数!D$3/365*(净价!$A208-参数!D$4)&gt;=参数!D$3,-参数!D$3,0)</f>
        <v>5.7583561643835622E-2</v>
      </c>
      <c r="E208" s="4">
        <f>参数!E$3/365*(净价!$A208-参数!E$4)+IF(参数!E$3/365*(净价!$A208-参数!E$4)&gt;=参数!E$3,-参数!E$3,0)</f>
        <v>4.1128767123287682E-2</v>
      </c>
      <c r="F208" s="4">
        <f>参数!F$3/365*(净价!$A208-参数!F$4)+IF(参数!F$3/365*(净价!$A208-参数!F$4)&gt;=参数!F$3,-参数!F$3,0)</f>
        <v>3.2945205479452053E-2</v>
      </c>
      <c r="G208" s="4">
        <f>参数!G$3/365*(净价!$A208-参数!G$4)+IF(参数!G$3/365*(净价!$A208-参数!G$4)&gt;=参数!G$3,-参数!G$3,0)</f>
        <v>1.5140547945205481E-2</v>
      </c>
      <c r="H208" s="4">
        <f>参数!H$3/365*(净价!$A208-参数!H$4)+IF(参数!H$3/365*(净价!$A208-参数!H$4)&gt;=参数!H$3,-参数!H$3,0)</f>
        <v>7.2599999999999998E-2</v>
      </c>
      <c r="I208" s="4">
        <f>参数!I$3/365*(净价!$A208-参数!I$4)+IF(参数!I$3/365*(净价!$A208-参数!I$4)&gt;=参数!I$3,-参数!I$3,0)</f>
        <v>5.3852054794520543E-2</v>
      </c>
      <c r="J208" s="4">
        <f>参数!J$3/365*(净价!$A208-参数!J$4)+IF(参数!J$3/365*(净价!$A208-参数!J$4)&gt;=参数!J$3,-参数!J$3,0)</f>
        <v>6.7802739726027378E-3</v>
      </c>
      <c r="K208" s="4">
        <f>参数!K$3/365*(净价!$A208-参数!K$4)+IF(参数!K$3/365*(净价!$A208-参数!K$4)&gt;=参数!K$3,-参数!K$3,0)</f>
        <v>1.4246575342465734E-3</v>
      </c>
    </row>
    <row r="209" spans="1:11" x14ac:dyDescent="0.15">
      <c r="A209" s="1">
        <v>42586</v>
      </c>
      <c r="B209" s="4">
        <f>参数!B$3/365*(净价!$A209-参数!B$4)+IF(参数!B$3/365*(净价!$A209-参数!B$4)&gt;=参数!B$3,-参数!B$3,0)</f>
        <v>2.5637534246575347E-2</v>
      </c>
      <c r="C209" s="4">
        <f>参数!C$3/365*(净价!$A209-参数!C$4)+IF(参数!C$3/365*(净价!$A209-参数!C$4)&gt;=参数!C$3,-参数!C$3,0)</f>
        <v>3.6561643835616442E-2</v>
      </c>
      <c r="D209" s="4">
        <f>参数!D$3/365*(净价!$A209-参数!D$4)+IF(参数!D$3/365*(净价!$A209-参数!D$4)&gt;=参数!D$3,-参数!D$3,0)</f>
        <v>5.7753424657534247E-2</v>
      </c>
      <c r="E209" s="4">
        <f>参数!E$3/365*(净价!$A209-参数!E$4)+IF(参数!E$3/365*(净价!$A209-参数!E$4)&gt;=参数!E$3,-参数!E$3,0)</f>
        <v>4.1276712328767132E-2</v>
      </c>
      <c r="F209" s="4">
        <f>参数!F$3/365*(净价!$A209-参数!F$4)+IF(参数!F$3/365*(净价!$A209-参数!F$4)&gt;=参数!F$3,-参数!F$3,0)</f>
        <v>3.3123287671232876E-2</v>
      </c>
      <c r="G209" s="4">
        <f>参数!G$3/365*(净价!$A209-参数!G$4)+IF(参数!G$3/365*(净价!$A209-参数!G$4)&gt;=参数!G$3,-参数!G$3,0)</f>
        <v>1.5279452054794522E-2</v>
      </c>
      <c r="H209" s="4">
        <f>参数!H$3/365*(净价!$A209-参数!H$4)+IF(参数!H$3/365*(净价!$A209-参数!H$4)&gt;=参数!H$3,-参数!H$3,0)</f>
        <v>7.279999999999999E-2</v>
      </c>
      <c r="I209" s="4">
        <f>参数!I$3/365*(净价!$A209-参数!I$4)+IF(参数!I$3/365*(净价!$A209-参数!I$4)&gt;=参数!I$3,-参数!I$3,0)</f>
        <v>5.4024657534246574E-2</v>
      </c>
      <c r="J209" s="4">
        <f>参数!J$3/365*(净价!$A209-参数!J$4)+IF(参数!J$3/365*(净价!$A209-参数!J$4)&gt;=参数!J$3,-参数!J$3,0)</f>
        <v>6.9276712328767143E-3</v>
      </c>
      <c r="K209" s="4">
        <f>参数!K$3/365*(净价!$A209-参数!K$4)+IF(参数!K$3/365*(净价!$A209-参数!K$4)&gt;=参数!K$3,-参数!K$3,0)</f>
        <v>1.6027397260273968E-3</v>
      </c>
    </row>
    <row r="210" spans="1:11" x14ac:dyDescent="0.15">
      <c r="A210" s="1">
        <v>42587</v>
      </c>
      <c r="B210" s="4">
        <f>参数!B$3/365*(净价!$A210-参数!B$4)+IF(参数!B$3/365*(净价!$A210-参数!B$4)&gt;=参数!B$3,-参数!B$3,0)</f>
        <v>2.5779178082191781E-2</v>
      </c>
      <c r="C210" s="4">
        <f>参数!C$3/365*(净价!$A210-参数!C$4)+IF(参数!C$3/365*(净价!$A210-参数!C$4)&gt;=参数!C$3,-参数!C$3,0)</f>
        <v>3.6794520547945214E-2</v>
      </c>
      <c r="D210" s="4">
        <f>参数!D$3/365*(净价!$A210-参数!D$4)+IF(参数!D$3/365*(净价!$A210-参数!D$4)&gt;=参数!D$3,-参数!D$3,0)</f>
        <v>5.7923287671232879E-2</v>
      </c>
      <c r="E210" s="4">
        <f>参数!E$3/365*(净价!$A210-参数!E$4)+IF(参数!E$3/365*(净价!$A210-参数!E$4)&gt;=参数!E$3,-参数!E$3,0)</f>
        <v>4.1424657534246581E-2</v>
      </c>
      <c r="F210" s="4">
        <f>参数!F$3/365*(净价!$A210-参数!F$4)+IF(参数!F$3/365*(净价!$A210-参数!F$4)&gt;=参数!F$3,-参数!F$3,0)</f>
        <v>3.33013698630137E-2</v>
      </c>
      <c r="G210" s="4">
        <f>参数!G$3/365*(净价!$A210-参数!G$4)+IF(参数!G$3/365*(净价!$A210-参数!G$4)&gt;=参数!G$3,-参数!G$3,0)</f>
        <v>1.5418356164383563E-2</v>
      </c>
      <c r="H210" s="4">
        <f>参数!H$3/365*(净价!$A210-参数!H$4)+IF(参数!H$3/365*(净价!$A210-参数!H$4)&gt;=参数!H$3,-参数!H$3,0)</f>
        <v>0</v>
      </c>
      <c r="I210" s="4">
        <f>参数!I$3/365*(净价!$A210-参数!I$4)+IF(参数!I$3/365*(净价!$A210-参数!I$4)&gt;=参数!I$3,-参数!I$3,0)</f>
        <v>5.4197260273972599E-2</v>
      </c>
      <c r="J210" s="4">
        <f>参数!J$3/365*(净价!$A210-参数!J$4)+IF(参数!J$3/365*(净价!$A210-参数!J$4)&gt;=参数!J$3,-参数!J$3,0)</f>
        <v>7.0750684931506838E-3</v>
      </c>
      <c r="K210" s="4">
        <f>参数!K$3/365*(净价!$A210-参数!K$4)+IF(参数!K$3/365*(净价!$A210-参数!K$4)&gt;=参数!K$3,-参数!K$3,0)</f>
        <v>1.7808219178082202E-3</v>
      </c>
    </row>
    <row r="211" spans="1:11" x14ac:dyDescent="0.15">
      <c r="A211" s="1">
        <v>42590</v>
      </c>
      <c r="B211" s="4">
        <f>参数!B$3/365*(净价!$A211-参数!B$4)+IF(参数!B$3/365*(净价!$A211-参数!B$4)&gt;=参数!B$3,-参数!B$3,0)</f>
        <v>2.6204109589041097E-2</v>
      </c>
      <c r="C211" s="4">
        <f>参数!C$3/365*(净价!$A211-参数!C$4)+IF(参数!C$3/365*(净价!$A211-参数!C$4)&gt;=参数!C$3,-参数!C$3,0)</f>
        <v>3.7493150684931517E-2</v>
      </c>
      <c r="D211" s="4">
        <f>参数!D$3/365*(净价!$A211-参数!D$4)+IF(参数!D$3/365*(净价!$A211-参数!D$4)&gt;=参数!D$3,-参数!D$3,0)</f>
        <v>5.8432876712328767E-2</v>
      </c>
      <c r="E211" s="4">
        <f>参数!E$3/365*(净价!$A211-参数!E$4)+IF(参数!E$3/365*(净价!$A211-参数!E$4)&gt;=参数!E$3,-参数!E$3,0)</f>
        <v>4.1868493150684943E-2</v>
      </c>
      <c r="F211" s="4">
        <f>参数!F$3/365*(净价!$A211-参数!F$4)+IF(参数!F$3/365*(净价!$A211-参数!F$4)&gt;=参数!F$3,-参数!F$3,0)</f>
        <v>3.3835616438356156E-2</v>
      </c>
      <c r="G211" s="4">
        <f>参数!G$3/365*(净价!$A211-参数!G$4)+IF(参数!G$3/365*(净价!$A211-参数!G$4)&gt;=参数!G$3,-参数!G$3,0)</f>
        <v>1.5835068493150688E-2</v>
      </c>
      <c r="H211" s="4">
        <f>参数!H$3/365*(净价!$A211-参数!H$4)+IF(参数!H$3/365*(净价!$A211-参数!H$4)&gt;=参数!H$3,-参数!H$3,0)</f>
        <v>6.0000000000000331E-4</v>
      </c>
      <c r="I211" s="4">
        <f>参数!I$3/365*(净价!$A211-参数!I$4)+IF(参数!I$3/365*(净价!$A211-参数!I$4)&gt;=参数!I$3,-参数!I$3,0)</f>
        <v>5.4715068493150686E-2</v>
      </c>
      <c r="J211" s="4">
        <f>参数!J$3/365*(净价!$A211-参数!J$4)+IF(参数!J$3/365*(净价!$A211-参数!J$4)&gt;=参数!J$3,-参数!J$3,0)</f>
        <v>7.5172602739726063E-3</v>
      </c>
      <c r="K211" s="4">
        <f>参数!K$3/365*(净价!$A211-参数!K$4)+IF(参数!K$3/365*(净价!$A211-参数!K$4)&gt;=参数!K$3,-参数!K$3,0)</f>
        <v>2.3150684931506765E-3</v>
      </c>
    </row>
    <row r="212" spans="1:11" x14ac:dyDescent="0.15">
      <c r="A212" s="1">
        <v>42591</v>
      </c>
      <c r="B212" s="4">
        <f>参数!B$3/365*(净价!$A212-参数!B$4)+IF(参数!B$3/365*(净价!$A212-参数!B$4)&gt;=参数!B$3,-参数!B$3,0)</f>
        <v>2.6345753424657531E-2</v>
      </c>
      <c r="C212" s="4">
        <f>参数!C$3/365*(净价!$A212-参数!C$4)+IF(参数!C$3/365*(净价!$A212-参数!C$4)&gt;=参数!C$3,-参数!C$3,0)</f>
        <v>3.7726027397260276E-2</v>
      </c>
      <c r="D212" s="4">
        <f>参数!D$3/365*(净价!$A212-参数!D$4)+IF(参数!D$3/365*(净价!$A212-参数!D$4)&gt;=参数!D$3,-参数!D$3,0)</f>
        <v>5.8602739726027399E-2</v>
      </c>
      <c r="E212" s="4">
        <f>参数!E$3/365*(净价!$A212-参数!E$4)+IF(参数!E$3/365*(净价!$A212-参数!E$4)&gt;=参数!E$3,-参数!E$3,0)</f>
        <v>4.2016438356164393E-2</v>
      </c>
      <c r="F212" s="4">
        <f>参数!F$3/365*(净价!$A212-参数!F$4)+IF(参数!F$3/365*(净价!$A212-参数!F$4)&gt;=参数!F$3,-参数!F$3,0)</f>
        <v>3.4013698630136979E-2</v>
      </c>
      <c r="G212" s="4">
        <f>参数!G$3/365*(净价!$A212-参数!G$4)+IF(参数!G$3/365*(净价!$A212-参数!G$4)&gt;=参数!G$3,-参数!G$3,0)</f>
        <v>1.5973972602739729E-2</v>
      </c>
      <c r="H212" s="4">
        <f>参数!H$3/365*(净价!$A212-参数!H$4)+IF(参数!H$3/365*(净价!$A212-参数!H$4)&gt;=参数!H$3,-参数!H$3,0)</f>
        <v>7.9999999999999516E-4</v>
      </c>
      <c r="I212" s="4">
        <f>参数!I$3/365*(净价!$A212-参数!I$4)+IF(参数!I$3/365*(净价!$A212-参数!I$4)&gt;=参数!I$3,-参数!I$3,0)</f>
        <v>5.488767123287671E-2</v>
      </c>
      <c r="J212" s="4">
        <f>参数!J$3/365*(净价!$A212-参数!J$4)+IF(参数!J$3/365*(净价!$A212-参数!J$4)&gt;=参数!J$3,-参数!J$3,0)</f>
        <v>7.6646575342465759E-3</v>
      </c>
      <c r="K212" s="4">
        <f>参数!K$3/365*(净价!$A212-参数!K$4)+IF(参数!K$3/365*(净价!$A212-参数!K$4)&gt;=参数!K$3,-参数!K$3,0)</f>
        <v>2.4931506849314999E-3</v>
      </c>
    </row>
    <row r="213" spans="1:11" x14ac:dyDescent="0.15">
      <c r="A213" s="1">
        <v>42592</v>
      </c>
      <c r="B213" s="4">
        <f>参数!B$3/365*(净价!$A213-参数!B$4)+IF(参数!B$3/365*(净价!$A213-参数!B$4)&gt;=参数!B$3,-参数!B$3,0)</f>
        <v>2.6487397260273965E-2</v>
      </c>
      <c r="C213" s="4">
        <f>参数!C$3/365*(净价!$A213-参数!C$4)+IF(参数!C$3/365*(净价!$A213-参数!C$4)&gt;=参数!C$3,-参数!C$3,0)</f>
        <v>3.7958904109589048E-2</v>
      </c>
      <c r="D213" s="4">
        <f>参数!D$3/365*(净价!$A213-参数!D$4)+IF(参数!D$3/365*(净价!$A213-参数!D$4)&gt;=参数!D$3,-参数!D$3,0)</f>
        <v>5.8772602739726031E-2</v>
      </c>
      <c r="E213" s="4">
        <f>参数!E$3/365*(净价!$A213-参数!E$4)+IF(参数!E$3/365*(净价!$A213-参数!E$4)&gt;=参数!E$3,-参数!E$3,0)</f>
        <v>4.2164383561643842E-2</v>
      </c>
      <c r="F213" s="4">
        <f>参数!F$3/365*(净价!$A213-参数!F$4)+IF(参数!F$3/365*(净价!$A213-参数!F$4)&gt;=参数!F$3,-参数!F$3,0)</f>
        <v>3.4191780821917803E-2</v>
      </c>
      <c r="G213" s="4">
        <f>参数!G$3/365*(净价!$A213-参数!G$4)+IF(参数!G$3/365*(净价!$A213-参数!G$4)&gt;=参数!G$3,-参数!G$3,0)</f>
        <v>1.6112876712328771E-2</v>
      </c>
      <c r="H213" s="4">
        <f>参数!H$3/365*(净价!$A213-参数!H$4)+IF(参数!H$3/365*(净价!$A213-参数!H$4)&gt;=参数!H$3,-参数!H$3,0)</f>
        <v>1.0000000000000009E-3</v>
      </c>
      <c r="I213" s="4">
        <f>参数!I$3/365*(净价!$A213-参数!I$4)+IF(参数!I$3/365*(净价!$A213-参数!I$4)&gt;=参数!I$3,-参数!I$3,0)</f>
        <v>5.5060273972602741E-2</v>
      </c>
      <c r="J213" s="4">
        <f>参数!J$3/365*(净价!$A213-参数!J$4)+IF(参数!J$3/365*(净价!$A213-参数!J$4)&gt;=参数!J$3,-参数!J$3,0)</f>
        <v>7.8120547945205523E-3</v>
      </c>
      <c r="K213" s="4">
        <f>参数!K$3/365*(净价!$A213-参数!K$4)+IF(参数!K$3/365*(净价!$A213-参数!K$4)&gt;=参数!K$3,-参数!K$3,0)</f>
        <v>2.6712328767123233E-3</v>
      </c>
    </row>
    <row r="214" spans="1:11" x14ac:dyDescent="0.15">
      <c r="A214" s="1">
        <v>42593</v>
      </c>
      <c r="B214" s="4">
        <f>参数!B$3/365*(净价!$A214-参数!B$4)+IF(参数!B$3/365*(净价!$A214-参数!B$4)&gt;=参数!B$3,-参数!B$3,0)</f>
        <v>2.6629041095890413E-2</v>
      </c>
      <c r="C214" s="4">
        <f>参数!C$3/365*(净价!$A214-参数!C$4)+IF(参数!C$3/365*(净价!$A214-参数!C$4)&gt;=参数!C$3,-参数!C$3,0)</f>
        <v>3.819178082191782E-2</v>
      </c>
      <c r="D214" s="4">
        <f>参数!D$3/365*(净价!$A214-参数!D$4)+IF(参数!D$3/365*(净价!$A214-参数!D$4)&gt;=参数!D$3,-参数!D$3,0)</f>
        <v>5.8942465753424662E-2</v>
      </c>
      <c r="E214" s="4">
        <f>参数!E$3/365*(净价!$A214-参数!E$4)+IF(参数!E$3/365*(净价!$A214-参数!E$4)&gt;=参数!E$3,-参数!E$3,0)</f>
        <v>4.2312328767123292E-2</v>
      </c>
      <c r="F214" s="4">
        <f>参数!F$3/365*(净价!$A214-参数!F$4)+IF(参数!F$3/365*(净价!$A214-参数!F$4)&gt;=参数!F$3,-参数!F$3,0)</f>
        <v>3.4369863013698626E-2</v>
      </c>
      <c r="G214" s="4">
        <f>参数!G$3/365*(净价!$A214-参数!G$4)+IF(参数!G$3/365*(净价!$A214-参数!G$4)&gt;=参数!G$3,-参数!G$3,0)</f>
        <v>1.6251780821917812E-2</v>
      </c>
      <c r="H214" s="4">
        <f>参数!H$3/365*(净价!$A214-参数!H$4)+IF(参数!H$3/365*(净价!$A214-参数!H$4)&gt;=参数!H$3,-参数!H$3,0)</f>
        <v>1.1999999999999927E-3</v>
      </c>
      <c r="I214" s="4">
        <f>参数!I$3/365*(净价!$A214-参数!I$4)+IF(参数!I$3/365*(净价!$A214-参数!I$4)&gt;=参数!I$3,-参数!I$3,0)</f>
        <v>5.5232876712328766E-2</v>
      </c>
      <c r="J214" s="4">
        <f>参数!J$3/365*(净价!$A214-参数!J$4)+IF(参数!J$3/365*(净价!$A214-参数!J$4)&gt;=参数!J$3,-参数!J$3,0)</f>
        <v>7.9594520547945219E-3</v>
      </c>
      <c r="K214" s="4">
        <f>参数!K$3/365*(净价!$A214-参数!K$4)+IF(参数!K$3/365*(净价!$A214-参数!K$4)&gt;=参数!K$3,-参数!K$3,0)</f>
        <v>2.8493150684931468E-3</v>
      </c>
    </row>
    <row r="215" spans="1:11" x14ac:dyDescent="0.15">
      <c r="A215" s="1">
        <v>42594</v>
      </c>
      <c r="B215" s="4">
        <f>参数!B$3/365*(净价!$A215-参数!B$4)+IF(参数!B$3/365*(净价!$A215-参数!B$4)&gt;=参数!B$3,-参数!B$3,0)</f>
        <v>2.6770684931506847E-2</v>
      </c>
      <c r="C215" s="4">
        <f>参数!C$3/365*(净价!$A215-参数!C$4)+IF(参数!C$3/365*(净价!$A215-参数!C$4)&gt;=参数!C$3,-参数!C$3,0)</f>
        <v>3.8424657534246578E-2</v>
      </c>
      <c r="D215" s="4">
        <f>参数!D$3/365*(净价!$A215-参数!D$4)+IF(参数!D$3/365*(净价!$A215-参数!D$4)&gt;=参数!D$3,-参数!D$3,0)</f>
        <v>5.9112328767123287E-2</v>
      </c>
      <c r="E215" s="4">
        <f>参数!E$3/365*(净价!$A215-参数!E$4)+IF(参数!E$3/365*(净价!$A215-参数!E$4)&gt;=参数!E$3,-参数!E$3,0)</f>
        <v>4.2460273972602755E-2</v>
      </c>
      <c r="F215" s="4">
        <f>参数!F$3/365*(净价!$A215-参数!F$4)+IF(参数!F$3/365*(净价!$A215-参数!F$4)&gt;=参数!F$3,-参数!F$3,0)</f>
        <v>3.4547945205479449E-2</v>
      </c>
      <c r="G215" s="4">
        <f>参数!G$3/365*(净价!$A215-参数!G$4)+IF(参数!G$3/365*(净价!$A215-参数!G$4)&gt;=参数!G$3,-参数!G$3,0)</f>
        <v>1.6390684931506853E-2</v>
      </c>
      <c r="H215" s="4">
        <f>参数!H$3/365*(净价!$A215-参数!H$4)+IF(参数!H$3/365*(净价!$A215-参数!H$4)&gt;=参数!H$3,-参数!H$3,0)</f>
        <v>1.3999999999999985E-3</v>
      </c>
      <c r="I215" s="4">
        <f>参数!I$3/365*(净价!$A215-参数!I$4)+IF(参数!I$3/365*(净价!$A215-参数!I$4)&gt;=参数!I$3,-参数!I$3,0)</f>
        <v>5.540547945205479E-2</v>
      </c>
      <c r="J215" s="4">
        <f>参数!J$3/365*(净价!$A215-参数!J$4)+IF(参数!J$3/365*(净价!$A215-参数!J$4)&gt;=参数!J$3,-参数!J$3,0)</f>
        <v>8.1068493150684914E-3</v>
      </c>
      <c r="K215" s="4">
        <f>参数!K$3/365*(净价!$A215-参数!K$4)+IF(参数!K$3/365*(净价!$A215-参数!K$4)&gt;=参数!K$3,-参数!K$3,0)</f>
        <v>3.0273972602739702E-3</v>
      </c>
    </row>
    <row r="216" spans="1:11" x14ac:dyDescent="0.15">
      <c r="A216" s="1">
        <v>42597</v>
      </c>
      <c r="B216" s="4">
        <f>参数!B$3/365*(净价!$A216-参数!B$4)+IF(参数!B$3/365*(净价!$A216-参数!B$4)&gt;=参数!B$3,-参数!B$3,0)</f>
        <v>2.7195616438356163E-2</v>
      </c>
      <c r="C216" s="4">
        <f>参数!C$3/365*(净价!$A216-参数!C$4)+IF(参数!C$3/365*(净价!$A216-参数!C$4)&gt;=参数!C$3,-参数!C$3,0)</f>
        <v>3.9123287671232881E-2</v>
      </c>
      <c r="D216" s="4">
        <f>参数!D$3/365*(净价!$A216-参数!D$4)+IF(参数!D$3/365*(净价!$A216-参数!D$4)&gt;=参数!D$3,-参数!D$3,0)</f>
        <v>5.9621917808219183E-2</v>
      </c>
      <c r="E216" s="4">
        <f>参数!E$3/365*(净价!$A216-参数!E$4)+IF(参数!E$3/365*(净价!$A216-参数!E$4)&gt;=参数!E$3,-参数!E$3,0)</f>
        <v>4.2904109589041103E-2</v>
      </c>
      <c r="F216" s="4">
        <f>参数!F$3/365*(净价!$A216-参数!F$4)+IF(参数!F$3/365*(净价!$A216-参数!F$4)&gt;=参数!F$3,-参数!F$3,0)</f>
        <v>3.508219178082192E-2</v>
      </c>
      <c r="G216" s="4">
        <f>参数!G$3/365*(净价!$A216-参数!G$4)+IF(参数!G$3/365*(净价!$A216-参数!G$4)&gt;=参数!G$3,-参数!G$3,0)</f>
        <v>1.6807397260273978E-2</v>
      </c>
      <c r="H216" s="4">
        <f>参数!H$3/365*(净价!$A216-参数!H$4)+IF(参数!H$3/365*(净价!$A216-参数!H$4)&gt;=参数!H$3,-参数!H$3,0)</f>
        <v>2.0000000000000018E-3</v>
      </c>
      <c r="I216" s="4">
        <f>参数!I$3/365*(净价!$A216-参数!I$4)+IF(参数!I$3/365*(净价!$A216-参数!I$4)&gt;=参数!I$3,-参数!I$3,0)</f>
        <v>5.5923287671232877E-2</v>
      </c>
      <c r="J216" s="4">
        <f>参数!J$3/365*(净价!$A216-参数!J$4)+IF(参数!J$3/365*(净价!$A216-参数!J$4)&gt;=参数!J$3,-参数!J$3,0)</f>
        <v>8.5490410958904139E-3</v>
      </c>
      <c r="K216" s="4">
        <f>参数!K$3/365*(净价!$A216-参数!K$4)+IF(参数!K$3/365*(净价!$A216-参数!K$4)&gt;=参数!K$3,-参数!K$3,0)</f>
        <v>3.5616438356164404E-3</v>
      </c>
    </row>
    <row r="217" spans="1:11" x14ac:dyDescent="0.15">
      <c r="A217" s="1">
        <v>42598</v>
      </c>
      <c r="B217" s="4">
        <f>参数!B$3/365*(净价!$A217-参数!B$4)+IF(参数!B$3/365*(净价!$A217-参数!B$4)&gt;=参数!B$3,-参数!B$3,0)</f>
        <v>2.7337260273972597E-2</v>
      </c>
      <c r="C217" s="4">
        <f>参数!C$3/365*(净价!$A217-参数!C$4)+IF(参数!C$3/365*(净价!$A217-参数!C$4)&gt;=参数!C$3,-参数!C$3,0)</f>
        <v>3.9356164383561654E-2</v>
      </c>
      <c r="D217" s="4">
        <f>参数!D$3/365*(净价!$A217-参数!D$4)+IF(参数!D$3/365*(净价!$A217-参数!D$4)&gt;=参数!D$3,-参数!D$3,0)</f>
        <v>5.9791780821917814E-2</v>
      </c>
      <c r="E217" s="4">
        <f>参数!E$3/365*(净价!$A217-参数!E$4)+IF(参数!E$3/365*(净价!$A217-参数!E$4)&gt;=参数!E$3,-参数!E$3,0)</f>
        <v>4.3052054794520553E-2</v>
      </c>
      <c r="F217" s="4">
        <f>参数!F$3/365*(净价!$A217-参数!F$4)+IF(参数!F$3/365*(净价!$A217-参数!F$4)&gt;=参数!F$3,-参数!F$3,0)</f>
        <v>3.5260273972602743E-2</v>
      </c>
      <c r="G217" s="4">
        <f>参数!G$3/365*(净价!$A217-参数!G$4)+IF(参数!G$3/365*(净价!$A217-参数!G$4)&gt;=参数!G$3,-参数!G$3,0)</f>
        <v>1.6946301369863019E-2</v>
      </c>
      <c r="H217" s="4">
        <f>参数!H$3/365*(净价!$A217-参数!H$4)+IF(参数!H$3/365*(净价!$A217-参数!H$4)&gt;=参数!H$3,-参数!H$3,0)</f>
        <v>2.1999999999999936E-3</v>
      </c>
      <c r="I217" s="4">
        <f>参数!I$3/365*(净价!$A217-参数!I$4)+IF(参数!I$3/365*(净价!$A217-参数!I$4)&gt;=参数!I$3,-参数!I$3,0)</f>
        <v>5.6095890410958901E-2</v>
      </c>
      <c r="J217" s="4">
        <f>参数!J$3/365*(净价!$A217-参数!J$4)+IF(参数!J$3/365*(净价!$A217-参数!J$4)&gt;=参数!J$3,-参数!J$3,0)</f>
        <v>8.6964383561643835E-3</v>
      </c>
      <c r="K217" s="4">
        <f>参数!K$3/365*(净价!$A217-参数!K$4)+IF(参数!K$3/365*(净价!$A217-参数!K$4)&gt;=参数!K$3,-参数!K$3,0)</f>
        <v>3.7397260273972638E-3</v>
      </c>
    </row>
    <row r="218" spans="1:11" x14ac:dyDescent="0.15">
      <c r="A218" s="1">
        <v>42599</v>
      </c>
      <c r="B218" s="4">
        <f>参数!B$3/365*(净价!$A218-参数!B$4)+IF(参数!B$3/365*(净价!$A218-参数!B$4)&gt;=参数!B$3,-参数!B$3,0)</f>
        <v>2.7478904109589045E-2</v>
      </c>
      <c r="C218" s="4">
        <f>参数!C$3/365*(净价!$A218-参数!C$4)+IF(参数!C$3/365*(净价!$A218-参数!C$4)&gt;=参数!C$3,-参数!C$3,0)</f>
        <v>3.9589041095890426E-2</v>
      </c>
      <c r="D218" s="4">
        <f>参数!D$3/365*(净价!$A218-参数!D$4)+IF(参数!D$3/365*(净价!$A218-参数!D$4)&gt;=参数!D$3,-参数!D$3,0)</f>
        <v>5.9961643835616439E-2</v>
      </c>
      <c r="E218" s="4">
        <f>参数!E$3/365*(净价!$A218-参数!E$4)+IF(参数!E$3/365*(净价!$A218-参数!E$4)&gt;=参数!E$3,-参数!E$3,0)</f>
        <v>4.3200000000000002E-2</v>
      </c>
      <c r="F218" s="4">
        <f>参数!F$3/365*(净价!$A218-参数!F$4)+IF(参数!F$3/365*(净价!$A218-参数!F$4)&gt;=参数!F$3,-参数!F$3,0)</f>
        <v>3.5438356164383553E-2</v>
      </c>
      <c r="G218" s="4">
        <f>参数!G$3/365*(净价!$A218-参数!G$4)+IF(参数!G$3/365*(净价!$A218-参数!G$4)&gt;=参数!G$3,-参数!G$3,0)</f>
        <v>1.7085205479452061E-2</v>
      </c>
      <c r="H218" s="4">
        <f>参数!H$3/365*(净价!$A218-参数!H$4)+IF(参数!H$3/365*(净价!$A218-参数!H$4)&gt;=参数!H$3,-参数!H$3,0)</f>
        <v>2.3999999999999994E-3</v>
      </c>
      <c r="I218" s="4">
        <f>参数!I$3/365*(净价!$A218-参数!I$4)+IF(参数!I$3/365*(净价!$A218-参数!I$4)&gt;=参数!I$3,-参数!I$3,0)</f>
        <v>5.6268493150684933E-2</v>
      </c>
      <c r="J218" s="4">
        <f>参数!J$3/365*(净价!$A218-参数!J$4)+IF(参数!J$3/365*(净价!$A218-参数!J$4)&gt;=参数!J$3,-参数!J$3,0)</f>
        <v>8.843835616438353E-3</v>
      </c>
      <c r="K218" s="4">
        <f>参数!K$3/365*(净价!$A218-参数!K$4)+IF(参数!K$3/365*(净价!$A218-参数!K$4)&gt;=参数!K$3,-参数!K$3,0)</f>
        <v>3.9178082191780733E-3</v>
      </c>
    </row>
    <row r="219" spans="1:11" x14ac:dyDescent="0.15">
      <c r="A219" s="1">
        <v>42600</v>
      </c>
      <c r="B219" s="4">
        <f>参数!B$3/365*(净价!$A219-参数!B$4)+IF(参数!B$3/365*(净价!$A219-参数!B$4)&gt;=参数!B$3,-参数!B$3,0)</f>
        <v>2.7620547945205479E-2</v>
      </c>
      <c r="C219" s="4">
        <f>参数!C$3/365*(净价!$A219-参数!C$4)+IF(参数!C$3/365*(净价!$A219-参数!C$4)&gt;=参数!C$3,-参数!C$3,0)</f>
        <v>3.9821917808219184E-2</v>
      </c>
      <c r="D219" s="4">
        <f>参数!D$3/365*(净价!$A219-参数!D$4)+IF(参数!D$3/365*(净价!$A219-参数!D$4)&gt;=参数!D$3,-参数!D$3,0)</f>
        <v>6.0131506849315071E-2</v>
      </c>
      <c r="E219" s="4">
        <f>参数!E$3/365*(净价!$A219-参数!E$4)+IF(参数!E$3/365*(净价!$A219-参数!E$4)&gt;=参数!E$3,-参数!E$3,0)</f>
        <v>4.3347945205479466E-2</v>
      </c>
      <c r="F219" s="4">
        <f>参数!F$3/365*(净价!$A219-参数!F$4)+IF(参数!F$3/365*(净价!$A219-参数!F$4)&gt;=参数!F$3,-参数!F$3,0)</f>
        <v>3.5616438356164376E-2</v>
      </c>
      <c r="G219" s="4">
        <f>参数!G$3/365*(净价!$A219-参数!G$4)+IF(参数!G$3/365*(净价!$A219-参数!G$4)&gt;=参数!G$3,-参数!G$3,0)</f>
        <v>1.7224109589041102E-2</v>
      </c>
      <c r="H219" s="4">
        <f>参数!H$3/365*(净价!$A219-参数!H$4)+IF(参数!H$3/365*(净价!$A219-参数!H$4)&gt;=参数!H$3,-参数!H$3,0)</f>
        <v>2.5999999999999912E-3</v>
      </c>
      <c r="I219" s="4">
        <f>参数!I$3/365*(净价!$A219-参数!I$4)+IF(参数!I$3/365*(净价!$A219-参数!I$4)&gt;=参数!I$3,-参数!I$3,0)</f>
        <v>5.6441095890410957E-2</v>
      </c>
      <c r="J219" s="4">
        <f>参数!J$3/365*(净价!$A219-参数!J$4)+IF(参数!J$3/365*(净价!$A219-参数!J$4)&gt;=参数!J$3,-参数!J$3,0)</f>
        <v>8.9912328767123295E-3</v>
      </c>
      <c r="K219" s="4">
        <f>参数!K$3/365*(净价!$A219-参数!K$4)+IF(参数!K$3/365*(净价!$A219-参数!K$4)&gt;=参数!K$3,-参数!K$3,0)</f>
        <v>4.0958904109588967E-3</v>
      </c>
    </row>
    <row r="220" spans="1:11" x14ac:dyDescent="0.15">
      <c r="A220" s="1">
        <v>42601</v>
      </c>
      <c r="B220" s="4">
        <f>参数!B$3/365*(净价!$A220-参数!B$4)+IF(参数!B$3/365*(净价!$A220-参数!B$4)&gt;=参数!B$3,-参数!B$3,0)</f>
        <v>2.7762191780821913E-2</v>
      </c>
      <c r="C220" s="4">
        <f>参数!C$3/365*(净价!$A220-参数!C$4)+IF(参数!C$3/365*(净价!$A220-参数!C$4)&gt;=参数!C$3,-参数!C$3,0)</f>
        <v>4.0054794520547957E-2</v>
      </c>
      <c r="D220" s="4">
        <f>参数!D$3/365*(净价!$A220-参数!D$4)+IF(参数!D$3/365*(净价!$A220-参数!D$4)&gt;=参数!D$3,-参数!D$3,0)</f>
        <v>6.0301369863013703E-2</v>
      </c>
      <c r="E220" s="4">
        <f>参数!E$3/365*(净价!$A220-参数!E$4)+IF(参数!E$3/365*(净价!$A220-参数!E$4)&gt;=参数!E$3,-参数!E$3,0)</f>
        <v>4.3495890410958915E-2</v>
      </c>
      <c r="F220" s="4">
        <f>参数!F$3/365*(净价!$A220-参数!F$4)+IF(参数!F$3/365*(净价!$A220-参数!F$4)&gt;=参数!F$3,-参数!F$3,0)</f>
        <v>3.5794520547945199E-2</v>
      </c>
      <c r="G220" s="4">
        <f>参数!G$3/365*(净价!$A220-参数!G$4)+IF(参数!G$3/365*(净价!$A220-参数!G$4)&gt;=参数!G$3,-参数!G$3,0)</f>
        <v>1.7363013698630143E-2</v>
      </c>
      <c r="H220" s="4">
        <f>参数!H$3/365*(净价!$A220-参数!H$4)+IF(参数!H$3/365*(净价!$A220-参数!H$4)&gt;=参数!H$3,-参数!H$3,0)</f>
        <v>2.7999999999999969E-3</v>
      </c>
      <c r="I220" s="4">
        <f>参数!I$3/365*(净价!$A220-参数!I$4)+IF(参数!I$3/365*(净价!$A220-参数!I$4)&gt;=参数!I$3,-参数!I$3,0)</f>
        <v>5.6613698630136988E-2</v>
      </c>
      <c r="J220" s="4">
        <f>参数!J$3/365*(净价!$A220-参数!J$4)+IF(参数!J$3/365*(净价!$A220-参数!J$4)&gt;=参数!J$3,-参数!J$3,0)</f>
        <v>9.138630136986306E-3</v>
      </c>
      <c r="K220" s="4">
        <f>参数!K$3/365*(净价!$A220-参数!K$4)+IF(参数!K$3/365*(净价!$A220-参数!K$4)&gt;=参数!K$3,-参数!K$3,0)</f>
        <v>4.2739726027397201E-3</v>
      </c>
    </row>
    <row r="221" spans="1:11" x14ac:dyDescent="0.15">
      <c r="A221" s="1">
        <v>42604</v>
      </c>
      <c r="B221" s="4">
        <f>参数!B$3/365*(净价!$A221-参数!B$4)+IF(参数!B$3/365*(净价!$A221-参数!B$4)&gt;=参数!B$3,-参数!B$3,0)</f>
        <v>2.8187123287671229E-2</v>
      </c>
      <c r="C221" s="4">
        <f>参数!C$3/365*(净价!$A221-参数!C$4)+IF(参数!C$3/365*(净价!$A221-参数!C$4)&gt;=参数!C$3,-参数!C$3,0)</f>
        <v>4.0753424657534246E-2</v>
      </c>
      <c r="D221" s="4">
        <f>参数!D$3/365*(净价!$A221-参数!D$4)+IF(参数!D$3/365*(净价!$A221-参数!D$4)&gt;=参数!D$3,-参数!D$3,0)</f>
        <v>6.0810958904109591E-2</v>
      </c>
      <c r="E221" s="4">
        <f>参数!E$3/365*(净价!$A221-参数!E$4)+IF(参数!E$3/365*(净价!$A221-参数!E$4)&gt;=参数!E$3,-参数!E$3,0)</f>
        <v>4.3939726027397263E-2</v>
      </c>
      <c r="F221" s="4">
        <f>参数!F$3/365*(净价!$A221-参数!F$4)+IF(参数!F$3/365*(净价!$A221-参数!F$4)&gt;=参数!F$3,-参数!F$3,0)</f>
        <v>3.632876712328767E-2</v>
      </c>
      <c r="G221" s="4">
        <f>参数!G$3/365*(净价!$A221-参数!G$4)+IF(参数!G$3/365*(净价!$A221-参数!G$4)&gt;=参数!G$3,-参数!G$3,0)</f>
        <v>1.7779726027397254E-2</v>
      </c>
      <c r="H221" s="4">
        <f>参数!H$3/365*(净价!$A221-参数!H$4)+IF(参数!H$3/365*(净价!$A221-参数!H$4)&gt;=参数!H$3,-参数!H$3,0)</f>
        <v>3.4000000000000002E-3</v>
      </c>
      <c r="I221" s="4">
        <f>参数!I$3/365*(净价!$A221-参数!I$4)+IF(参数!I$3/365*(净价!$A221-参数!I$4)&gt;=参数!I$3,-参数!I$3,0)</f>
        <v>5.7131506849315068E-2</v>
      </c>
      <c r="J221" s="4">
        <f>参数!J$3/365*(净价!$A221-参数!J$4)+IF(参数!J$3/365*(净价!$A221-参数!J$4)&gt;=参数!J$3,-参数!J$3,0)</f>
        <v>9.5808219178082216E-3</v>
      </c>
      <c r="K221" s="4">
        <f>参数!K$3/365*(净价!$A221-参数!K$4)+IF(参数!K$3/365*(净价!$A221-参数!K$4)&gt;=参数!K$3,-参数!K$3,0)</f>
        <v>4.8082191780821903E-3</v>
      </c>
    </row>
    <row r="222" spans="1:11" x14ac:dyDescent="0.15">
      <c r="A222" s="1">
        <v>42605</v>
      </c>
      <c r="B222" s="4">
        <f>参数!B$3/365*(净价!$A222-参数!B$4)+IF(参数!B$3/365*(净价!$A222-参数!B$4)&gt;=参数!B$3,-参数!B$3,0)</f>
        <v>2.8328767123287676E-2</v>
      </c>
      <c r="C222" s="4">
        <f>参数!C$3/365*(净价!$A222-参数!C$4)+IF(参数!C$3/365*(净价!$A222-参数!C$4)&gt;=参数!C$3,-参数!C$3,0)</f>
        <v>4.0986301369863018E-2</v>
      </c>
      <c r="D222" s="4">
        <f>参数!D$3/365*(净价!$A222-参数!D$4)+IF(参数!D$3/365*(净价!$A222-参数!D$4)&gt;=参数!D$3,-参数!D$3,0)</f>
        <v>6.0980821917808223E-2</v>
      </c>
      <c r="E222" s="4">
        <f>参数!E$3/365*(净价!$A222-参数!E$4)+IF(参数!E$3/365*(净价!$A222-参数!E$4)&gt;=参数!E$3,-参数!E$3,0)</f>
        <v>4.4087671232876727E-2</v>
      </c>
      <c r="F222" s="4">
        <f>参数!F$3/365*(净价!$A222-参数!F$4)+IF(参数!F$3/365*(净价!$A222-参数!F$4)&gt;=参数!F$3,-参数!F$3,0)</f>
        <v>3.6506849315068493E-2</v>
      </c>
      <c r="G222" s="4">
        <f>参数!G$3/365*(净价!$A222-参数!G$4)+IF(参数!G$3/365*(净价!$A222-参数!G$4)&gt;=参数!G$3,-参数!G$3,0)</f>
        <v>1.7918630136986295E-2</v>
      </c>
      <c r="H222" s="4">
        <f>参数!H$3/365*(净价!$A222-参数!H$4)+IF(参数!H$3/365*(净价!$A222-参数!H$4)&gt;=参数!H$3,-参数!H$3,0)</f>
        <v>3.5999999999999921E-3</v>
      </c>
      <c r="I222" s="4">
        <f>参数!I$3/365*(净价!$A222-参数!I$4)+IF(参数!I$3/365*(净价!$A222-参数!I$4)&gt;=参数!I$3,-参数!I$3,0)</f>
        <v>5.7304109589041093E-2</v>
      </c>
      <c r="J222" s="4">
        <f>参数!J$3/365*(净价!$A222-参数!J$4)+IF(参数!J$3/365*(净价!$A222-参数!J$4)&gt;=参数!J$3,-参数!J$3,0)</f>
        <v>9.728219178082198E-3</v>
      </c>
      <c r="K222" s="4">
        <f>参数!K$3/365*(净价!$A222-参数!K$4)+IF(参数!K$3/365*(净价!$A222-参数!K$4)&gt;=参数!K$3,-参数!K$3,0)</f>
        <v>4.9863013698630138E-3</v>
      </c>
    </row>
    <row r="223" spans="1:11" x14ac:dyDescent="0.15">
      <c r="A223" s="1">
        <v>42606</v>
      </c>
      <c r="B223" s="4">
        <f>参数!B$3/365*(净价!$A223-参数!B$4)+IF(参数!B$3/365*(净价!$A223-参数!B$4)&gt;=参数!B$3,-参数!B$3,0)</f>
        <v>2.847041095890411E-2</v>
      </c>
      <c r="C223" s="4">
        <f>参数!C$3/365*(净价!$A223-参数!C$4)+IF(参数!C$3/365*(净价!$A223-参数!C$4)&gt;=参数!C$3,-参数!C$3,0)</f>
        <v>4.121917808219179E-2</v>
      </c>
      <c r="D223" s="4">
        <f>参数!D$3/365*(净价!$A223-参数!D$4)+IF(参数!D$3/365*(净价!$A223-参数!D$4)&gt;=参数!D$3,-参数!D$3,0)</f>
        <v>6.1150684931506855E-2</v>
      </c>
      <c r="E223" s="4">
        <f>参数!E$3/365*(净价!$A223-参数!E$4)+IF(参数!E$3/365*(净价!$A223-参数!E$4)&gt;=参数!E$3,-参数!E$3,0)</f>
        <v>4.4235616438356176E-2</v>
      </c>
      <c r="F223" s="4">
        <f>参数!F$3/365*(净价!$A223-参数!F$4)+IF(参数!F$3/365*(净价!$A223-参数!F$4)&gt;=参数!F$3,-参数!F$3,0)</f>
        <v>3.6684931506849316E-2</v>
      </c>
      <c r="G223" s="4">
        <f>参数!G$3/365*(净价!$A223-参数!G$4)+IF(参数!G$3/365*(净价!$A223-参数!G$4)&gt;=参数!G$3,-参数!G$3,0)</f>
        <v>1.8057534246575337E-2</v>
      </c>
      <c r="H223" s="4">
        <f>参数!H$3/365*(净价!$A223-参数!H$4)+IF(参数!H$3/365*(净价!$A223-参数!H$4)&gt;=参数!H$3,-参数!H$3,0)</f>
        <v>3.7999999999999978E-3</v>
      </c>
      <c r="I223" s="4">
        <f>参数!I$3/365*(净价!$A223-参数!I$4)+IF(参数!I$3/365*(净价!$A223-参数!I$4)&gt;=参数!I$3,-参数!I$3,0)</f>
        <v>5.7476712328767124E-2</v>
      </c>
      <c r="J223" s="4">
        <f>参数!J$3/365*(净价!$A223-参数!J$4)+IF(参数!J$3/365*(净价!$A223-参数!J$4)&gt;=参数!J$3,-参数!J$3,0)</f>
        <v>9.8756164383561607E-3</v>
      </c>
      <c r="K223" s="4">
        <f>参数!K$3/365*(净价!$A223-参数!K$4)+IF(参数!K$3/365*(净价!$A223-参数!K$4)&gt;=参数!K$3,-参数!K$3,0)</f>
        <v>5.1643835616438372E-3</v>
      </c>
    </row>
    <row r="224" spans="1:11" x14ac:dyDescent="0.15">
      <c r="A224" s="1">
        <v>42607</v>
      </c>
      <c r="B224" s="4">
        <f>参数!B$3/365*(净价!$A224-参数!B$4)+IF(参数!B$3/365*(净价!$A224-参数!B$4)&gt;=参数!B$3,-参数!B$3,0)</f>
        <v>2.8612054794520544E-2</v>
      </c>
      <c r="C224" s="4">
        <f>参数!C$3/365*(净价!$A224-参数!C$4)+IF(参数!C$3/365*(净价!$A224-参数!C$4)&gt;=参数!C$3,-参数!C$3,0)</f>
        <v>4.1452054794520563E-2</v>
      </c>
      <c r="D224" s="4">
        <f>参数!D$3/365*(净价!$A224-参数!D$4)+IF(参数!D$3/365*(净价!$A224-参数!D$4)&gt;=参数!D$3,-参数!D$3,0)</f>
        <v>6.1320547945205479E-2</v>
      </c>
      <c r="E224" s="4">
        <f>参数!E$3/365*(净价!$A224-参数!E$4)+IF(参数!E$3/365*(净价!$A224-参数!E$4)&gt;=参数!E$3,-参数!E$3,0)</f>
        <v>4.4383561643835626E-2</v>
      </c>
      <c r="F224" s="4">
        <f>参数!F$3/365*(净价!$A224-参数!F$4)+IF(参数!F$3/365*(净价!$A224-参数!F$4)&gt;=参数!F$3,-参数!F$3,0)</f>
        <v>3.686301369863014E-2</v>
      </c>
      <c r="G224" s="4">
        <f>参数!G$3/365*(净价!$A224-参数!G$4)+IF(参数!G$3/365*(净价!$A224-参数!G$4)&gt;=参数!G$3,-参数!G$3,0)</f>
        <v>1.8196438356164378E-2</v>
      </c>
      <c r="H224" s="4">
        <f>参数!H$3/365*(净价!$A224-参数!H$4)+IF(参数!H$3/365*(净价!$A224-参数!H$4)&gt;=参数!H$3,-参数!H$3,0)</f>
        <v>4.0000000000000036E-3</v>
      </c>
      <c r="I224" s="4">
        <f>参数!I$3/365*(净价!$A224-参数!I$4)+IF(参数!I$3/365*(净价!$A224-参数!I$4)&gt;=参数!I$3,-参数!I$3,0)</f>
        <v>5.7649315068493148E-2</v>
      </c>
      <c r="J224" s="4">
        <f>参数!J$3/365*(净价!$A224-参数!J$4)+IF(参数!J$3/365*(净价!$A224-参数!J$4)&gt;=参数!J$3,-参数!J$3,0)</f>
        <v>1.0023013698630137E-2</v>
      </c>
      <c r="K224" s="4">
        <f>参数!K$3/365*(净价!$A224-参数!K$4)+IF(参数!K$3/365*(净价!$A224-参数!K$4)&gt;=参数!K$3,-参数!K$3,0)</f>
        <v>5.3424657534246606E-3</v>
      </c>
    </row>
    <row r="225" spans="1:11" x14ac:dyDescent="0.15">
      <c r="A225" s="1">
        <v>42608</v>
      </c>
      <c r="B225" s="4">
        <f>参数!B$3/365*(净价!$A225-参数!B$4)+IF(参数!B$3/365*(净价!$A225-参数!B$4)&gt;=参数!B$3,-参数!B$3,0)</f>
        <v>2.8753698630136992E-2</v>
      </c>
      <c r="C225" s="4">
        <f>参数!C$3/365*(净价!$A225-参数!C$4)+IF(参数!C$3/365*(净价!$A225-参数!C$4)&gt;=参数!C$3,-参数!C$3,0)</f>
        <v>4.1684931506849335E-2</v>
      </c>
      <c r="D225" s="4">
        <f>参数!D$3/365*(净价!$A225-参数!D$4)+IF(参数!D$3/365*(净价!$A225-参数!D$4)&gt;=参数!D$3,-参数!D$3,0)</f>
        <v>6.1490410958904111E-2</v>
      </c>
      <c r="E225" s="4">
        <f>参数!E$3/365*(净价!$A225-参数!E$4)+IF(参数!E$3/365*(净价!$A225-参数!E$4)&gt;=参数!E$3,-参数!E$3,0)</f>
        <v>4.4531506849315075E-2</v>
      </c>
      <c r="F225" s="4">
        <f>参数!F$3/365*(净价!$A225-参数!F$4)+IF(参数!F$3/365*(净价!$A225-参数!F$4)&gt;=参数!F$3,-参数!F$3,0)</f>
        <v>3.7041095890410949E-2</v>
      </c>
      <c r="G225" s="4">
        <f>参数!G$3/365*(净价!$A225-参数!G$4)+IF(参数!G$3/365*(净价!$A225-参数!G$4)&gt;=参数!G$3,-参数!G$3,0)</f>
        <v>1.8335342465753419E-2</v>
      </c>
      <c r="H225" s="4">
        <f>参数!H$3/365*(净价!$A225-参数!H$4)+IF(参数!H$3/365*(净价!$A225-参数!H$4)&gt;=参数!H$3,-参数!H$3,0)</f>
        <v>4.1999999999999954E-3</v>
      </c>
      <c r="I225" s="4">
        <f>参数!I$3/365*(净价!$A225-参数!I$4)+IF(参数!I$3/365*(净价!$A225-参数!I$4)&gt;=参数!I$3,-参数!I$3,0)</f>
        <v>5.782191780821918E-2</v>
      </c>
      <c r="J225" s="4">
        <f>参数!J$3/365*(净价!$A225-参数!J$4)+IF(参数!J$3/365*(净价!$A225-参数!J$4)&gt;=参数!J$3,-参数!J$3,0)</f>
        <v>1.0170410958904114E-2</v>
      </c>
      <c r="K225" s="4">
        <f>参数!K$3/365*(净价!$A225-参数!K$4)+IF(参数!K$3/365*(净价!$A225-参数!K$4)&gt;=参数!K$3,-参数!K$3,0)</f>
        <v>5.5205479452054701E-3</v>
      </c>
    </row>
    <row r="226" spans="1:11" x14ac:dyDescent="0.15">
      <c r="A226" s="1">
        <v>42611</v>
      </c>
      <c r="B226" s="4">
        <f>参数!B$3/365*(净价!$A226-参数!B$4)+IF(参数!B$3/365*(净价!$A226-参数!B$4)&gt;=参数!B$3,-参数!B$3,0)</f>
        <v>2.9178630136986294E-2</v>
      </c>
      <c r="C226" s="4">
        <f>参数!C$3/365*(净价!$A226-参数!C$4)+IF(参数!C$3/365*(净价!$A226-参数!C$4)&gt;=参数!C$3,-参数!C$3,0)</f>
        <v>4.2383561643835624E-2</v>
      </c>
      <c r="D226" s="4">
        <f>参数!D$3/365*(净价!$A226-参数!D$4)+IF(参数!D$3/365*(净价!$A226-参数!D$4)&gt;=参数!D$3,-参数!D$3,0)</f>
        <v>0</v>
      </c>
      <c r="E226" s="4">
        <f>参数!E$3/365*(净价!$A226-参数!E$4)+IF(参数!E$3/365*(净价!$A226-参数!E$4)&gt;=参数!E$3,-参数!E$3,0)</f>
        <v>4.4975342465753437E-2</v>
      </c>
      <c r="F226" s="4">
        <f>参数!F$3/365*(净价!$A226-参数!F$4)+IF(参数!F$3/365*(净价!$A226-参数!F$4)&gt;=参数!F$3,-参数!F$3,0)</f>
        <v>3.757534246575342E-2</v>
      </c>
      <c r="G226" s="4">
        <f>参数!G$3/365*(净价!$A226-参数!G$4)+IF(参数!G$3/365*(净价!$A226-参数!G$4)&gt;=参数!G$3,-参数!G$3,0)</f>
        <v>1.8752054794520544E-2</v>
      </c>
      <c r="H226" s="4">
        <f>参数!H$3/365*(净价!$A226-参数!H$4)+IF(参数!H$3/365*(净价!$A226-参数!H$4)&gt;=参数!H$3,-参数!H$3,0)</f>
        <v>4.7999999999999987E-3</v>
      </c>
      <c r="I226" s="4">
        <f>参数!I$3/365*(净价!$A226-参数!I$4)+IF(参数!I$3/365*(净价!$A226-参数!I$4)&gt;=参数!I$3,-参数!I$3,0)</f>
        <v>5.833972602739726E-2</v>
      </c>
      <c r="J226" s="4">
        <f>参数!J$3/365*(净价!$A226-参数!J$4)+IF(参数!J$3/365*(净价!$A226-参数!J$4)&gt;=参数!J$3,-参数!J$3,0)</f>
        <v>1.0612602739726029E-2</v>
      </c>
      <c r="K226" s="4">
        <f>参数!K$3/365*(净价!$A226-参数!K$4)+IF(参数!K$3/365*(净价!$A226-参数!K$4)&gt;=参数!K$3,-参数!K$3,0)</f>
        <v>6.0547945205479403E-3</v>
      </c>
    </row>
    <row r="227" spans="1:11" x14ac:dyDescent="0.15">
      <c r="A227" s="1">
        <v>42612</v>
      </c>
      <c r="B227" s="4">
        <f>参数!B$3/365*(净价!$A227-参数!B$4)+IF(参数!B$3/365*(净价!$A227-参数!B$4)&gt;=参数!B$3,-参数!B$3,0)</f>
        <v>2.9320273972602742E-2</v>
      </c>
      <c r="C227" s="4">
        <f>参数!C$3/365*(净价!$A227-参数!C$4)+IF(参数!C$3/365*(净价!$A227-参数!C$4)&gt;=参数!C$3,-参数!C$3,0)</f>
        <v>4.2616438356164396E-2</v>
      </c>
      <c r="D227" s="4">
        <f>参数!D$3/365*(净价!$A227-参数!D$4)+IF(参数!D$3/365*(净价!$A227-参数!D$4)&gt;=参数!D$3,-参数!D$3,0)</f>
        <v>1.6986301369863177E-4</v>
      </c>
      <c r="E227" s="4">
        <f>参数!E$3/365*(净价!$A227-参数!E$4)+IF(参数!E$3/365*(净价!$A227-参数!E$4)&gt;=参数!E$3,-参数!E$3,0)</f>
        <v>4.5123287671232887E-2</v>
      </c>
      <c r="F227" s="4">
        <f>参数!F$3/365*(净价!$A227-参数!F$4)+IF(参数!F$3/365*(净价!$A227-参数!F$4)&gt;=参数!F$3,-参数!F$3,0)</f>
        <v>3.7753424657534243E-2</v>
      </c>
      <c r="G227" s="4">
        <f>参数!G$3/365*(净价!$A227-参数!G$4)+IF(参数!G$3/365*(净价!$A227-参数!G$4)&gt;=参数!G$3,-参数!G$3,0)</f>
        <v>1.8890958904109585E-2</v>
      </c>
      <c r="H227" s="4">
        <f>参数!H$3/365*(净价!$A227-参数!H$4)+IF(参数!H$3/365*(净价!$A227-参数!H$4)&gt;=参数!H$3,-参数!H$3,0)</f>
        <v>5.0000000000000044E-3</v>
      </c>
      <c r="I227" s="4">
        <f>参数!I$3/365*(净价!$A227-参数!I$4)+IF(参数!I$3/365*(净价!$A227-参数!I$4)&gt;=参数!I$3,-参数!I$3,0)</f>
        <v>5.8512328767123284E-2</v>
      </c>
      <c r="J227" s="4">
        <f>参数!J$3/365*(净价!$A227-参数!J$4)+IF(参数!J$3/365*(净价!$A227-参数!J$4)&gt;=参数!J$3,-参数!J$3,0)</f>
        <v>1.0760000000000006E-2</v>
      </c>
      <c r="K227" s="4">
        <f>参数!K$3/365*(净价!$A227-参数!K$4)+IF(参数!K$3/365*(净价!$A227-参数!K$4)&gt;=参数!K$3,-参数!K$3,0)</f>
        <v>6.2328767123287637E-3</v>
      </c>
    </row>
    <row r="228" spans="1:11" x14ac:dyDescent="0.15">
      <c r="A228" s="1">
        <v>42613</v>
      </c>
      <c r="B228" s="4">
        <f>参数!B$3/365*(净价!$A228-参数!B$4)+IF(参数!B$3/365*(净价!$A228-参数!B$4)&gt;=参数!B$3,-参数!B$3,0)</f>
        <v>2.9461917808219176E-2</v>
      </c>
      <c r="C228" s="4">
        <f>参数!C$3/365*(净价!$A228-参数!C$4)+IF(参数!C$3/365*(净价!$A228-参数!C$4)&gt;=参数!C$3,-参数!C$3,0)</f>
        <v>4.2849315068493168E-2</v>
      </c>
      <c r="D228" s="4">
        <f>参数!D$3/365*(净价!$A228-参数!D$4)+IF(参数!D$3/365*(净价!$A228-参数!D$4)&gt;=参数!D$3,-参数!D$3,0)</f>
        <v>3.3972602739726354E-4</v>
      </c>
      <c r="E228" s="4">
        <f>参数!E$3/365*(净价!$A228-参数!E$4)+IF(参数!E$3/365*(净价!$A228-参数!E$4)&gt;=参数!E$3,-参数!E$3,0)</f>
        <v>4.5271232876712336E-2</v>
      </c>
      <c r="F228" s="4">
        <f>参数!F$3/365*(净价!$A228-参数!F$4)+IF(参数!F$3/365*(净价!$A228-参数!F$4)&gt;=参数!F$3,-参数!F$3,0)</f>
        <v>3.7931506849315066E-2</v>
      </c>
      <c r="G228" s="4">
        <f>参数!G$3/365*(净价!$A228-参数!G$4)+IF(参数!G$3/365*(净价!$A228-参数!G$4)&gt;=参数!G$3,-参数!G$3,0)</f>
        <v>1.9029863013698627E-2</v>
      </c>
      <c r="H228" s="4">
        <f>参数!H$3/365*(净价!$A228-参数!H$4)+IF(参数!H$3/365*(净价!$A228-参数!H$4)&gt;=参数!H$3,-参数!H$3,0)</f>
        <v>5.1999999999999963E-3</v>
      </c>
      <c r="I228" s="4">
        <f>参数!I$3/365*(净价!$A228-参数!I$4)+IF(参数!I$3/365*(净价!$A228-参数!I$4)&gt;=参数!I$3,-参数!I$3,0)</f>
        <v>5.8684931506849315E-2</v>
      </c>
      <c r="J228" s="4">
        <f>参数!J$3/365*(净价!$A228-参数!J$4)+IF(参数!J$3/365*(净价!$A228-参数!J$4)&gt;=参数!J$3,-参数!J$3,0)</f>
        <v>1.0907397260273968E-2</v>
      </c>
      <c r="K228" s="4">
        <f>参数!K$3/365*(净价!$A228-参数!K$4)+IF(参数!K$3/365*(净价!$A228-参数!K$4)&gt;=参数!K$3,-参数!K$3,0)</f>
        <v>6.4109589041095871E-3</v>
      </c>
    </row>
    <row r="229" spans="1:11" x14ac:dyDescent="0.15">
      <c r="A229" s="1">
        <v>42614</v>
      </c>
      <c r="B229" s="4">
        <f>参数!B$3/365*(净价!$A229-参数!B$4)+IF(参数!B$3/365*(净价!$A229-参数!B$4)&gt;=参数!B$3,-参数!B$3,0)</f>
        <v>2.960356164383561E-2</v>
      </c>
      <c r="C229" s="4">
        <f>参数!C$3/365*(净价!$A229-参数!C$4)+IF(参数!C$3/365*(净价!$A229-参数!C$4)&gt;=参数!C$3,-参数!C$3,0)</f>
        <v>4.3082191780821913E-2</v>
      </c>
      <c r="D229" s="4">
        <f>参数!D$3/365*(净价!$A229-参数!D$4)+IF(参数!D$3/365*(净价!$A229-参数!D$4)&gt;=参数!D$3,-参数!D$3,0)</f>
        <v>5.0958904109589531E-4</v>
      </c>
      <c r="E229" s="4">
        <f>参数!E$3/365*(净价!$A229-参数!E$4)+IF(参数!E$3/365*(净价!$A229-参数!E$4)&gt;=参数!E$3,-参数!E$3,0)</f>
        <v>4.5419178082191786E-2</v>
      </c>
      <c r="F229" s="4">
        <f>参数!F$3/365*(净价!$A229-参数!F$4)+IF(参数!F$3/365*(净价!$A229-参数!F$4)&gt;=参数!F$3,-参数!F$3,0)</f>
        <v>3.810958904109589E-2</v>
      </c>
      <c r="G229" s="4">
        <f>参数!G$3/365*(净价!$A229-参数!G$4)+IF(参数!G$3/365*(净价!$A229-参数!G$4)&gt;=参数!G$3,-参数!G$3,0)</f>
        <v>1.9168767123287668E-2</v>
      </c>
      <c r="H229" s="4">
        <f>参数!H$3/365*(净价!$A229-参数!H$4)+IF(参数!H$3/365*(净价!$A229-参数!H$4)&gt;=参数!H$3,-参数!H$3,0)</f>
        <v>5.400000000000002E-3</v>
      </c>
      <c r="I229" s="4">
        <f>参数!I$3/365*(净价!$A229-参数!I$4)+IF(参数!I$3/365*(净价!$A229-参数!I$4)&gt;=参数!I$3,-参数!I$3,0)</f>
        <v>5.885753424657534E-2</v>
      </c>
      <c r="J229" s="4">
        <f>参数!J$3/365*(净价!$A229-参数!J$4)+IF(参数!J$3/365*(净价!$A229-参数!J$4)&gt;=参数!J$3,-参数!J$3,0)</f>
        <v>1.1054794520547945E-2</v>
      </c>
      <c r="K229" s="4">
        <f>参数!K$3/365*(净价!$A229-参数!K$4)+IF(参数!K$3/365*(净价!$A229-参数!K$4)&gt;=参数!K$3,-参数!K$3,0)</f>
        <v>6.5890410958904105E-3</v>
      </c>
    </row>
    <row r="230" spans="1:11" x14ac:dyDescent="0.15">
      <c r="A230" s="1">
        <v>42615</v>
      </c>
      <c r="B230" s="4">
        <f>参数!B$3/365*(净价!$A230-参数!B$4)+IF(参数!B$3/365*(净价!$A230-参数!B$4)&gt;=参数!B$3,-参数!B$3,0)</f>
        <v>2.9745205479452058E-2</v>
      </c>
      <c r="C230" s="4">
        <f>参数!C$3/365*(净价!$A230-参数!C$4)+IF(参数!C$3/365*(净价!$A230-参数!C$4)&gt;=参数!C$3,-参数!C$3,0)</f>
        <v>4.3315068493150685E-2</v>
      </c>
      <c r="D230" s="4">
        <f>参数!D$3/365*(净价!$A230-参数!D$4)+IF(参数!D$3/365*(净价!$A230-参数!D$4)&gt;=参数!D$3,-参数!D$3,0)</f>
        <v>6.7945205479452708E-4</v>
      </c>
      <c r="E230" s="4">
        <f>参数!E$3/365*(净价!$A230-参数!E$4)+IF(参数!E$3/365*(净价!$A230-参数!E$4)&gt;=参数!E$3,-参数!E$3,0)</f>
        <v>4.5567123287671249E-2</v>
      </c>
      <c r="F230" s="4">
        <f>参数!F$3/365*(净价!$A230-参数!F$4)+IF(参数!F$3/365*(净价!$A230-参数!F$4)&gt;=参数!F$3,-参数!F$3,0)</f>
        <v>3.8287671232876713E-2</v>
      </c>
      <c r="G230" s="4">
        <f>参数!G$3/365*(净价!$A230-参数!G$4)+IF(参数!G$3/365*(净价!$A230-参数!G$4)&gt;=参数!G$3,-参数!G$3,0)</f>
        <v>1.9307671232876709E-2</v>
      </c>
      <c r="H230" s="4">
        <f>参数!H$3/365*(净价!$A230-参数!H$4)+IF(参数!H$3/365*(净价!$A230-参数!H$4)&gt;=参数!H$3,-参数!H$3,0)</f>
        <v>5.5999999999999939E-3</v>
      </c>
      <c r="I230" s="4">
        <f>参数!I$3/365*(净价!$A230-参数!I$4)+IF(参数!I$3/365*(净价!$A230-参数!I$4)&gt;=参数!I$3,-参数!I$3,0)</f>
        <v>5.9030136986301371E-2</v>
      </c>
      <c r="J230" s="4">
        <f>参数!J$3/365*(净价!$A230-参数!J$4)+IF(参数!J$3/365*(净价!$A230-参数!J$4)&gt;=参数!J$3,-参数!J$3,0)</f>
        <v>1.1202191780821921E-2</v>
      </c>
      <c r="K230" s="4">
        <f>参数!K$3/365*(净价!$A230-参数!K$4)+IF(参数!K$3/365*(净价!$A230-参数!K$4)&gt;=参数!K$3,-参数!K$3,0)</f>
        <v>6.7671232876712339E-3</v>
      </c>
    </row>
    <row r="231" spans="1:11" x14ac:dyDescent="0.15">
      <c r="A231" s="1">
        <v>42618</v>
      </c>
      <c r="B231" s="4">
        <f>参数!B$3/365*(净价!$A231-参数!B$4)+IF(参数!B$3/365*(净价!$A231-参数!B$4)&gt;=参数!B$3,-参数!B$3,0)</f>
        <v>3.0170136986301374E-2</v>
      </c>
      <c r="C231" s="4">
        <f>参数!C$3/365*(净价!$A231-参数!C$4)+IF(参数!C$3/365*(净价!$A231-参数!C$4)&gt;=参数!C$3,-参数!C$3,0)</f>
        <v>4.4013698630137002E-2</v>
      </c>
      <c r="D231" s="4">
        <f>参数!D$3/365*(净价!$A231-参数!D$4)+IF(参数!D$3/365*(净价!$A231-参数!D$4)&gt;=参数!D$3,-参数!D$3,0)</f>
        <v>1.1890410958904085E-3</v>
      </c>
      <c r="E231" s="4">
        <f>参数!E$3/365*(净价!$A231-参数!E$4)+IF(参数!E$3/365*(净价!$A231-参数!E$4)&gt;=参数!E$3,-参数!E$3,0)</f>
        <v>4.6010958904109597E-2</v>
      </c>
      <c r="F231" s="4">
        <f>参数!F$3/365*(净价!$A231-参数!F$4)+IF(参数!F$3/365*(净价!$A231-参数!F$4)&gt;=参数!F$3,-参数!F$3,0)</f>
        <v>3.882191780821917E-2</v>
      </c>
      <c r="G231" s="4">
        <f>参数!G$3/365*(净价!$A231-参数!G$4)+IF(参数!G$3/365*(净价!$A231-参数!G$4)&gt;=参数!G$3,-参数!G$3,0)</f>
        <v>1.9724383561643834E-2</v>
      </c>
      <c r="H231" s="4">
        <f>参数!H$3/365*(净价!$A231-参数!H$4)+IF(参数!H$3/365*(净价!$A231-参数!H$4)&gt;=参数!H$3,-参数!H$3,0)</f>
        <v>6.1999999999999972E-3</v>
      </c>
      <c r="I231" s="4">
        <f>参数!I$3/365*(净价!$A231-参数!I$4)+IF(参数!I$3/365*(净价!$A231-参数!I$4)&gt;=参数!I$3,-参数!I$3,0)</f>
        <v>5.9547945205479451E-2</v>
      </c>
      <c r="J231" s="4">
        <f>参数!J$3/365*(净价!$A231-参数!J$4)+IF(参数!J$3/365*(净价!$A231-参数!J$4)&gt;=参数!J$3,-参数!J$3,0)</f>
        <v>1.1644383561643837E-2</v>
      </c>
      <c r="K231" s="4">
        <f>参数!K$3/365*(净价!$A231-参数!K$4)+IF(参数!K$3/365*(净价!$A231-参数!K$4)&gt;=参数!K$3,-参数!K$3,0)</f>
        <v>7.3013698630136903E-3</v>
      </c>
    </row>
    <row r="232" spans="1:11" x14ac:dyDescent="0.15">
      <c r="A232" s="1">
        <v>42619</v>
      </c>
      <c r="B232" s="4">
        <f>参数!B$3/365*(净价!$A232-参数!B$4)+IF(参数!B$3/365*(净价!$A232-参数!B$4)&gt;=参数!B$3,-参数!B$3,0)</f>
        <v>3.0311780821917808E-2</v>
      </c>
      <c r="C232" s="4">
        <f>参数!C$3/365*(净价!$A232-参数!C$4)+IF(参数!C$3/365*(净价!$A232-参数!C$4)&gt;=参数!C$3,-参数!C$3,0)</f>
        <v>4.4246575342465774E-2</v>
      </c>
      <c r="D232" s="4">
        <f>参数!D$3/365*(净价!$A232-参数!D$4)+IF(参数!D$3/365*(净价!$A232-参数!D$4)&gt;=参数!D$3,-参数!D$3,0)</f>
        <v>1.3589041095890403E-3</v>
      </c>
      <c r="E232" s="4">
        <f>参数!E$3/365*(净价!$A232-参数!E$4)+IF(参数!E$3/365*(净价!$A232-参数!E$4)&gt;=参数!E$3,-参数!E$3,0)</f>
        <v>4.6158904109589047E-2</v>
      </c>
      <c r="F232" s="4">
        <f>参数!F$3/365*(净价!$A232-参数!F$4)+IF(参数!F$3/365*(净价!$A232-参数!F$4)&gt;=参数!F$3,-参数!F$3,0)</f>
        <v>3.8999999999999993E-2</v>
      </c>
      <c r="G232" s="4">
        <f>参数!G$3/365*(净价!$A232-参数!G$4)+IF(参数!G$3/365*(净价!$A232-参数!G$4)&gt;=参数!G$3,-参数!G$3,0)</f>
        <v>1.9863287671232875E-2</v>
      </c>
      <c r="H232" s="4">
        <f>参数!H$3/365*(净价!$A232-参数!H$4)+IF(参数!H$3/365*(净价!$A232-参数!H$4)&gt;=参数!H$3,-参数!H$3,0)</f>
        <v>6.4000000000000029E-3</v>
      </c>
      <c r="I232" s="4">
        <f>参数!I$3/365*(净价!$A232-参数!I$4)+IF(参数!I$3/365*(净价!$A232-参数!I$4)&gt;=参数!I$3,-参数!I$3,0)</f>
        <v>5.9720547945205475E-2</v>
      </c>
      <c r="J232" s="4">
        <f>参数!J$3/365*(净价!$A232-参数!J$4)+IF(参数!J$3/365*(净价!$A232-参数!J$4)&gt;=参数!J$3,-参数!J$3,0)</f>
        <v>1.1791780821917813E-2</v>
      </c>
      <c r="K232" s="4">
        <f>参数!K$3/365*(净价!$A232-参数!K$4)+IF(参数!K$3/365*(净价!$A232-参数!K$4)&gt;=参数!K$3,-参数!K$3,0)</f>
        <v>7.4794520547945137E-3</v>
      </c>
    </row>
    <row r="233" spans="1:11" x14ac:dyDescent="0.15">
      <c r="A233" s="1">
        <v>42620</v>
      </c>
      <c r="B233" s="4">
        <f>参数!B$3/365*(净价!$A233-参数!B$4)+IF(参数!B$3/365*(净价!$A233-参数!B$4)&gt;=参数!B$3,-参数!B$3,0)</f>
        <v>3.0453424657534242E-2</v>
      </c>
      <c r="C233" s="4">
        <f>参数!C$3/365*(净价!$A233-参数!C$4)+IF(参数!C$3/365*(净价!$A233-参数!C$4)&gt;=参数!C$3,-参数!C$3,0)</f>
        <v>4.4479452054794519E-2</v>
      </c>
      <c r="D233" s="4">
        <f>参数!D$3/365*(净价!$A233-参数!D$4)+IF(参数!D$3/365*(净价!$A233-参数!D$4)&gt;=参数!D$3,-参数!D$3,0)</f>
        <v>1.5287671232876721E-3</v>
      </c>
      <c r="E233" s="4">
        <f>参数!E$3/365*(净价!$A233-参数!E$4)+IF(参数!E$3/365*(净价!$A233-参数!E$4)&gt;=参数!E$3,-参数!E$3,0)</f>
        <v>4.6306849315068496E-2</v>
      </c>
      <c r="F233" s="4">
        <f>参数!F$3/365*(净价!$A233-参数!F$4)+IF(参数!F$3/365*(净价!$A233-参数!F$4)&gt;=参数!F$3,-参数!F$3,0)</f>
        <v>3.9178082191780816E-2</v>
      </c>
      <c r="G233" s="4">
        <f>参数!G$3/365*(净价!$A233-参数!G$4)+IF(参数!G$3/365*(净价!$A233-参数!G$4)&gt;=参数!G$3,-参数!G$3,0)</f>
        <v>2.0002191780821917E-2</v>
      </c>
      <c r="H233" s="4">
        <f>参数!H$3/365*(净价!$A233-参数!H$4)+IF(参数!H$3/365*(净价!$A233-参数!H$4)&gt;=参数!H$3,-参数!H$3,0)</f>
        <v>6.5999999999999948E-3</v>
      </c>
      <c r="I233" s="4">
        <f>参数!I$3/365*(净价!$A233-参数!I$4)+IF(参数!I$3/365*(净价!$A233-参数!I$4)&gt;=参数!I$3,-参数!I$3,0)</f>
        <v>5.9893150684931507E-2</v>
      </c>
      <c r="J233" s="4">
        <f>参数!J$3/365*(净价!$A233-参数!J$4)+IF(参数!J$3/365*(净价!$A233-参数!J$4)&gt;=参数!J$3,-参数!J$3,0)</f>
        <v>1.1939178082191776E-2</v>
      </c>
      <c r="K233" s="4">
        <f>参数!K$3/365*(净价!$A233-参数!K$4)+IF(参数!K$3/365*(净价!$A233-参数!K$4)&gt;=参数!K$3,-参数!K$3,0)</f>
        <v>7.6575342465753371E-3</v>
      </c>
    </row>
    <row r="234" spans="1:11" x14ac:dyDescent="0.15">
      <c r="A234" s="1">
        <v>42621</v>
      </c>
      <c r="B234" s="4">
        <f>参数!B$3/365*(净价!$A234-参数!B$4)+IF(参数!B$3/365*(净价!$A234-参数!B$4)&gt;=参数!B$3,-参数!B$3,0)</f>
        <v>3.059506849315069E-2</v>
      </c>
      <c r="C234" s="4">
        <f>参数!C$3/365*(净价!$A234-参数!C$4)+IF(参数!C$3/365*(净价!$A234-参数!C$4)&gt;=参数!C$3,-参数!C$3,0)</f>
        <v>4.4712328767123291E-2</v>
      </c>
      <c r="D234" s="4">
        <f>参数!D$3/365*(净价!$A234-参数!D$4)+IF(参数!D$3/365*(净价!$A234-参数!D$4)&gt;=参数!D$3,-参数!D$3,0)</f>
        <v>1.6986301369863038E-3</v>
      </c>
      <c r="E234" s="4">
        <f>参数!E$3/365*(净价!$A234-参数!E$4)+IF(参数!E$3/365*(净价!$A234-参数!E$4)&gt;=参数!E$3,-参数!E$3,0)</f>
        <v>4.645479452054796E-2</v>
      </c>
      <c r="F234" s="4">
        <f>参数!F$3/365*(净价!$A234-参数!F$4)+IF(参数!F$3/365*(净价!$A234-参数!F$4)&gt;=参数!F$3,-参数!F$3,0)</f>
        <v>3.935616438356164E-2</v>
      </c>
      <c r="G234" s="4">
        <f>参数!G$3/365*(净价!$A234-参数!G$4)+IF(参数!G$3/365*(净价!$A234-参数!G$4)&gt;=参数!G$3,-参数!G$3,0)</f>
        <v>2.0141095890410958E-2</v>
      </c>
      <c r="H234" s="4">
        <f>参数!H$3/365*(净价!$A234-参数!H$4)+IF(参数!H$3/365*(净价!$A234-参数!H$4)&gt;=参数!H$3,-参数!H$3,0)</f>
        <v>6.8000000000000005E-3</v>
      </c>
      <c r="I234" s="4">
        <f>参数!I$3/365*(净价!$A234-参数!I$4)+IF(参数!I$3/365*(净价!$A234-参数!I$4)&gt;=参数!I$3,-参数!I$3,0)</f>
        <v>6.0065753424657531E-2</v>
      </c>
      <c r="J234" s="4">
        <f>参数!J$3/365*(净价!$A234-参数!J$4)+IF(参数!J$3/365*(净价!$A234-参数!J$4)&gt;=参数!J$3,-参数!J$3,0)</f>
        <v>1.2086575342465752E-2</v>
      </c>
      <c r="K234" s="4">
        <f>参数!K$3/365*(净价!$A234-参数!K$4)+IF(参数!K$3/365*(净价!$A234-参数!K$4)&gt;=参数!K$3,-参数!K$3,0)</f>
        <v>7.8356164383561605E-3</v>
      </c>
    </row>
    <row r="235" spans="1:11" x14ac:dyDescent="0.15">
      <c r="A235" s="1">
        <v>42622</v>
      </c>
      <c r="B235" s="4">
        <f>参数!B$3/365*(净价!$A235-参数!B$4)+IF(参数!B$3/365*(净价!$A235-参数!B$4)&gt;=参数!B$3,-参数!B$3,0)</f>
        <v>3.0736712328767124E-2</v>
      </c>
      <c r="C235" s="4">
        <f>参数!C$3/365*(净价!$A235-参数!C$4)+IF(参数!C$3/365*(净价!$A235-参数!C$4)&gt;=参数!C$3,-参数!C$3,0)</f>
        <v>4.4945205479452063E-2</v>
      </c>
      <c r="D235" s="4">
        <f>参数!D$3/365*(净价!$A235-参数!D$4)+IF(参数!D$3/365*(净价!$A235-参数!D$4)&gt;=参数!D$3,-参数!D$3,0)</f>
        <v>1.8684931506849356E-3</v>
      </c>
      <c r="E235" s="4">
        <f>参数!E$3/365*(净价!$A235-参数!E$4)+IF(参数!E$3/365*(净价!$A235-参数!E$4)&gt;=参数!E$3,-参数!E$3,0)</f>
        <v>4.6602739726027409E-2</v>
      </c>
      <c r="F235" s="4">
        <f>参数!F$3/365*(净价!$A235-参数!F$4)+IF(参数!F$3/365*(净价!$A235-参数!F$4)&gt;=参数!F$3,-参数!F$3,0)</f>
        <v>3.9534246575342463E-2</v>
      </c>
      <c r="G235" s="4">
        <f>参数!G$3/365*(净价!$A235-参数!G$4)+IF(参数!G$3/365*(净价!$A235-参数!G$4)&gt;=参数!G$3,-参数!G$3,0)</f>
        <v>2.0279999999999999E-2</v>
      </c>
      <c r="H235" s="4">
        <f>参数!H$3/365*(净价!$A235-参数!H$4)+IF(参数!H$3/365*(净价!$A235-参数!H$4)&gt;=参数!H$3,-参数!H$3,0)</f>
        <v>6.9999999999999923E-3</v>
      </c>
      <c r="I235" s="4">
        <f>参数!I$3/365*(净价!$A235-参数!I$4)+IF(参数!I$3/365*(净价!$A235-参数!I$4)&gt;=参数!I$3,-参数!I$3,0)</f>
        <v>6.0238356164383562E-2</v>
      </c>
      <c r="J235" s="4">
        <f>参数!J$3/365*(净价!$A235-参数!J$4)+IF(参数!J$3/365*(净价!$A235-参数!J$4)&gt;=参数!J$3,-参数!J$3,0)</f>
        <v>1.2233972602739729E-2</v>
      </c>
      <c r="K235" s="4">
        <f>参数!K$3/365*(净价!$A235-参数!K$4)+IF(参数!K$3/365*(净价!$A235-参数!K$4)&gt;=参数!K$3,-参数!K$3,0)</f>
        <v>8.0136986301369839E-3</v>
      </c>
    </row>
    <row r="236" spans="1:11" x14ac:dyDescent="0.15">
      <c r="A236" s="1">
        <v>42625</v>
      </c>
      <c r="B236" s="4">
        <f>参数!B$3/365*(净价!$A236-参数!B$4)+IF(参数!B$3/365*(净价!$A236-参数!B$4)&gt;=参数!B$3,-参数!B$3,0)</f>
        <v>3.116164383561644E-2</v>
      </c>
      <c r="C236" s="4">
        <f>参数!C$3/365*(净价!$A236-参数!C$4)+IF(参数!C$3/365*(净价!$A236-参数!C$4)&gt;=参数!C$3,-参数!C$3,0)</f>
        <v>4.5643835616438352E-2</v>
      </c>
      <c r="D236" s="4">
        <f>参数!D$3/365*(净价!$A236-参数!D$4)+IF(参数!D$3/365*(净价!$A236-参数!D$4)&gt;=参数!D$3,-参数!D$3,0)</f>
        <v>2.3780821917808309E-3</v>
      </c>
      <c r="E236" s="4">
        <f>参数!E$3/365*(净价!$A236-参数!E$4)+IF(参数!E$3/365*(净价!$A236-参数!E$4)&gt;=参数!E$3,-参数!E$3,0)</f>
        <v>4.7046575342465757E-2</v>
      </c>
      <c r="F236" s="4">
        <f>参数!F$3/365*(净价!$A236-参数!F$4)+IF(参数!F$3/365*(净价!$A236-参数!F$4)&gt;=参数!F$3,-参数!F$3,0)</f>
        <v>4.0068493150684933E-2</v>
      </c>
      <c r="G236" s="4">
        <f>参数!G$3/365*(净价!$A236-参数!G$4)+IF(参数!G$3/365*(净价!$A236-参数!G$4)&gt;=参数!G$3,-参数!G$3,0)</f>
        <v>2.0696712328767124E-2</v>
      </c>
      <c r="H236" s="4">
        <f>参数!H$3/365*(净价!$A236-参数!H$4)+IF(参数!H$3/365*(净价!$A236-参数!H$4)&gt;=参数!H$3,-参数!H$3,0)</f>
        <v>7.5999999999999956E-3</v>
      </c>
      <c r="I236" s="4">
        <f>参数!I$3/365*(净价!$A236-参数!I$4)+IF(参数!I$3/365*(净价!$A236-参数!I$4)&gt;=参数!I$3,-参数!I$3,0)</f>
        <v>6.0756164383561642E-2</v>
      </c>
      <c r="J236" s="4">
        <f>参数!J$3/365*(净价!$A236-参数!J$4)+IF(参数!J$3/365*(净价!$A236-参数!J$4)&gt;=参数!J$3,-参数!J$3,0)</f>
        <v>1.2676164383561644E-2</v>
      </c>
      <c r="K236" s="4">
        <f>参数!K$3/365*(净价!$A236-参数!K$4)+IF(参数!K$3/365*(净价!$A236-参数!K$4)&gt;=参数!K$3,-参数!K$3,0)</f>
        <v>8.5479452054794541E-3</v>
      </c>
    </row>
    <row r="237" spans="1:11" x14ac:dyDescent="0.15">
      <c r="A237" s="1">
        <v>42626</v>
      </c>
      <c r="B237" s="4">
        <f>参数!B$3/365*(净价!$A237-参数!B$4)+IF(参数!B$3/365*(净价!$A237-参数!B$4)&gt;=参数!B$3,-参数!B$3,0)</f>
        <v>3.1303287671232874E-2</v>
      </c>
      <c r="C237" s="4">
        <f>参数!C$3/365*(净价!$A237-参数!C$4)+IF(参数!C$3/365*(净价!$A237-参数!C$4)&gt;=参数!C$3,-参数!C$3,0)</f>
        <v>4.5876712328767125E-2</v>
      </c>
      <c r="D237" s="4">
        <f>参数!D$3/365*(净价!$A237-参数!D$4)+IF(参数!D$3/365*(净价!$A237-参数!D$4)&gt;=参数!D$3,-参数!D$3,0)</f>
        <v>2.5479452054794488E-3</v>
      </c>
      <c r="E237" s="4">
        <f>参数!E$3/365*(净价!$A237-参数!E$4)+IF(参数!E$3/365*(净价!$A237-参数!E$4)&gt;=参数!E$3,-参数!E$3,0)</f>
        <v>4.7194520547945221E-2</v>
      </c>
      <c r="F237" s="4">
        <f>参数!F$3/365*(净价!$A237-参数!F$4)+IF(参数!F$3/365*(净价!$A237-参数!F$4)&gt;=参数!F$3,-参数!F$3,0)</f>
        <v>4.0246575342465757E-2</v>
      </c>
      <c r="G237" s="4">
        <f>参数!G$3/365*(净价!$A237-参数!G$4)+IF(参数!G$3/365*(净价!$A237-参数!G$4)&gt;=参数!G$3,-参数!G$3,0)</f>
        <v>2.0835616438356165E-2</v>
      </c>
      <c r="H237" s="4">
        <f>参数!H$3/365*(净价!$A237-参数!H$4)+IF(参数!H$3/365*(净价!$A237-参数!H$4)&gt;=参数!H$3,-参数!H$3,0)</f>
        <v>7.8000000000000014E-3</v>
      </c>
      <c r="I237" s="4">
        <f>参数!I$3/365*(净价!$A237-参数!I$4)+IF(参数!I$3/365*(净价!$A237-参数!I$4)&gt;=参数!I$3,-参数!I$3,0)</f>
        <v>6.0928767123287667E-2</v>
      </c>
      <c r="J237" s="4">
        <f>参数!J$3/365*(净价!$A237-参数!J$4)+IF(参数!J$3/365*(净价!$A237-参数!J$4)&gt;=参数!J$3,-参数!J$3,0)</f>
        <v>1.2823561643835621E-2</v>
      </c>
      <c r="K237" s="4">
        <f>参数!K$3/365*(净价!$A237-参数!K$4)+IF(参数!K$3/365*(净价!$A237-参数!K$4)&gt;=参数!K$3,-参数!K$3,0)</f>
        <v>8.7260273972602775E-3</v>
      </c>
    </row>
    <row r="238" spans="1:11" x14ac:dyDescent="0.15">
      <c r="A238" s="1">
        <v>42627</v>
      </c>
      <c r="B238" s="4">
        <f>参数!B$3/365*(净价!$A238-参数!B$4)+IF(参数!B$3/365*(净价!$A238-参数!B$4)&gt;=参数!B$3,-参数!B$3,0)</f>
        <v>3.1444931506849308E-2</v>
      </c>
      <c r="C238" s="4">
        <f>参数!C$3/365*(净价!$A238-参数!C$4)+IF(参数!C$3/365*(净价!$A238-参数!C$4)&gt;=参数!C$3,-参数!C$3,0)</f>
        <v>4.6109589041095897E-2</v>
      </c>
      <c r="D238" s="4">
        <f>参数!D$3/365*(净价!$A238-参数!D$4)+IF(参数!D$3/365*(净价!$A238-参数!D$4)&gt;=参数!D$3,-参数!D$3,0)</f>
        <v>2.7178082191780806E-3</v>
      </c>
      <c r="E238" s="4">
        <f>参数!E$3/365*(净价!$A238-参数!E$4)+IF(参数!E$3/365*(净价!$A238-参数!E$4)&gt;=参数!E$3,-参数!E$3,0)</f>
        <v>4.734246575342467E-2</v>
      </c>
      <c r="F238" s="4">
        <f>参数!F$3/365*(净价!$A238-参数!F$4)+IF(参数!F$3/365*(净价!$A238-参数!F$4)&gt;=参数!F$3,-参数!F$3,0)</f>
        <v>4.0424657534246566E-2</v>
      </c>
      <c r="G238" s="4">
        <f>参数!G$3/365*(净价!$A238-参数!G$4)+IF(参数!G$3/365*(净价!$A238-参数!G$4)&gt;=参数!G$3,-参数!G$3,0)</f>
        <v>2.0974520547945207E-2</v>
      </c>
      <c r="H238" s="4">
        <f>参数!H$3/365*(净价!$A238-参数!H$4)+IF(参数!H$3/365*(净价!$A238-参数!H$4)&gt;=参数!H$3,-参数!H$3,0)</f>
        <v>7.9999999999999932E-3</v>
      </c>
      <c r="I238" s="4">
        <f>参数!I$3/365*(净价!$A238-参数!I$4)+IF(参数!I$3/365*(净价!$A238-参数!I$4)&gt;=参数!I$3,-参数!I$3,0)</f>
        <v>6.1101369863013698E-2</v>
      </c>
      <c r="J238" s="4">
        <f>参数!J$3/365*(净价!$A238-参数!J$4)+IF(参数!J$3/365*(净价!$A238-参数!J$4)&gt;=参数!J$3,-参数!J$3,0)</f>
        <v>1.2970958904109584E-2</v>
      </c>
      <c r="K238" s="4">
        <f>参数!K$3/365*(净价!$A238-参数!K$4)+IF(参数!K$3/365*(净价!$A238-参数!K$4)&gt;=参数!K$3,-参数!K$3,0)</f>
        <v>8.9041095890410871E-3</v>
      </c>
    </row>
    <row r="239" spans="1:11" x14ac:dyDescent="0.15">
      <c r="A239" s="1">
        <v>42632</v>
      </c>
      <c r="B239" s="4">
        <f>参数!B$3/365*(净价!$A239-参数!B$4)+IF(参数!B$3/365*(净价!$A239-参数!B$4)&gt;=参数!B$3,-参数!B$3,0)</f>
        <v>3.2153150684931506E-2</v>
      </c>
      <c r="C239" s="4">
        <f>参数!C$3/365*(净价!$A239-参数!C$4)+IF(参数!C$3/365*(净价!$A239-参数!C$4)&gt;=参数!C$3,-参数!C$3,0)</f>
        <v>4.7273972602739731E-2</v>
      </c>
      <c r="D239" s="4">
        <f>参数!D$3/365*(净价!$A239-参数!D$4)+IF(参数!D$3/365*(净价!$A239-参数!D$4)&gt;=参数!D$3,-参数!D$3,0)</f>
        <v>3.5671232876712394E-3</v>
      </c>
      <c r="E239" s="4">
        <f>参数!E$3/365*(净价!$A239-参数!E$4)+IF(参数!E$3/365*(净价!$A239-参数!E$4)&gt;=参数!E$3,-参数!E$3,0)</f>
        <v>4.8082191780821931E-2</v>
      </c>
      <c r="F239" s="4">
        <f>参数!F$3/365*(净价!$A239-参数!F$4)+IF(参数!F$3/365*(净价!$A239-参数!F$4)&gt;=参数!F$3,-参数!F$3,0)</f>
        <v>4.1315068493150683E-2</v>
      </c>
      <c r="G239" s="4">
        <f>参数!G$3/365*(净价!$A239-参数!G$4)+IF(参数!G$3/365*(净价!$A239-参数!G$4)&gt;=参数!G$3,-参数!G$3,0)</f>
        <v>2.1669041095890414E-2</v>
      </c>
      <c r="H239" s="4">
        <f>参数!H$3/365*(净价!$A239-参数!H$4)+IF(参数!H$3/365*(净价!$A239-参数!H$4)&gt;=参数!H$3,-参数!H$3,0)</f>
        <v>8.9999999999999941E-3</v>
      </c>
      <c r="I239" s="4">
        <f>参数!I$3/365*(净价!$A239-参数!I$4)+IF(参数!I$3/365*(净价!$A239-参数!I$4)&gt;=参数!I$3,-参数!I$3,0)</f>
        <v>6.1964383561643833E-2</v>
      </c>
      <c r="J239" s="4">
        <f>参数!J$3/365*(净价!$A239-参数!J$4)+IF(参数!J$3/365*(净价!$A239-参数!J$4)&gt;=参数!J$3,-参数!J$3,0)</f>
        <v>1.3707945205479452E-2</v>
      </c>
      <c r="K239" s="4">
        <f>参数!K$3/365*(净价!$A239-参数!K$4)+IF(参数!K$3/365*(净价!$A239-参数!K$4)&gt;=参数!K$3,-参数!K$3,0)</f>
        <v>9.7945205479452041E-3</v>
      </c>
    </row>
    <row r="240" spans="1:11" x14ac:dyDescent="0.15">
      <c r="A240" s="1">
        <v>42633</v>
      </c>
      <c r="B240" s="4">
        <f>参数!B$3/365*(净价!$A240-参数!B$4)+IF(参数!B$3/365*(净价!$A240-参数!B$4)&gt;=参数!B$3,-参数!B$3,0)</f>
        <v>3.229479452054794E-2</v>
      </c>
      <c r="C240" s="4">
        <f>参数!C$3/365*(净价!$A240-参数!C$4)+IF(参数!C$3/365*(净价!$A240-参数!C$4)&gt;=参数!C$3,-参数!C$3,0)</f>
        <v>4.7506849315068503E-2</v>
      </c>
      <c r="D240" s="4">
        <f>参数!D$3/365*(净价!$A240-参数!D$4)+IF(参数!D$3/365*(净价!$A240-参数!D$4)&gt;=参数!D$3,-参数!D$3,0)</f>
        <v>3.7369863013698712E-3</v>
      </c>
      <c r="E240" s="4">
        <f>参数!E$3/365*(净价!$A240-参数!E$4)+IF(参数!E$3/365*(净价!$A240-参数!E$4)&gt;=参数!E$3,-参数!E$3,0)</f>
        <v>4.8230136986301381E-2</v>
      </c>
      <c r="F240" s="4">
        <f>参数!F$3/365*(净价!$A240-参数!F$4)+IF(参数!F$3/365*(净价!$A240-参数!F$4)&gt;=参数!F$3,-参数!F$3,0)</f>
        <v>4.1493150684931507E-2</v>
      </c>
      <c r="G240" s="4">
        <f>参数!G$3/365*(净价!$A240-参数!G$4)+IF(参数!G$3/365*(净价!$A240-参数!G$4)&gt;=参数!G$3,-参数!G$3,0)</f>
        <v>2.1807945205479455E-2</v>
      </c>
      <c r="H240" s="4">
        <f>参数!H$3/365*(净价!$A240-参数!H$4)+IF(参数!H$3/365*(净价!$A240-参数!H$4)&gt;=参数!H$3,-参数!H$3,0)</f>
        <v>9.1999999999999998E-3</v>
      </c>
      <c r="I240" s="4">
        <f>参数!I$3/365*(净价!$A240-参数!I$4)+IF(参数!I$3/365*(净价!$A240-参数!I$4)&gt;=参数!I$3,-参数!I$3,0)</f>
        <v>6.2136986301369865E-2</v>
      </c>
      <c r="J240" s="4">
        <f>参数!J$3/365*(净价!$A240-参数!J$4)+IF(参数!J$3/365*(净价!$A240-参数!J$4)&gt;=参数!J$3,-参数!J$3,0)</f>
        <v>1.3855342465753429E-2</v>
      </c>
      <c r="K240" s="4">
        <f>参数!K$3/365*(净价!$A240-参数!K$4)+IF(参数!K$3/365*(净价!$A240-参数!K$4)&gt;=参数!K$3,-参数!K$3,0)</f>
        <v>9.9726027397260275E-3</v>
      </c>
    </row>
    <row r="241" spans="1:11" x14ac:dyDescent="0.15">
      <c r="A241" s="1">
        <v>42634</v>
      </c>
      <c r="B241" s="4">
        <f>参数!B$3/365*(净价!$A241-参数!B$4)+IF(参数!B$3/365*(净价!$A241-参数!B$4)&gt;=参数!B$3,-参数!B$3,0)</f>
        <v>3.2436438356164388E-2</v>
      </c>
      <c r="C241" s="4">
        <f>参数!C$3/365*(净价!$A241-参数!C$4)+IF(参数!C$3/365*(净价!$A241-参数!C$4)&gt;=参数!C$3,-参数!C$3,0)</f>
        <v>4.7739726027397275E-2</v>
      </c>
      <c r="D241" s="4">
        <f>参数!D$3/365*(净价!$A241-参数!D$4)+IF(参数!D$3/365*(净价!$A241-参数!D$4)&gt;=参数!D$3,-参数!D$3,0)</f>
        <v>3.906849315068503E-3</v>
      </c>
      <c r="E241" s="4">
        <f>参数!E$3/365*(净价!$A241-参数!E$4)+IF(参数!E$3/365*(净价!$A241-参数!E$4)&gt;=参数!E$3,-参数!E$3,0)</f>
        <v>4.837808219178083E-2</v>
      </c>
      <c r="F241" s="4">
        <f>参数!F$3/365*(净价!$A241-参数!F$4)+IF(参数!F$3/365*(净价!$A241-参数!F$4)&gt;=参数!F$3,-参数!F$3,0)</f>
        <v>4.167123287671233E-2</v>
      </c>
      <c r="G241" s="4">
        <f>参数!G$3/365*(净价!$A241-参数!G$4)+IF(参数!G$3/365*(净价!$A241-参数!G$4)&gt;=参数!G$3,-参数!G$3,0)</f>
        <v>2.1946849315068497E-2</v>
      </c>
      <c r="H241" s="4">
        <f>参数!H$3/365*(净价!$A241-参数!H$4)+IF(参数!H$3/365*(净价!$A241-参数!H$4)&gt;=参数!H$3,-参数!H$3,0)</f>
        <v>9.3999999999999917E-3</v>
      </c>
      <c r="I241" s="4">
        <f>参数!I$3/365*(净价!$A241-参数!I$4)+IF(参数!I$3/365*(净价!$A241-参数!I$4)&gt;=参数!I$3,-参数!I$3,0)</f>
        <v>6.2309589041095889E-2</v>
      </c>
      <c r="J241" s="4">
        <f>参数!J$3/365*(净价!$A241-参数!J$4)+IF(参数!J$3/365*(净价!$A241-参数!J$4)&gt;=参数!J$3,-参数!J$3,0)</f>
        <v>1.4002739726027405E-2</v>
      </c>
      <c r="K241" s="4">
        <f>参数!K$3/365*(净价!$A241-参数!K$4)+IF(参数!K$3/365*(净价!$A241-参数!K$4)&gt;=参数!K$3,-参数!K$3,0)</f>
        <v>1.0150684931506851E-2</v>
      </c>
    </row>
    <row r="242" spans="1:11" x14ac:dyDescent="0.15">
      <c r="A242" s="1">
        <v>42635</v>
      </c>
      <c r="B242" s="4">
        <f>参数!B$3/365*(净价!$A242-参数!B$4)+IF(参数!B$3/365*(净价!$A242-参数!B$4)&gt;=参数!B$3,-参数!B$3,0)</f>
        <v>3.2578082191780822E-2</v>
      </c>
      <c r="C242" s="4">
        <f>参数!C$3/365*(净价!$A242-参数!C$4)+IF(参数!C$3/365*(净价!$A242-参数!C$4)&gt;=参数!C$3,-参数!C$3,0)</f>
        <v>4.7972602739726047E-2</v>
      </c>
      <c r="D242" s="4">
        <f>参数!D$3/365*(净价!$A242-参数!D$4)+IF(参数!D$3/365*(净价!$A242-参数!D$4)&gt;=参数!D$3,-参数!D$3,0)</f>
        <v>4.0767123287671209E-3</v>
      </c>
      <c r="E242" s="4">
        <f>参数!E$3/365*(净价!$A242-参数!E$4)+IF(参数!E$3/365*(净价!$A242-参数!E$4)&gt;=参数!E$3,-参数!E$3,0)</f>
        <v>4.852602739726028E-2</v>
      </c>
      <c r="F242" s="4">
        <f>参数!F$3/365*(净价!$A242-参数!F$4)+IF(参数!F$3/365*(净价!$A242-参数!F$4)&gt;=参数!F$3,-参数!F$3,0)</f>
        <v>4.1849315068493154E-2</v>
      </c>
      <c r="G242" s="4">
        <f>参数!G$3/365*(净价!$A242-参数!G$4)+IF(参数!G$3/365*(净价!$A242-参数!G$4)&gt;=参数!G$3,-参数!G$3,0)</f>
        <v>2.2085753424657538E-2</v>
      </c>
      <c r="H242" s="4">
        <f>参数!H$3/365*(净价!$A242-参数!H$4)+IF(参数!H$3/365*(净价!$A242-参数!H$4)&gt;=参数!H$3,-参数!H$3,0)</f>
        <v>9.5999999999999974E-3</v>
      </c>
      <c r="I242" s="4">
        <f>参数!I$3/365*(净价!$A242-参数!I$4)+IF(参数!I$3/365*(净价!$A242-参数!I$4)&gt;=参数!I$3,-参数!I$3,0)</f>
        <v>6.2482191780821913E-2</v>
      </c>
      <c r="J242" s="4">
        <f>参数!J$3/365*(净价!$A242-参数!J$4)+IF(参数!J$3/365*(净价!$A242-参数!J$4)&gt;=参数!J$3,-参数!J$3,0)</f>
        <v>1.4150136986301368E-2</v>
      </c>
      <c r="K242" s="4">
        <f>参数!K$3/365*(净价!$A242-参数!K$4)+IF(参数!K$3/365*(净价!$A242-参数!K$4)&gt;=参数!K$3,-参数!K$3,0)</f>
        <v>1.0328767123287674E-2</v>
      </c>
    </row>
    <row r="243" spans="1:11" x14ac:dyDescent="0.15">
      <c r="A243" s="1">
        <v>42636</v>
      </c>
      <c r="B243" s="4">
        <f>参数!B$3/365*(净价!$A243-参数!B$4)+IF(参数!B$3/365*(净价!$A243-参数!B$4)&gt;=参数!B$3,-参数!B$3,0)</f>
        <v>3.2719726027397256E-2</v>
      </c>
      <c r="C243" s="4">
        <f>参数!C$3/365*(净价!$A243-参数!C$4)+IF(参数!C$3/365*(净价!$A243-参数!C$4)&gt;=参数!C$3,-参数!C$3,0)</f>
        <v>4.8205479452054792E-2</v>
      </c>
      <c r="D243" s="4">
        <f>参数!D$3/365*(净价!$A243-参数!D$4)+IF(参数!D$3/365*(净价!$A243-参数!D$4)&gt;=参数!D$3,-参数!D$3,0)</f>
        <v>4.2465753424657526E-3</v>
      </c>
      <c r="E243" s="4">
        <f>参数!E$3/365*(净价!$A243-参数!E$4)+IF(参数!E$3/365*(净价!$A243-参数!E$4)&gt;=参数!E$3,-参数!E$3,0)</f>
        <v>4.8673972602739729E-2</v>
      </c>
      <c r="F243" s="4">
        <f>参数!F$3/365*(净价!$A243-参数!F$4)+IF(参数!F$3/365*(净价!$A243-参数!F$4)&gt;=参数!F$3,-参数!F$3,0)</f>
        <v>4.2027397260273963E-2</v>
      </c>
      <c r="G243" s="4">
        <f>参数!G$3/365*(净价!$A243-参数!G$4)+IF(参数!G$3/365*(净价!$A243-参数!G$4)&gt;=参数!G$3,-参数!G$3,0)</f>
        <v>2.2224657534246579E-2</v>
      </c>
      <c r="H243" s="4">
        <f>参数!H$3/365*(净价!$A243-参数!H$4)+IF(参数!H$3/365*(净价!$A243-参数!H$4)&gt;=参数!H$3,-参数!H$3,0)</f>
        <v>9.8000000000000032E-3</v>
      </c>
      <c r="I243" s="4">
        <f>参数!I$3/365*(净价!$A243-参数!I$4)+IF(参数!I$3/365*(净价!$A243-参数!I$4)&gt;=参数!I$3,-参数!I$3,0)</f>
        <v>6.2654794520547938E-2</v>
      </c>
      <c r="J243" s="4">
        <f>参数!J$3/365*(净价!$A243-参数!J$4)+IF(参数!J$3/365*(净价!$A243-参数!J$4)&gt;=参数!J$3,-参数!J$3,0)</f>
        <v>1.4297534246575344E-2</v>
      </c>
      <c r="K243" s="4">
        <f>参数!K$3/365*(净价!$A243-参数!K$4)+IF(参数!K$3/365*(净价!$A243-参数!K$4)&gt;=参数!K$3,-参数!K$3,0)</f>
        <v>1.0506849315068484E-2</v>
      </c>
    </row>
    <row r="244" spans="1:11" x14ac:dyDescent="0.15">
      <c r="A244" s="1">
        <v>42639</v>
      </c>
      <c r="B244" s="4">
        <f>参数!B$3/365*(净价!$A244-参数!B$4)+IF(参数!B$3/365*(净价!$A244-参数!B$4)&gt;=参数!B$3,-参数!B$3,0)</f>
        <v>3.3144657534246572E-2</v>
      </c>
      <c r="C244" s="4">
        <f>参数!C$3/365*(净价!$A244-参数!C$4)+IF(参数!C$3/365*(净价!$A244-参数!C$4)&gt;=参数!C$3,-参数!C$3,0)</f>
        <v>4.8904109589041109E-2</v>
      </c>
      <c r="D244" s="4">
        <f>参数!D$3/365*(净价!$A244-参数!D$4)+IF(参数!D$3/365*(净价!$A244-参数!D$4)&gt;=参数!D$3,-参数!D$3,0)</f>
        <v>4.7561643835616479E-3</v>
      </c>
      <c r="E244" s="4">
        <f>参数!E$3/365*(净价!$A244-参数!E$4)+IF(参数!E$3/365*(净价!$A244-参数!E$4)&gt;=参数!E$3,-参数!E$3,0)</f>
        <v>4.9117808219178091E-2</v>
      </c>
      <c r="F244" s="4">
        <f>参数!F$3/365*(净价!$A244-参数!F$4)+IF(参数!F$3/365*(净价!$A244-参数!F$4)&gt;=参数!F$3,-参数!F$3,0)</f>
        <v>4.2561643835616433E-2</v>
      </c>
      <c r="G244" s="4">
        <f>参数!G$3/365*(净价!$A244-参数!G$4)+IF(参数!G$3/365*(净价!$A244-参数!G$4)&gt;=参数!G$3,-参数!G$3,0)</f>
        <v>2.2641369863013704E-2</v>
      </c>
      <c r="H244" s="4">
        <f>参数!H$3/365*(净价!$A244-参数!H$4)+IF(参数!H$3/365*(净价!$A244-参数!H$4)&gt;=参数!H$3,-参数!H$3,0)</f>
        <v>1.0399999999999993E-2</v>
      </c>
      <c r="I244" s="4">
        <f>参数!I$3/365*(净价!$A244-参数!I$4)+IF(参数!I$3/365*(净价!$A244-参数!I$4)&gt;=参数!I$3,-参数!I$3,0)</f>
        <v>1.7260273972602436E-4</v>
      </c>
      <c r="J244" s="4">
        <f>参数!J$3/365*(净价!$A244-参数!J$4)+IF(参数!J$3/365*(净价!$A244-参数!J$4)&gt;=参数!J$3,-参数!J$3,0)</f>
        <v>1.473972602739726E-2</v>
      </c>
      <c r="K244" s="4">
        <f>参数!K$3/365*(净价!$A244-参数!K$4)+IF(参数!K$3/365*(净价!$A244-参数!K$4)&gt;=参数!K$3,-参数!K$3,0)</f>
        <v>1.1041095890410954E-2</v>
      </c>
    </row>
    <row r="245" spans="1:11" x14ac:dyDescent="0.15">
      <c r="A245" s="1">
        <v>42640</v>
      </c>
      <c r="B245" s="4">
        <f>参数!B$3/365*(净价!$A245-参数!B$4)+IF(参数!B$3/365*(净价!$A245-参数!B$4)&gt;=参数!B$3,-参数!B$3,0)</f>
        <v>3.3286301369863019E-2</v>
      </c>
      <c r="C245" s="4">
        <f>参数!C$3/365*(净价!$A245-参数!C$4)+IF(参数!C$3/365*(净价!$A245-参数!C$4)&gt;=参数!C$3,-参数!C$3,0)</f>
        <v>4.9136986301369881E-2</v>
      </c>
      <c r="D245" s="4">
        <f>参数!D$3/365*(净价!$A245-参数!D$4)+IF(参数!D$3/365*(净价!$A245-参数!D$4)&gt;=参数!D$3,-参数!D$3,0)</f>
        <v>4.9260273972602797E-3</v>
      </c>
      <c r="E245" s="4">
        <f>参数!E$3/365*(净价!$A245-参数!E$4)+IF(参数!E$3/365*(净价!$A245-参数!E$4)&gt;=参数!E$3,-参数!E$3,0)</f>
        <v>4.9265753424657541E-2</v>
      </c>
      <c r="F245" s="4">
        <f>参数!F$3/365*(净价!$A245-参数!F$4)+IF(参数!F$3/365*(净价!$A245-参数!F$4)&gt;=参数!F$3,-参数!F$3,0)</f>
        <v>4.2739726027397257E-2</v>
      </c>
      <c r="G245" s="4">
        <f>参数!G$3/365*(净价!$A245-参数!G$4)+IF(参数!G$3/365*(净价!$A245-参数!G$4)&gt;=参数!G$3,-参数!G$3,0)</f>
        <v>2.2780273972602745E-2</v>
      </c>
      <c r="H245" s="4">
        <f>参数!H$3/365*(净价!$A245-参数!H$4)+IF(参数!H$3/365*(净价!$A245-参数!H$4)&gt;=参数!H$3,-参数!H$3,0)</f>
        <v>1.0599999999999998E-2</v>
      </c>
      <c r="I245" s="4">
        <f>参数!I$3/365*(净价!$A245-参数!I$4)+IF(参数!I$3/365*(净价!$A245-参数!I$4)&gt;=参数!I$3,-参数!I$3,0)</f>
        <v>3.4520547945204871E-4</v>
      </c>
      <c r="J245" s="4">
        <f>参数!J$3/365*(净价!$A245-参数!J$4)+IF(参数!J$3/365*(净价!$A245-参数!J$4)&gt;=参数!J$3,-参数!J$3,0)</f>
        <v>1.4887123287671236E-2</v>
      </c>
      <c r="K245" s="4">
        <f>参数!K$3/365*(净价!$A245-参数!K$4)+IF(参数!K$3/365*(净价!$A245-参数!K$4)&gt;=参数!K$3,-参数!K$3,0)</f>
        <v>1.1219178082191777E-2</v>
      </c>
    </row>
    <row r="246" spans="1:11" x14ac:dyDescent="0.15">
      <c r="A246" s="1">
        <v>42641</v>
      </c>
      <c r="B246" s="4">
        <f>参数!B$3/365*(净价!$A246-参数!B$4)+IF(参数!B$3/365*(净价!$A246-参数!B$4)&gt;=参数!B$3,-参数!B$3,0)</f>
        <v>3.3427945205479453E-2</v>
      </c>
      <c r="C246" s="4">
        <f>参数!C$3/365*(净价!$A246-参数!C$4)+IF(参数!C$3/365*(净价!$A246-参数!C$4)&gt;=参数!C$3,-参数!C$3,0)</f>
        <v>4.9369863013698653E-2</v>
      </c>
      <c r="D246" s="4">
        <f>参数!D$3/365*(净价!$A246-参数!D$4)+IF(参数!D$3/365*(净价!$A246-参数!D$4)&gt;=参数!D$3,-参数!D$3,0)</f>
        <v>5.0958904109589115E-3</v>
      </c>
      <c r="E246" s="4">
        <f>参数!E$3/365*(净价!$A246-参数!E$4)+IF(参数!E$3/365*(净价!$A246-参数!E$4)&gt;=参数!E$3,-参数!E$3,0)</f>
        <v>4.941369863013699E-2</v>
      </c>
      <c r="F246" s="4">
        <f>参数!F$3/365*(净价!$A246-参数!F$4)+IF(参数!F$3/365*(净价!$A246-参数!F$4)&gt;=参数!F$3,-参数!F$3,0)</f>
        <v>4.291780821917808E-2</v>
      </c>
      <c r="G246" s="4">
        <f>参数!G$3/365*(净价!$A246-参数!G$4)+IF(参数!G$3/365*(净价!$A246-参数!G$4)&gt;=参数!G$3,-参数!G$3,0)</f>
        <v>2.2919178082191786E-2</v>
      </c>
      <c r="H246" s="4">
        <f>参数!H$3/365*(净价!$A246-参数!H$4)+IF(参数!H$3/365*(净价!$A246-参数!H$4)&gt;=参数!H$3,-参数!H$3,0)</f>
        <v>1.0800000000000004E-2</v>
      </c>
      <c r="I246" s="4">
        <f>参数!I$3/365*(净价!$A246-参数!I$4)+IF(参数!I$3/365*(净价!$A246-参数!I$4)&gt;=参数!I$3,-参数!I$3,0)</f>
        <v>5.1780821917807307E-4</v>
      </c>
      <c r="J246" s="4">
        <f>参数!J$3/365*(净价!$A246-参数!J$4)+IF(参数!J$3/365*(净价!$A246-参数!J$4)&gt;=参数!J$3,-参数!J$3,0)</f>
        <v>1.5034520547945213E-2</v>
      </c>
      <c r="K246" s="4">
        <f>参数!K$3/365*(净价!$A246-参数!K$4)+IF(参数!K$3/365*(净价!$A246-参数!K$4)&gt;=参数!K$3,-参数!K$3,0)</f>
        <v>1.1397260273972601E-2</v>
      </c>
    </row>
    <row r="247" spans="1:11" x14ac:dyDescent="0.15">
      <c r="A247" s="1">
        <v>42642</v>
      </c>
      <c r="B247" s="4">
        <f>参数!B$3/365*(净价!$A247-参数!B$4)+IF(参数!B$3/365*(净价!$A247-参数!B$4)&gt;=参数!B$3,-参数!B$3,0)</f>
        <v>3.3569589041095887E-2</v>
      </c>
      <c r="C247" s="4">
        <f>参数!C$3/365*(净价!$A247-参数!C$4)+IF(参数!C$3/365*(净价!$A247-参数!C$4)&gt;=参数!C$3,-参数!C$3,0)</f>
        <v>4.9602739726027398E-2</v>
      </c>
      <c r="D247" s="4">
        <f>参数!D$3/365*(净价!$A247-参数!D$4)+IF(参数!D$3/365*(净价!$A247-参数!D$4)&gt;=参数!D$3,-参数!D$3,0)</f>
        <v>5.2657534246575433E-3</v>
      </c>
      <c r="E247" s="4">
        <f>参数!E$3/365*(净价!$A247-参数!E$4)+IF(参数!E$3/365*(净价!$A247-参数!E$4)&gt;=参数!E$3,-参数!E$3,0)</f>
        <v>4.9561643835616453E-2</v>
      </c>
      <c r="F247" s="4">
        <f>参数!F$3/365*(净价!$A247-参数!F$4)+IF(参数!F$3/365*(净价!$A247-参数!F$4)&gt;=参数!F$3,-参数!F$3,0)</f>
        <v>4.3095890410958904E-2</v>
      </c>
      <c r="G247" s="4">
        <f>参数!G$3/365*(净价!$A247-参数!G$4)+IF(参数!G$3/365*(净价!$A247-参数!G$4)&gt;=参数!G$3,-参数!G$3,0)</f>
        <v>2.3058082191780828E-2</v>
      </c>
      <c r="H247" s="4">
        <f>参数!H$3/365*(净价!$A247-参数!H$4)+IF(参数!H$3/365*(净价!$A247-参数!H$4)&gt;=参数!H$3,-参数!H$3,0)</f>
        <v>1.0999999999999996E-2</v>
      </c>
      <c r="I247" s="4">
        <f>参数!I$3/365*(净价!$A247-参数!I$4)+IF(参数!I$3/365*(净价!$A247-参数!I$4)&gt;=参数!I$3,-参数!I$3,0)</f>
        <v>6.904109589041113E-4</v>
      </c>
      <c r="J247" s="4">
        <f>参数!J$3/365*(净价!$A247-参数!J$4)+IF(参数!J$3/365*(净价!$A247-参数!J$4)&gt;=参数!J$3,-参数!J$3,0)</f>
        <v>1.5181917808219175E-2</v>
      </c>
      <c r="K247" s="4">
        <f>参数!K$3/365*(净价!$A247-参数!K$4)+IF(参数!K$3/365*(净价!$A247-参数!K$4)&gt;=参数!K$3,-参数!K$3,0)</f>
        <v>1.1575342465753424E-2</v>
      </c>
    </row>
    <row r="248" spans="1:11" x14ac:dyDescent="0.15">
      <c r="A248" s="1">
        <v>42643</v>
      </c>
      <c r="B248" s="4">
        <f>参数!B$3/365*(净价!$A248-参数!B$4)+IF(参数!B$3/365*(净价!$A248-参数!B$4)&gt;=参数!B$3,-参数!B$3,0)</f>
        <v>3.3711232876712321E-2</v>
      </c>
      <c r="C248" s="4">
        <f>参数!C$3/365*(净价!$A248-参数!C$4)+IF(参数!C$3/365*(净价!$A248-参数!C$4)&gt;=参数!C$3,-参数!C$3,0)</f>
        <v>4.983561643835617E-2</v>
      </c>
      <c r="D248" s="4">
        <f>参数!D$3/365*(净价!$A248-参数!D$4)+IF(参数!D$3/365*(净价!$A248-参数!D$4)&gt;=参数!D$3,-参数!D$3,0)</f>
        <v>5.4356164383561612E-3</v>
      </c>
      <c r="E248" s="4">
        <f>参数!E$3/365*(净价!$A248-参数!E$4)+IF(参数!E$3/365*(净价!$A248-参数!E$4)&gt;=参数!E$3,-参数!E$3,0)</f>
        <v>4.9709589041095903E-2</v>
      </c>
      <c r="F248" s="4">
        <f>参数!F$3/365*(净价!$A248-参数!F$4)+IF(参数!F$3/365*(净价!$A248-参数!F$4)&gt;=参数!F$3,-参数!F$3,0)</f>
        <v>4.3273972602739727E-2</v>
      </c>
      <c r="G248" s="4">
        <f>参数!G$3/365*(净价!$A248-参数!G$4)+IF(参数!G$3/365*(净价!$A248-参数!G$4)&gt;=参数!G$3,-参数!G$3,0)</f>
        <v>2.3196986301369869E-2</v>
      </c>
      <c r="H248" s="4">
        <f>参数!H$3/365*(净价!$A248-参数!H$4)+IF(参数!H$3/365*(净价!$A248-参数!H$4)&gt;=参数!H$3,-参数!H$3,0)</f>
        <v>1.1200000000000002E-2</v>
      </c>
      <c r="I248" s="4">
        <f>参数!I$3/365*(净价!$A248-参数!I$4)+IF(参数!I$3/365*(净价!$A248-参数!I$4)&gt;=参数!I$3,-参数!I$3,0)</f>
        <v>8.6301369863013566E-4</v>
      </c>
      <c r="J248" s="4">
        <f>参数!J$3/365*(净价!$A248-参数!J$4)+IF(参数!J$3/365*(净价!$A248-参数!J$4)&gt;=参数!J$3,-参数!J$3,0)</f>
        <v>1.5329315068493152E-2</v>
      </c>
      <c r="K248" s="4">
        <f>参数!K$3/365*(净价!$A248-参数!K$4)+IF(参数!K$3/365*(净价!$A248-参数!K$4)&gt;=参数!K$3,-参数!K$3,0)</f>
        <v>1.1753424657534248E-2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8"/>
  <sheetViews>
    <sheetView workbookViewId="0">
      <pane xSplit="1" ySplit="2" topLeftCell="B63" activePane="bottomRight" state="frozen"/>
      <selection pane="topRight" activeCell="B1" sqref="B1"/>
      <selection pane="bottomLeft" activeCell="A3" sqref="A3"/>
      <selection pane="bottomRight" activeCell="K1" sqref="K1:K1048576"/>
    </sheetView>
  </sheetViews>
  <sheetFormatPr defaultRowHeight="13.5" x14ac:dyDescent="0.15"/>
  <cols>
    <col min="1" max="1" width="11.5" style="1" customWidth="1"/>
  </cols>
  <sheetData>
    <row r="1" spans="1:11" x14ac:dyDescent="0.15">
      <c r="A1" s="1" t="s">
        <v>0</v>
      </c>
      <c r="B1">
        <v>112236</v>
      </c>
      <c r="C1">
        <v>122126</v>
      </c>
      <c r="D1">
        <v>122163</v>
      </c>
      <c r="E1">
        <v>122201</v>
      </c>
      <c r="F1">
        <v>122222</v>
      </c>
      <c r="G1">
        <v>122249</v>
      </c>
      <c r="H1">
        <v>122267</v>
      </c>
      <c r="I1">
        <v>122328</v>
      </c>
      <c r="J1">
        <v>122383</v>
      </c>
      <c r="K1">
        <v>122408</v>
      </c>
    </row>
    <row r="2" spans="1:11" x14ac:dyDescent="0.15">
      <c r="A2" s="1" t="s">
        <v>1</v>
      </c>
      <c r="B2" t="s">
        <v>438</v>
      </c>
      <c r="C2" t="s">
        <v>53</v>
      </c>
      <c r="D2" t="s">
        <v>59</v>
      </c>
      <c r="E2" t="s">
        <v>135</v>
      </c>
      <c r="F2" t="s">
        <v>62</v>
      </c>
      <c r="G2" t="s">
        <v>134</v>
      </c>
      <c r="H2" t="s">
        <v>57</v>
      </c>
      <c r="I2" t="s">
        <v>114</v>
      </c>
      <c r="J2" t="s">
        <v>124</v>
      </c>
      <c r="K2" t="s">
        <v>109</v>
      </c>
    </row>
    <row r="3" spans="1:11" x14ac:dyDescent="0.15">
      <c r="A3" s="1">
        <v>42277</v>
      </c>
      <c r="B3" s="2">
        <f>IF(净价!B3&lt;&gt;"",净价!B3+利息!B3*100,"")</f>
        <v>105.85695890410959</v>
      </c>
      <c r="C3" s="2">
        <f>IF(净价!C3&lt;&gt;"",净价!C3+利息!C3*100,"")</f>
        <v>109.91027397260274</v>
      </c>
      <c r="D3" s="2">
        <f>IF(净价!D3&lt;&gt;"",净价!D3+利息!D3*100,"")</f>
        <v>102.14657534246575</v>
      </c>
      <c r="E3" s="2">
        <f>IF(净价!E3&lt;&gt;"",净价!E3+利息!E3*100,"")</f>
        <v>108.80616438356164</v>
      </c>
      <c r="F3" s="2">
        <f>IF(净价!F3&lt;&gt;"",净价!F3+利息!F3*100,"")</f>
        <v>105.19958904109589</v>
      </c>
      <c r="G3" s="2">
        <f>IF(净价!G3&lt;&gt;"",净价!G3+利息!G3*100,"")</f>
        <v>100.90580821917807</v>
      </c>
      <c r="H3" s="2">
        <f>IF(净价!H3&lt;&gt;"",净价!H3+利息!H3*100,"")</f>
        <v>104.38</v>
      </c>
      <c r="I3" s="2">
        <f>IF(净价!I3&lt;&gt;"",净价!I3+利息!I3*100,"")</f>
        <v>107.66904109589041</v>
      </c>
      <c r="J3" s="2">
        <f>IF(净价!J3&lt;&gt;"",净价!J3+利息!J3*100,"")</f>
        <v>104.10819178082193</v>
      </c>
      <c r="K3" s="2">
        <f>IF(净价!K3&lt;&gt;"",净价!K3+利息!K3*100,"")</f>
        <v>102.30753424657534</v>
      </c>
    </row>
    <row r="4" spans="1:11" x14ac:dyDescent="0.15">
      <c r="A4" s="1">
        <v>42285</v>
      </c>
      <c r="B4" s="2">
        <f>IF(净价!B4&lt;&gt;"",净价!B4+利息!B4*100,"")</f>
        <v>105.82027397260273</v>
      </c>
      <c r="C4" s="2">
        <f>IF(净价!C4&lt;&gt;"",净价!C4+利息!C4*100,"")</f>
        <v>109.92657534246575</v>
      </c>
      <c r="D4" s="2">
        <f>IF(净价!D4&lt;&gt;"",净价!D4+利息!D4*100,"")</f>
        <v>102.21246575342465</v>
      </c>
      <c r="E4" s="2">
        <f>IF(净价!E4&lt;&gt;"",净价!E4+利息!E4*100,"")</f>
        <v>109.52452054794522</v>
      </c>
      <c r="F4" s="2">
        <f>IF(净价!F4&lt;&gt;"",净价!F4+利息!F4*100,"")</f>
        <v>105.30205479452054</v>
      </c>
      <c r="G4" s="2" t="str">
        <f>IF(净价!G4&lt;&gt;"",净价!G4+利息!G4*100,"")</f>
        <v/>
      </c>
      <c r="H4" s="2">
        <f>IF(净价!H4&lt;&gt;"",净价!H4+利息!H4*100,"")</f>
        <v>104.35000000000001</v>
      </c>
      <c r="I4" s="2" t="str">
        <f>IF(净价!I4&lt;&gt;"",净价!I4+利息!I4*100,"")</f>
        <v/>
      </c>
      <c r="J4" s="2">
        <f>IF(净价!J4&lt;&gt;"",净价!J4+利息!J4*100,"")</f>
        <v>103.9361095890411</v>
      </c>
      <c r="K4" s="2" t="str">
        <f>IF(净价!K4&lt;&gt;"",净价!K4+利息!K4*100,"")</f>
        <v/>
      </c>
    </row>
    <row r="5" spans="1:11" x14ac:dyDescent="0.15">
      <c r="A5" s="1">
        <v>42286</v>
      </c>
      <c r="B5" s="2">
        <f>IF(净价!B5&lt;&gt;"",净价!B5+利息!B5*100,"")</f>
        <v>104.3844383561644</v>
      </c>
      <c r="C5" s="2">
        <f>IF(净价!C5&lt;&gt;"",净价!C5+利息!C5*100,"")</f>
        <v>109.96986301369863</v>
      </c>
      <c r="D5" s="2">
        <f>IF(净价!D5&lt;&gt;"",净价!D5+利息!D5*100,"")</f>
        <v>102.24945205479452</v>
      </c>
      <c r="E5" s="2" t="str">
        <f>IF(净价!E5&lt;&gt;"",净价!E5+利息!E5*100,"")</f>
        <v/>
      </c>
      <c r="F5" s="2" t="str">
        <f>IF(净价!F5&lt;&gt;"",净价!F5+利息!F5*100,"")</f>
        <v/>
      </c>
      <c r="G5" s="2">
        <f>IF(净价!G5&lt;&gt;"",净价!G5+利息!G5*100,"")</f>
        <v>100.94082191780822</v>
      </c>
      <c r="H5" s="2">
        <f>IF(净价!H5&lt;&gt;"",净价!H5+利息!H5*100,"")</f>
        <v>104.08</v>
      </c>
      <c r="I5" s="2">
        <f>IF(净价!I5&lt;&gt;"",净价!I5+利息!I5*100,"")</f>
        <v>108.15438356164384</v>
      </c>
      <c r="J5" s="2">
        <f>IF(净价!J5&lt;&gt;"",净价!J5+利息!J5*100,"")</f>
        <v>103.8408493150685</v>
      </c>
      <c r="K5" s="2">
        <f>IF(净价!K5&lt;&gt;"",净价!K5+利息!K5*100,"")</f>
        <v>102.44780821917807</v>
      </c>
    </row>
    <row r="6" spans="1:11" x14ac:dyDescent="0.15">
      <c r="A6" s="1">
        <v>42289</v>
      </c>
      <c r="B6" s="2">
        <f>IF(净价!B6&lt;&gt;"",净价!B6+利息!B6*100,"")</f>
        <v>105.36693150684931</v>
      </c>
      <c r="C6" s="2">
        <f>IF(净价!C6&lt;&gt;"",净价!C6+利息!C6*100,"")</f>
        <v>109.90972602739726</v>
      </c>
      <c r="D6" s="2">
        <f>IF(净价!D6&lt;&gt;"",净价!D6+利息!D6*100,"")</f>
        <v>102.17041095890411</v>
      </c>
      <c r="E6" s="2" t="str">
        <f>IF(净价!E6&lt;&gt;"",净价!E6+利息!E6*100,"")</f>
        <v/>
      </c>
      <c r="F6" s="2">
        <f>IF(净价!F6&lt;&gt;"",净价!F6+利息!F6*100,"")</f>
        <v>105.32328767123288</v>
      </c>
      <c r="G6" s="2">
        <f>IF(净价!G6&lt;&gt;"",净价!G6+利息!G6*100,"")</f>
        <v>100.73249315068493</v>
      </c>
      <c r="H6" s="2">
        <f>IF(净价!H6&lt;&gt;"",净价!H6+利息!H6*100,"")</f>
        <v>103.94</v>
      </c>
      <c r="I6" s="2">
        <f>IF(净价!I6&lt;&gt;"",净价!I6+利息!I6*100,"")</f>
        <v>107.17616438356166</v>
      </c>
      <c r="J6" s="2">
        <f>IF(净价!J6&lt;&gt;"",净价!J6+利息!J6*100,"")</f>
        <v>103.77506849315068</v>
      </c>
      <c r="K6" s="2">
        <f>IF(净价!K6&lt;&gt;"",净价!K6+利息!K6*100,"")</f>
        <v>102.48123287671233</v>
      </c>
    </row>
    <row r="7" spans="1:11" x14ac:dyDescent="0.15">
      <c r="A7" s="1">
        <v>42290</v>
      </c>
      <c r="B7" s="2" t="str">
        <f>IF(净价!B7&lt;&gt;"",净价!B7+利息!B7*100,"")</f>
        <v/>
      </c>
      <c r="C7" s="2">
        <f>IF(净价!C7&lt;&gt;"",净价!C7+利息!C7*100,"")</f>
        <v>110.06301369863013</v>
      </c>
      <c r="D7" s="2">
        <f>IF(净价!D7&lt;&gt;"",净价!D7+利息!D7*100,"")</f>
        <v>102.14739726027398</v>
      </c>
      <c r="E7" s="2" t="str">
        <f>IF(净价!E7&lt;&gt;"",净价!E7+利息!E7*100,"")</f>
        <v/>
      </c>
      <c r="F7" s="2">
        <f>IF(净价!F7&lt;&gt;"",净价!F7+利息!F7*100,"")</f>
        <v>105.24109589041096</v>
      </c>
      <c r="G7" s="2">
        <f>IF(净价!G7&lt;&gt;"",净价!G7+利息!G7*100,"")</f>
        <v>101.28638356164383</v>
      </c>
      <c r="H7" s="2">
        <f>IF(净价!H7&lt;&gt;"",净价!H7+利息!H7*100,"")</f>
        <v>103.99</v>
      </c>
      <c r="I7" s="2" t="str">
        <f>IF(净价!I7&lt;&gt;"",净价!I7+利息!I7*100,"")</f>
        <v/>
      </c>
      <c r="J7" s="2">
        <f>IF(净价!J7&lt;&gt;"",净价!J7+利息!J7*100,"")</f>
        <v>103.83980821917808</v>
      </c>
      <c r="K7" s="2">
        <f>IF(净价!K7&lt;&gt;"",净价!K7+利息!K7*100,"")</f>
        <v>102.4890410958904</v>
      </c>
    </row>
    <row r="8" spans="1:11" x14ac:dyDescent="0.15">
      <c r="A8" s="1">
        <v>42291</v>
      </c>
      <c r="B8" s="2">
        <f>IF(净价!B8&lt;&gt;"",净价!B8+利息!B8*100,"")</f>
        <v>105.55526027397261</v>
      </c>
      <c r="C8" s="2">
        <f>IF(净价!C8&lt;&gt;"",净价!C8+利息!C8*100,"")</f>
        <v>110.12630136986301</v>
      </c>
      <c r="D8" s="2" t="str">
        <f>IF(净价!D8&lt;&gt;"",净价!D8+利息!D8*100,"")</f>
        <v/>
      </c>
      <c r="E8" s="2" t="str">
        <f>IF(净价!E8&lt;&gt;"",净价!E8+利息!E8*100,"")</f>
        <v/>
      </c>
      <c r="F8" s="2">
        <f>IF(净价!F8&lt;&gt;"",净价!F8+利息!F8*100,"")</f>
        <v>105.25890410958904</v>
      </c>
      <c r="G8" s="2">
        <f>IF(净价!G8&lt;&gt;"",净价!G8+利息!G8*100,"")</f>
        <v>100.91027397260274</v>
      </c>
      <c r="H8" s="2">
        <f>IF(净价!H8&lt;&gt;"",净价!H8+利息!H8*100,"")</f>
        <v>103.97999999999999</v>
      </c>
      <c r="I8" s="2">
        <f>IF(净价!I8&lt;&gt;"",净价!I8+利息!I8*100,"")</f>
        <v>107.21068493150686</v>
      </c>
      <c r="J8" s="2">
        <f>IF(净价!J8&lt;&gt;"",净价!J8+利息!J8*100,"")</f>
        <v>104.05454794520548</v>
      </c>
      <c r="K8" s="2">
        <f>IF(净价!K8&lt;&gt;"",净价!K8+利息!K8*100,"")</f>
        <v>102.4968493150685</v>
      </c>
    </row>
    <row r="9" spans="1:11" x14ac:dyDescent="0.15">
      <c r="A9" s="1">
        <v>42292</v>
      </c>
      <c r="B9" s="2">
        <f>IF(净价!B9&lt;&gt;"",净价!B9+利息!B9*100,"")</f>
        <v>106.36942465753424</v>
      </c>
      <c r="C9" s="2">
        <f>IF(净价!C9&lt;&gt;"",净价!C9+利息!C9*100,"")</f>
        <v>110.14958904109589</v>
      </c>
      <c r="D9" s="2">
        <f>IF(净价!D9&lt;&gt;"",净价!D9+利息!D9*100,"")</f>
        <v>102.1813698630137</v>
      </c>
      <c r="E9" s="2" t="str">
        <f>IF(净价!E9&lt;&gt;"",净价!E9+利息!E9*100,"")</f>
        <v/>
      </c>
      <c r="F9" s="2" t="str">
        <f>IF(净价!F9&lt;&gt;"",净价!F9+利息!F9*100,"")</f>
        <v/>
      </c>
      <c r="G9" s="2" t="str">
        <f>IF(净价!G9&lt;&gt;"",净价!G9+利息!G9*100,"")</f>
        <v/>
      </c>
      <c r="H9" s="2">
        <f>IF(净价!H9&lt;&gt;"",净价!H9+利息!H9*100,"")</f>
        <v>104</v>
      </c>
      <c r="I9" s="2">
        <f>IF(净价!I9&lt;&gt;"",净价!I9+利息!I9*100,"")</f>
        <v>107.32794520547945</v>
      </c>
      <c r="J9" s="2">
        <f>IF(净价!J9&lt;&gt;"",净价!J9+利息!J9*100,"")</f>
        <v>104.01928767123287</v>
      </c>
      <c r="K9" s="2" t="str">
        <f>IF(净价!K9&lt;&gt;"",净价!K9+利息!K9*100,"")</f>
        <v/>
      </c>
    </row>
    <row r="10" spans="1:11" x14ac:dyDescent="0.15">
      <c r="A10" s="1">
        <v>42293</v>
      </c>
      <c r="B10" s="2">
        <f>IF(净价!B10&lt;&gt;"",净价!B10+利息!B10*100,"")</f>
        <v>105.48758904109589</v>
      </c>
      <c r="C10" s="2">
        <f>IF(净价!C10&lt;&gt;"",净价!C10+利息!C10*100,"")</f>
        <v>110.18287671232876</v>
      </c>
      <c r="D10" s="2">
        <f>IF(净价!D10&lt;&gt;"",净价!D10+利息!D10*100,"")</f>
        <v>102.19835616438357</v>
      </c>
      <c r="E10" s="2" t="str">
        <f>IF(净价!E10&lt;&gt;"",净价!E10+利息!E10*100,"")</f>
        <v/>
      </c>
      <c r="F10" s="2" t="str">
        <f>IF(净价!F10&lt;&gt;"",净价!F10+利息!F10*100,"")</f>
        <v/>
      </c>
      <c r="G10" s="2">
        <f>IF(净价!G10&lt;&gt;"",净价!G10+利息!G10*100,"")</f>
        <v>101.42805479452055</v>
      </c>
      <c r="H10" s="2">
        <f>IF(净价!H10&lt;&gt;"",净价!H10+利息!H10*100,"")</f>
        <v>104.14</v>
      </c>
      <c r="I10" s="2">
        <f>IF(净价!I10&lt;&gt;"",净价!I10+利息!I10*100,"")</f>
        <v>107.34520547945205</v>
      </c>
      <c r="J10" s="2">
        <f>IF(净价!J10&lt;&gt;"",净价!J10+利息!J10*100,"")</f>
        <v>104.07402739726027</v>
      </c>
      <c r="K10" s="2">
        <f>IF(净价!K10&lt;&gt;"",净价!K10+利息!K10*100,"")</f>
        <v>102.54246575342465</v>
      </c>
    </row>
    <row r="11" spans="1:11" x14ac:dyDescent="0.15">
      <c r="A11" s="1">
        <v>42296</v>
      </c>
      <c r="B11" s="2">
        <f>IF(净价!B11&lt;&gt;"",净价!B11+利息!B11*100,"")</f>
        <v>105.62608219178082</v>
      </c>
      <c r="C11" s="2">
        <f>IF(净价!C11&lt;&gt;"",净价!C11+利息!C11*100,"")</f>
        <v>110.20273972602739</v>
      </c>
      <c r="D11" s="2">
        <f>IF(净价!D11&lt;&gt;"",净价!D11+利息!D11*100,"")</f>
        <v>102.00931506849315</v>
      </c>
      <c r="E11" s="2" t="str">
        <f>IF(净价!E11&lt;&gt;"",净价!E11+利息!E11*100,"")</f>
        <v/>
      </c>
      <c r="F11" s="2" t="str">
        <f>IF(净价!F11&lt;&gt;"",净价!F11+利息!F11*100,"")</f>
        <v/>
      </c>
      <c r="G11" s="2" t="str">
        <f>IF(净价!G11&lt;&gt;"",净价!G11+利息!G11*100,"")</f>
        <v/>
      </c>
      <c r="H11" s="2">
        <f>IF(净价!H11&lt;&gt;"",净价!H11+利息!H11*100,"")</f>
        <v>104.08</v>
      </c>
      <c r="I11" s="2">
        <f>IF(净价!I11&lt;&gt;"",净价!I11+利息!I11*100,"")</f>
        <v>107.39698630136986</v>
      </c>
      <c r="J11" s="2" t="str">
        <f>IF(净价!J11&lt;&gt;"",净价!J11+利息!J11*100,"")</f>
        <v/>
      </c>
      <c r="K11" s="2">
        <f>IF(净价!K11&lt;&gt;"",净价!K11+利息!K11*100,"")</f>
        <v>102.58589041095891</v>
      </c>
    </row>
    <row r="12" spans="1:11" x14ac:dyDescent="0.15">
      <c r="A12" s="1">
        <v>42297</v>
      </c>
      <c r="B12" s="2">
        <f>IF(净价!B12&lt;&gt;"",净价!B12+利息!B12*100,"")</f>
        <v>105.54024657534247</v>
      </c>
      <c r="C12" s="2">
        <f>IF(净价!C12&lt;&gt;"",净价!C12+利息!C12*100,"")</f>
        <v>110.07602739726028</v>
      </c>
      <c r="D12" s="2">
        <f>IF(净价!D12&lt;&gt;"",净价!D12+利息!D12*100,"")</f>
        <v>102.05630136986301</v>
      </c>
      <c r="E12" s="2" t="str">
        <f>IF(净价!E12&lt;&gt;"",净价!E12+利息!E12*100,"")</f>
        <v/>
      </c>
      <c r="F12" s="2">
        <f>IF(净价!F12&lt;&gt;"",净价!F12+利息!F12*100,"")</f>
        <v>105.36575342465754</v>
      </c>
      <c r="G12" s="2">
        <f>IF(净价!G12&lt;&gt;"",净价!G12+利息!G12*100,"")</f>
        <v>101.08361643835616</v>
      </c>
      <c r="H12" s="2">
        <f>IF(净价!H12&lt;&gt;"",净价!H12+利息!H12*100,"")</f>
        <v>104.1</v>
      </c>
      <c r="I12" s="2">
        <f>IF(净价!I12&lt;&gt;"",净价!I12+利息!I12*100,"")</f>
        <v>107.41424657534246</v>
      </c>
      <c r="J12" s="2">
        <f>IF(净价!J12&lt;&gt;"",净价!J12+利息!J12*100,"")</f>
        <v>103.99298630136987</v>
      </c>
      <c r="K12" s="2">
        <f>IF(净价!K12&lt;&gt;"",净价!K12+利息!K12*100,"")</f>
        <v>103.11369863013698</v>
      </c>
    </row>
    <row r="13" spans="1:11" x14ac:dyDescent="0.15">
      <c r="A13" s="1">
        <v>42298</v>
      </c>
      <c r="B13" s="2" t="str">
        <f>IF(净价!B13&lt;&gt;"",净价!B13+利息!B13*100,"")</f>
        <v/>
      </c>
      <c r="C13" s="2">
        <f>IF(净价!C13&lt;&gt;"",净价!C13+利息!C13*100,"")</f>
        <v>110.09931506849315</v>
      </c>
      <c r="D13" s="2">
        <f>IF(净价!D13&lt;&gt;"",净价!D13+利息!D13*100,"")</f>
        <v>101.98328767123287</v>
      </c>
      <c r="E13" s="2">
        <f>IF(净价!E13&lt;&gt;"",净价!E13+利息!E13*100,"")</f>
        <v>109.6568493150685</v>
      </c>
      <c r="F13" s="2" t="str">
        <f>IF(净价!F13&lt;&gt;"",净价!F13+利息!F13*100,"")</f>
        <v/>
      </c>
      <c r="G13" s="2">
        <f>IF(净价!G13&lt;&gt;"",净价!G13+利息!G13*100,"")</f>
        <v>101.10750684931507</v>
      </c>
      <c r="H13" s="2">
        <f>IF(净价!H13&lt;&gt;"",净价!H13+利息!H13*100,"")</f>
        <v>104.13</v>
      </c>
      <c r="I13" s="2">
        <f>IF(净价!I13&lt;&gt;"",净价!I13+利息!I13*100,"")</f>
        <v>107.23150684931507</v>
      </c>
      <c r="J13" s="2">
        <f>IF(净价!J13&lt;&gt;"",净价!J13+利息!J13*100,"")</f>
        <v>104.11772602739727</v>
      </c>
      <c r="K13" s="2">
        <f>IF(净价!K13&lt;&gt;"",净价!K13+利息!K13*100,"")</f>
        <v>102.83150684931506</v>
      </c>
    </row>
    <row r="14" spans="1:11" x14ac:dyDescent="0.15">
      <c r="A14" s="1">
        <v>42299</v>
      </c>
      <c r="B14" s="2" t="str">
        <f>IF(净价!B14&lt;&gt;"",净价!B14+利息!B14*100,"")</f>
        <v/>
      </c>
      <c r="C14" s="2">
        <f>IF(净价!C14&lt;&gt;"",净价!C14+利息!C14*100,"")</f>
        <v>110.11260273972603</v>
      </c>
      <c r="D14" s="2">
        <f>IF(净价!D14&lt;&gt;"",净价!D14+利息!D14*100,"")</f>
        <v>101.94027397260274</v>
      </c>
      <c r="E14" s="2" t="str">
        <f>IF(净价!E14&lt;&gt;"",净价!E14+利息!E14*100,"")</f>
        <v/>
      </c>
      <c r="F14" s="2">
        <f>IF(净价!F14&lt;&gt;"",净价!F14+利息!F14*100,"")</f>
        <v>105.7013698630137</v>
      </c>
      <c r="G14" s="2" t="str">
        <f>IF(净价!G14&lt;&gt;"",净价!G14+利息!G14*100,"")</f>
        <v/>
      </c>
      <c r="H14" s="2">
        <f>IF(净价!H14&lt;&gt;"",净价!H14+利息!H14*100,"")</f>
        <v>104.2</v>
      </c>
      <c r="I14" s="2">
        <f>IF(净价!I14&lt;&gt;"",净价!I14+利息!I14*100,"")</f>
        <v>107.94876712328767</v>
      </c>
      <c r="J14" s="2">
        <f>IF(净价!J14&lt;&gt;"",净价!J14+利息!J14*100,"")</f>
        <v>104.05246575342466</v>
      </c>
      <c r="K14" s="2">
        <f>IF(净价!K14&lt;&gt;"",净价!K14+利息!K14*100,"")</f>
        <v>102.79931506849314</v>
      </c>
    </row>
    <row r="15" spans="1:11" x14ac:dyDescent="0.15">
      <c r="A15" s="1">
        <v>42300</v>
      </c>
      <c r="B15" s="2">
        <f>IF(净价!B15&lt;&gt;"",净价!B15+利息!B15*100,"")</f>
        <v>105.78273972602739</v>
      </c>
      <c r="C15" s="2">
        <f>IF(净价!C15&lt;&gt;"",净价!C15+利息!C15*100,"")</f>
        <v>110.21589041095891</v>
      </c>
      <c r="D15" s="2">
        <f>IF(净价!D15&lt;&gt;"",净价!D15+利息!D15*100,"")</f>
        <v>101.9172602739726</v>
      </c>
      <c r="E15" s="2" t="str">
        <f>IF(净价!E15&lt;&gt;"",净价!E15+利息!E15*100,"")</f>
        <v/>
      </c>
      <c r="F15" s="2">
        <f>IF(净价!F15&lt;&gt;"",净价!F15+利息!F15*100,"")</f>
        <v>105.56917808219177</v>
      </c>
      <c r="G15" s="2" t="str">
        <f>IF(净价!G15&lt;&gt;"",净价!G15+利息!G15*100,"")</f>
        <v/>
      </c>
      <c r="H15" s="2">
        <f>IF(净价!H15&lt;&gt;"",净价!H15+利息!H15*100,"")</f>
        <v>104.56</v>
      </c>
      <c r="I15" s="2" t="str">
        <f>IF(净价!I15&lt;&gt;"",净价!I15+利息!I15*100,"")</f>
        <v/>
      </c>
      <c r="J15" s="2">
        <f>IF(净价!J15&lt;&gt;"",净价!J15+利息!J15*100,"")</f>
        <v>104.06720547945204</v>
      </c>
      <c r="K15" s="2">
        <f>IF(净价!K15&lt;&gt;"",净价!K15+利息!K15*100,"")</f>
        <v>102.79712328767124</v>
      </c>
    </row>
    <row r="16" spans="1:11" x14ac:dyDescent="0.15">
      <c r="A16" s="1">
        <v>42303</v>
      </c>
      <c r="B16" s="2" t="str">
        <f>IF(净价!B16&lt;&gt;"",净价!B16+利息!B16*100,"")</f>
        <v/>
      </c>
      <c r="C16" s="2">
        <f>IF(净价!C16&lt;&gt;"",净价!C16+利息!C16*100,"")</f>
        <v>110.36575342465753</v>
      </c>
      <c r="D16" s="2">
        <f>IF(净价!D16&lt;&gt;"",净价!D16+利息!D16*100,"")</f>
        <v>101.96821917808219</v>
      </c>
      <c r="E16" s="2" t="str">
        <f>IF(净价!E16&lt;&gt;"",净价!E16+利息!E16*100,"")</f>
        <v/>
      </c>
      <c r="F16" s="2" t="str">
        <f>IF(净价!F16&lt;&gt;"",净价!F16+利息!F16*100,"")</f>
        <v/>
      </c>
      <c r="G16" s="2">
        <f>IF(净价!G16&lt;&gt;"",净价!G16+利息!G16*100,"")</f>
        <v>101.22695890410959</v>
      </c>
      <c r="H16" s="2">
        <f>IF(净价!H16&lt;&gt;"",净价!H16+利息!H16*100,"")</f>
        <v>104.57000000000001</v>
      </c>
      <c r="I16" s="2" t="str">
        <f>IF(净价!I16&lt;&gt;"",净价!I16+利息!I16*100,"")</f>
        <v/>
      </c>
      <c r="J16" s="2">
        <f>IF(净价!J16&lt;&gt;"",净价!J16+利息!J16*100,"")</f>
        <v>104.20142465753425</v>
      </c>
      <c r="K16" s="2">
        <f>IF(净价!K16&lt;&gt;"",净价!K16+利息!K16*100,"")</f>
        <v>103.07054794520548</v>
      </c>
    </row>
    <row r="17" spans="1:11" x14ac:dyDescent="0.15">
      <c r="A17" s="1">
        <v>42304</v>
      </c>
      <c r="B17" s="2" t="str">
        <f>IF(净价!B17&lt;&gt;"",净价!B17+利息!B17*100,"")</f>
        <v/>
      </c>
      <c r="C17" s="2">
        <f>IF(净价!C17&lt;&gt;"",净价!C17+利息!C17*100,"")</f>
        <v>110.48904109589041</v>
      </c>
      <c r="D17" s="2">
        <f>IF(净价!D17&lt;&gt;"",净价!D17+利息!D17*100,"")</f>
        <v>102.03520547945205</v>
      </c>
      <c r="E17" s="2" t="str">
        <f>IF(净价!E17&lt;&gt;"",净价!E17+利息!E17*100,"")</f>
        <v/>
      </c>
      <c r="F17" s="2" t="str">
        <f>IF(净价!F17&lt;&gt;"",净价!F17+利息!F17*100,"")</f>
        <v/>
      </c>
      <c r="G17" s="2">
        <f>IF(净价!G17&lt;&gt;"",净价!G17+利息!G17*100,"")</f>
        <v>101.1808493150685</v>
      </c>
      <c r="H17" s="2">
        <f>IF(净价!H17&lt;&gt;"",净价!H17+利息!H17*100,"")</f>
        <v>104.52</v>
      </c>
      <c r="I17" s="2">
        <f>IF(净价!I17&lt;&gt;"",净价!I17+利息!I17*100,"")</f>
        <v>109.53506849315069</v>
      </c>
      <c r="J17" s="2">
        <f>IF(净价!J17&lt;&gt;"",净价!J17+利息!J17*100,"")</f>
        <v>104.31616438356166</v>
      </c>
      <c r="K17" s="2">
        <f>IF(净价!K17&lt;&gt;"",净价!K17+利息!K17*100,"")</f>
        <v>103.03835616438357</v>
      </c>
    </row>
    <row r="18" spans="1:11" x14ac:dyDescent="0.15">
      <c r="A18" s="1">
        <v>42305</v>
      </c>
      <c r="B18" s="2" t="str">
        <f>IF(净价!B18&lt;&gt;"",净价!B18+利息!B18*100,"")</f>
        <v/>
      </c>
      <c r="C18" s="2">
        <f>IF(净价!C18&lt;&gt;"",净价!C18+利息!C18*100,"")</f>
        <v>110.55232876712329</v>
      </c>
      <c r="D18" s="2">
        <f>IF(净价!D18&lt;&gt;"",净价!D18+利息!D18*100,"")</f>
        <v>102.05219178082191</v>
      </c>
      <c r="E18" s="2" t="str">
        <f>IF(净价!E18&lt;&gt;"",净价!E18+利息!E18*100,"")</f>
        <v/>
      </c>
      <c r="F18" s="2">
        <f>IF(净价!F18&lt;&gt;"",净价!F18+利息!F18*100,"")</f>
        <v>105.65821917808219</v>
      </c>
      <c r="G18" s="2" t="str">
        <f>IF(净价!G18&lt;&gt;"",净价!G18+利息!G18*100,"")</f>
        <v/>
      </c>
      <c r="H18" s="2">
        <f>IF(净价!H18&lt;&gt;"",净价!H18+利息!H18*100,"")</f>
        <v>104.55</v>
      </c>
      <c r="I18" s="2" t="str">
        <f>IF(净价!I18&lt;&gt;"",净价!I18+利息!I18*100,"")</f>
        <v/>
      </c>
      <c r="J18" s="2">
        <f>IF(净价!J18&lt;&gt;"",净价!J18+利息!J18*100,"")</f>
        <v>104.73090410958903</v>
      </c>
      <c r="K18" s="2">
        <f>IF(净价!K18&lt;&gt;"",净价!K18+利息!K18*100,"")</f>
        <v>103.04616438356165</v>
      </c>
    </row>
    <row r="19" spans="1:11" x14ac:dyDescent="0.15">
      <c r="A19" s="1">
        <v>42306</v>
      </c>
      <c r="B19" s="2" t="str">
        <f>IF(净价!B19&lt;&gt;"",净价!B19+利息!B19*100,"")</f>
        <v/>
      </c>
      <c r="C19" s="2">
        <f>IF(净价!C19&lt;&gt;"",净价!C19+利息!C19*100,"")</f>
        <v>110.57561643835616</v>
      </c>
      <c r="D19" s="2">
        <f>IF(净价!D19&lt;&gt;"",净价!D19+利息!D19*100,"")</f>
        <v>102.08917808219178</v>
      </c>
      <c r="E19" s="2">
        <f>IF(净价!E19&lt;&gt;"",净价!E19+利息!E19*100,"")</f>
        <v>109.35520547945205</v>
      </c>
      <c r="F19" s="2">
        <f>IF(净价!F19&lt;&gt;"",净价!F19+利息!F19*100,"")</f>
        <v>105.72602739726028</v>
      </c>
      <c r="G19" s="2">
        <f>IF(净价!G19&lt;&gt;"",净价!G19+利息!G19*100,"")</f>
        <v>101.2086301369863</v>
      </c>
      <c r="H19" s="2">
        <f>IF(净价!H19&lt;&gt;"",净价!H19+利息!H19*100,"")</f>
        <v>104.48</v>
      </c>
      <c r="I19" s="2">
        <f>IF(净价!I19&lt;&gt;"",净价!I19+利息!I19*100,"")</f>
        <v>108.0695890410959</v>
      </c>
      <c r="J19" s="2">
        <f>IF(净价!J19&lt;&gt;"",净价!J19+利息!J19*100,"")</f>
        <v>104.66564383561644</v>
      </c>
      <c r="K19" s="2">
        <f>IF(净价!K19&lt;&gt;"",净价!K19+利息!K19*100,"")</f>
        <v>103.05397260273972</v>
      </c>
    </row>
    <row r="20" spans="1:11" x14ac:dyDescent="0.15">
      <c r="A20" s="1">
        <v>42307</v>
      </c>
      <c r="B20" s="2" t="str">
        <f>IF(净价!B20&lt;&gt;"",净价!B20+利息!B20*100,"")</f>
        <v/>
      </c>
      <c r="C20" s="2">
        <f>IF(净价!C20&lt;&gt;"",净价!C20+利息!C20*100,"")</f>
        <v>110.60890410958905</v>
      </c>
      <c r="D20" s="2">
        <f>IF(净价!D20&lt;&gt;"",净价!D20+利息!D20*100,"")</f>
        <v>102.11616438356164</v>
      </c>
      <c r="E20" s="2">
        <f>IF(净价!E20&lt;&gt;"",净价!E20+利息!E20*100,"")</f>
        <v>103.93</v>
      </c>
      <c r="F20" s="2" t="str">
        <f>IF(净价!F20&lt;&gt;"",净价!F20+利息!F20*100,"")</f>
        <v/>
      </c>
      <c r="G20" s="2">
        <f>IF(净价!G20&lt;&gt;"",净价!G20+利息!G20*100,"")</f>
        <v>101.52252054794521</v>
      </c>
      <c r="H20" s="2">
        <f>IF(净价!H20&lt;&gt;"",净价!H20+利息!H20*100,"")</f>
        <v>104.46000000000001</v>
      </c>
      <c r="I20" s="2" t="str">
        <f>IF(净价!I20&lt;&gt;"",净价!I20+利息!I20*100,"")</f>
        <v/>
      </c>
      <c r="J20" s="2">
        <f>IF(净价!J20&lt;&gt;"",净价!J20+利息!J20*100,"")</f>
        <v>104.61038356164384</v>
      </c>
      <c r="K20" s="2">
        <f>IF(净价!K20&lt;&gt;"",净价!K20+利息!K20*100,"")</f>
        <v>102.9317808219178</v>
      </c>
    </row>
    <row r="21" spans="1:11" x14ac:dyDescent="0.15">
      <c r="A21" s="1">
        <v>42310</v>
      </c>
      <c r="B21" s="2" t="str">
        <f>IF(净价!B21&lt;&gt;"",净价!B21+利息!B21*100,"")</f>
        <v/>
      </c>
      <c r="C21" s="2">
        <f>IF(净价!C21&lt;&gt;"",净价!C21+利息!C21*100,"")</f>
        <v>110.64876712328767</v>
      </c>
      <c r="D21" s="2">
        <f>IF(净价!D21&lt;&gt;"",净价!D21+利息!D21*100,"")</f>
        <v>102.16712328767123</v>
      </c>
      <c r="E21" s="2">
        <f>IF(净价!E21&lt;&gt;"",净价!E21+利息!E21*100,"")</f>
        <v>103.54438356164384</v>
      </c>
      <c r="F21" s="2" t="str">
        <f>IF(净价!F21&lt;&gt;"",净价!F21+利息!F21*100,"")</f>
        <v/>
      </c>
      <c r="G21" s="2">
        <f>IF(净价!G21&lt;&gt;"",净价!G21+利息!G21*100,"")</f>
        <v>101.60419178082192</v>
      </c>
      <c r="H21" s="2">
        <f>IF(净价!H21&lt;&gt;"",净价!H21+利息!H21*100,"")</f>
        <v>104.52000000000001</v>
      </c>
      <c r="I21" s="2">
        <f>IF(净价!I21&lt;&gt;"",净价!I21+利息!I21*100,"")</f>
        <v>108.13863013698631</v>
      </c>
      <c r="J21" s="2">
        <f>IF(净价!J21&lt;&gt;"",净价!J21+利息!J21*100,"")</f>
        <v>104.65460273972603</v>
      </c>
      <c r="K21" s="2" t="str">
        <f>IF(净价!K21&lt;&gt;"",净价!K21+利息!K21*100,"")</f>
        <v/>
      </c>
    </row>
    <row r="22" spans="1:11" x14ac:dyDescent="0.15">
      <c r="A22" s="1">
        <v>42311</v>
      </c>
      <c r="B22" s="2" t="str">
        <f>IF(净价!B22&lt;&gt;"",净价!B22+利息!B22*100,"")</f>
        <v/>
      </c>
      <c r="C22" s="2">
        <f>IF(净价!C22&lt;&gt;"",净价!C22+利息!C22*100,"")</f>
        <v>110.65205479452055</v>
      </c>
      <c r="D22" s="2">
        <f>IF(净价!D22&lt;&gt;"",净价!D22+利息!D22*100,"")</f>
        <v>102.1341095890411</v>
      </c>
      <c r="E22" s="2">
        <f>IF(净价!E22&lt;&gt;"",净价!E22+利息!E22*100,"")</f>
        <v>103.05917808219178</v>
      </c>
      <c r="F22" s="2" t="str">
        <f>IF(净价!F22&lt;&gt;"",净价!F22+利息!F22*100,"")</f>
        <v/>
      </c>
      <c r="G22" s="2">
        <f>IF(净价!G22&lt;&gt;"",净价!G22+利息!G22*100,"")</f>
        <v>101.62808219178082</v>
      </c>
      <c r="H22" s="2">
        <f>IF(净价!H22&lt;&gt;"",净价!H22+利息!H22*100,"")</f>
        <v>104.54</v>
      </c>
      <c r="I22" s="2" t="str">
        <f>IF(净价!I22&lt;&gt;"",净价!I22+利息!I22*100,"")</f>
        <v/>
      </c>
      <c r="J22" s="2">
        <f>IF(净价!J22&lt;&gt;"",净价!J22+利息!J22*100,"")</f>
        <v>104.65934246575343</v>
      </c>
      <c r="K22" s="2">
        <f>IF(净价!K22&lt;&gt;"",净价!K22+利息!K22*100,"")</f>
        <v>102.76301369863013</v>
      </c>
    </row>
    <row r="23" spans="1:11" x14ac:dyDescent="0.15">
      <c r="A23" s="1">
        <v>42312</v>
      </c>
      <c r="B23" s="2" t="str">
        <f>IF(净价!B23&lt;&gt;"",净价!B23+利息!B23*100,"")</f>
        <v/>
      </c>
      <c r="C23" s="2">
        <f>IF(净价!C23&lt;&gt;"",净价!C23+利息!C23*100,"")</f>
        <v>110.60534246575342</v>
      </c>
      <c r="D23" s="2">
        <f>IF(净价!D23&lt;&gt;"",净价!D23+利息!D23*100,"")</f>
        <v>102.12109589041096</v>
      </c>
      <c r="E23" s="2" t="str">
        <f>IF(净价!E23&lt;&gt;"",净价!E23+利息!E23*100,"")</f>
        <v/>
      </c>
      <c r="F23" s="2" t="str">
        <f>IF(净价!F23&lt;&gt;"",净价!F23+利息!F23*100,"")</f>
        <v/>
      </c>
      <c r="G23" s="2">
        <f>IF(净价!G23&lt;&gt;"",净价!G23+利息!G23*100,"")</f>
        <v>101.59197260273973</v>
      </c>
      <c r="H23" s="2">
        <f>IF(净价!H23&lt;&gt;"",净价!H23+利息!H23*100,"")</f>
        <v>104.56</v>
      </c>
      <c r="I23" s="2" t="str">
        <f>IF(净价!I23&lt;&gt;"",净价!I23+利息!I23*100,"")</f>
        <v/>
      </c>
      <c r="J23" s="2">
        <f>IF(净价!J23&lt;&gt;"",净价!J23+利息!J23*100,"")</f>
        <v>104.58408219178082</v>
      </c>
      <c r="K23" s="2">
        <f>IF(净价!K23&lt;&gt;"",净价!K23+利息!K23*100,"")</f>
        <v>102.78082191780823</v>
      </c>
    </row>
    <row r="24" spans="1:11" x14ac:dyDescent="0.15">
      <c r="A24" s="1">
        <v>42313</v>
      </c>
      <c r="B24" s="2" t="str">
        <f>IF(净价!B24&lt;&gt;"",净价!B24+利息!B24*100,"")</f>
        <v/>
      </c>
      <c r="C24" s="2">
        <f>IF(净价!C24&lt;&gt;"",净价!C24+利息!C24*100,"")</f>
        <v>110.4586301369863</v>
      </c>
      <c r="D24" s="2">
        <f>IF(净价!D24&lt;&gt;"",净价!D24+利息!D24*100,"")</f>
        <v>102.13808219178082</v>
      </c>
      <c r="E24" s="2">
        <f>IF(净价!E24&lt;&gt;"",净价!E24+利息!E24*100,"")</f>
        <v>103.38876712328766</v>
      </c>
      <c r="F24" s="2">
        <f>IF(净价!F24&lt;&gt;"",净价!F24+利息!F24*100,"")</f>
        <v>105.84068493150684</v>
      </c>
      <c r="G24" s="2" t="str">
        <f>IF(净价!G24&lt;&gt;"",净价!G24+利息!G24*100,"")</f>
        <v/>
      </c>
      <c r="H24" s="2">
        <f>IF(净价!H24&lt;&gt;"",净价!H24+利息!H24*100,"")</f>
        <v>104.41999999999999</v>
      </c>
      <c r="I24" s="2" t="str">
        <f>IF(净价!I24&lt;&gt;"",净价!I24+利息!I24*100,"")</f>
        <v/>
      </c>
      <c r="J24" s="2">
        <f>IF(净价!J24&lt;&gt;"",净价!J24+利息!J24*100,"")</f>
        <v>104.58882191780823</v>
      </c>
      <c r="K24" s="2">
        <f>IF(净价!K24&lt;&gt;"",净价!K24+利息!K24*100,"")</f>
        <v>102.8786301369863</v>
      </c>
    </row>
    <row r="25" spans="1:11" x14ac:dyDescent="0.15">
      <c r="A25" s="1">
        <v>42314</v>
      </c>
      <c r="B25" s="2" t="str">
        <f>IF(净价!B25&lt;&gt;"",净价!B25+利息!B25*100,"")</f>
        <v/>
      </c>
      <c r="C25" s="2">
        <f>IF(净价!C25&lt;&gt;"",净价!C25+利息!C25*100,"")</f>
        <v>110.41191780821919</v>
      </c>
      <c r="D25" s="2">
        <f>IF(净价!D25&lt;&gt;"",净价!D25+利息!D25*100,"")</f>
        <v>102.19506849315069</v>
      </c>
      <c r="E25" s="2">
        <f>IF(净价!E25&lt;&gt;"",净价!E25+利息!E25*100,"")</f>
        <v>102.56356164383561</v>
      </c>
      <c r="F25" s="2">
        <f>IF(净价!F25&lt;&gt;"",净价!F25+利息!F25*100,"")</f>
        <v>105.85849315068494</v>
      </c>
      <c r="G25" s="2" t="str">
        <f>IF(净价!G25&lt;&gt;"",净价!G25+利息!G25*100,"")</f>
        <v/>
      </c>
      <c r="H25" s="2">
        <f>IF(净价!H25&lt;&gt;"",净价!H25+利息!H25*100,"")</f>
        <v>104.44</v>
      </c>
      <c r="I25" s="2" t="str">
        <f>IF(净价!I25&lt;&gt;"",净价!I25+利息!I25*100,"")</f>
        <v/>
      </c>
      <c r="J25" s="2">
        <f>IF(净价!J25&lt;&gt;"",净价!J25+利息!J25*100,"")</f>
        <v>104.82356164383562</v>
      </c>
      <c r="K25" s="2">
        <f>IF(净价!K25&lt;&gt;"",净价!K25+利息!K25*100,"")</f>
        <v>102.92643835616438</v>
      </c>
    </row>
    <row r="26" spans="1:11" x14ac:dyDescent="0.15">
      <c r="A26" s="1">
        <v>42317</v>
      </c>
      <c r="B26" s="2" t="str">
        <f>IF(净价!B26&lt;&gt;"",净价!B26+利息!B26*100,"")</f>
        <v/>
      </c>
      <c r="C26" s="2">
        <f>IF(净价!C26&lt;&gt;"",净价!C26+利息!C26*100,"")</f>
        <v>110.23178082191781</v>
      </c>
      <c r="D26" s="2">
        <f>IF(净价!D26&lt;&gt;"",净价!D26+利息!D26*100,"")</f>
        <v>102.00602739726027</v>
      </c>
      <c r="E26" s="2" t="str">
        <f>IF(净价!E26&lt;&gt;"",净价!E26+利息!E26*100,"")</f>
        <v/>
      </c>
      <c r="F26" s="2" t="str">
        <f>IF(净价!F26&lt;&gt;"",净价!F26+利息!F26*100,"")</f>
        <v/>
      </c>
      <c r="G26" s="2">
        <f>IF(净价!G26&lt;&gt;"",净价!G26+利息!G26*100,"")</f>
        <v>101.71142465753424</v>
      </c>
      <c r="H26" s="2">
        <f>IF(净价!H26&lt;&gt;"",净价!H26+利息!H26*100,"")</f>
        <v>104.14</v>
      </c>
      <c r="I26" s="2">
        <f>IF(净价!I26&lt;&gt;"",净价!I26+利息!I26*100,"")</f>
        <v>108.05945205479452</v>
      </c>
      <c r="J26" s="2">
        <f>IF(净价!J26&lt;&gt;"",净价!J26+利息!J26*100,"")</f>
        <v>104.40778082191781</v>
      </c>
      <c r="K26" s="2" t="str">
        <f>IF(净价!K26&lt;&gt;"",净价!K26+利息!K26*100,"")</f>
        <v/>
      </c>
    </row>
    <row r="27" spans="1:11" x14ac:dyDescent="0.15">
      <c r="A27" s="1">
        <v>42318</v>
      </c>
      <c r="B27" s="2" t="str">
        <f>IF(净价!B27&lt;&gt;"",净价!B27+利息!B27*100,"")</f>
        <v/>
      </c>
      <c r="C27" s="2">
        <f>IF(净价!C27&lt;&gt;"",净价!C27+利息!C27*100,"")</f>
        <v>110.10506849315068</v>
      </c>
      <c r="D27" s="2">
        <f>IF(净价!D27&lt;&gt;"",净价!D27+利息!D27*100,"")</f>
        <v>101.76301369863015</v>
      </c>
      <c r="E27" s="2">
        <f>IF(净价!E27&lt;&gt;"",净价!E27+利息!E27*100,"")</f>
        <v>102.4727397260274</v>
      </c>
      <c r="F27" s="2">
        <f>IF(净价!F27&lt;&gt;"",净价!F27+利息!F27*100,"")</f>
        <v>105.88972602739726</v>
      </c>
      <c r="G27" s="2">
        <f>IF(净价!G27&lt;&gt;"",净价!G27+利息!G27*100,"")</f>
        <v>101.37531506849315</v>
      </c>
      <c r="H27" s="2">
        <f>IF(净价!H27&lt;&gt;"",净价!H27+利息!H27*100,"")</f>
        <v>103.71000000000001</v>
      </c>
      <c r="I27" s="2" t="str">
        <f>IF(净价!I27&lt;&gt;"",净价!I27+利息!I27*100,"")</f>
        <v/>
      </c>
      <c r="J27" s="2">
        <f>IF(净价!J27&lt;&gt;"",净价!J27+利息!J27*100,"")</f>
        <v>104.4225205479452</v>
      </c>
      <c r="K27" s="2" t="str">
        <f>IF(净价!K27&lt;&gt;"",净价!K27+利息!K27*100,"")</f>
        <v/>
      </c>
    </row>
    <row r="28" spans="1:11" x14ac:dyDescent="0.15">
      <c r="A28" s="1">
        <v>42319</v>
      </c>
      <c r="B28" s="2" t="str">
        <f>IF(净价!B28&lt;&gt;"",净价!B28+利息!B28*100,"")</f>
        <v/>
      </c>
      <c r="C28" s="2">
        <f>IF(净价!C28&lt;&gt;"",净价!C28+利息!C28*100,"")</f>
        <v>110.14835616438356</v>
      </c>
      <c r="D28" s="2">
        <f>IF(净价!D28&lt;&gt;"",净价!D28+利息!D28*100,"")</f>
        <v>101.89</v>
      </c>
      <c r="E28" s="2">
        <f>IF(净价!E28&lt;&gt;"",净价!E28+利息!E28*100,"")</f>
        <v>102.67753424657535</v>
      </c>
      <c r="F28" s="2" t="str">
        <f>IF(净价!F28&lt;&gt;"",净价!F28+利息!F28*100,"")</f>
        <v/>
      </c>
      <c r="G28" s="2" t="str">
        <f>IF(净价!G28&lt;&gt;"",净价!G28+利息!G28*100,"")</f>
        <v/>
      </c>
      <c r="H28" s="2">
        <f>IF(净价!H28&lt;&gt;"",净价!H28+利息!H28*100,"")</f>
        <v>103.34</v>
      </c>
      <c r="I28" s="2" t="str">
        <f>IF(净价!I28&lt;&gt;"",净价!I28+利息!I28*100,"")</f>
        <v/>
      </c>
      <c r="J28" s="2">
        <f>IF(净价!J28&lt;&gt;"",净价!J28+利息!J28*100,"")</f>
        <v>104.48726027397259</v>
      </c>
      <c r="K28" s="2" t="str">
        <f>IF(净价!K28&lt;&gt;"",净价!K28+利息!K28*100,"")</f>
        <v/>
      </c>
    </row>
    <row r="29" spans="1:11" x14ac:dyDescent="0.15">
      <c r="A29" s="1">
        <v>42320</v>
      </c>
      <c r="B29" s="2" t="str">
        <f>IF(净价!B29&lt;&gt;"",净价!B29+利息!B29*100,"")</f>
        <v/>
      </c>
      <c r="C29" s="2">
        <f>IF(净价!C29&lt;&gt;"",净价!C29+利息!C29*100,"")</f>
        <v>109.97164383561645</v>
      </c>
      <c r="D29" s="2">
        <f>IF(净价!D29&lt;&gt;"",净价!D29+利息!D29*100,"")</f>
        <v>101.85698630136986</v>
      </c>
      <c r="E29" s="2" t="str">
        <f>IF(净价!E29&lt;&gt;"",净价!E29+利息!E29*100,"")</f>
        <v/>
      </c>
      <c r="F29" s="2">
        <f>IF(净价!F29&lt;&gt;"",净价!F29+利息!F29*100,"")</f>
        <v>105.86534246575343</v>
      </c>
      <c r="G29" s="2" t="str">
        <f>IF(净价!G29&lt;&gt;"",净价!G29+利息!G29*100,"")</f>
        <v/>
      </c>
      <c r="H29" s="2">
        <f>IF(净价!H29&lt;&gt;"",净价!H29+利息!H29*100,"")</f>
        <v>102.71</v>
      </c>
      <c r="I29" s="2" t="str">
        <f>IF(净价!I29&lt;&gt;"",净价!I29+利息!I29*100,"")</f>
        <v/>
      </c>
      <c r="J29" s="2">
        <f>IF(净价!J29&lt;&gt;"",净价!J29+利息!J29*100,"")</f>
        <v>104.502</v>
      </c>
      <c r="K29" s="2" t="str">
        <f>IF(净价!K29&lt;&gt;"",净价!K29+利息!K29*100,"")</f>
        <v/>
      </c>
    </row>
    <row r="30" spans="1:11" x14ac:dyDescent="0.15">
      <c r="A30" s="1">
        <v>42321</v>
      </c>
      <c r="B30" s="2" t="str">
        <f>IF(净价!B30&lt;&gt;"",净价!B30+利息!B30*100,"")</f>
        <v/>
      </c>
      <c r="C30" s="2">
        <f>IF(净价!C30&lt;&gt;"",净价!C30+利息!C30*100,"")</f>
        <v>109.83493150684932</v>
      </c>
      <c r="D30" s="2">
        <f>IF(净价!D30&lt;&gt;"",净价!D30+利息!D30*100,"")</f>
        <v>101.77397260273973</v>
      </c>
      <c r="E30" s="2">
        <f>IF(净价!E30&lt;&gt;"",净价!E30+利息!E30*100,"")</f>
        <v>102.18712328767124</v>
      </c>
      <c r="F30" s="2">
        <f>IF(净价!F30&lt;&gt;"",净价!F30+利息!F30*100,"")</f>
        <v>105.9331506849315</v>
      </c>
      <c r="G30" s="2" t="str">
        <f>IF(净价!G30&lt;&gt;"",净价!G30+利息!G30*100,"")</f>
        <v/>
      </c>
      <c r="H30" s="2">
        <f>IF(净价!H30&lt;&gt;"",净价!H30+利息!H30*100,"")</f>
        <v>102.97</v>
      </c>
      <c r="I30" s="2">
        <f>IF(净价!I30&lt;&gt;"",净价!I30+利息!I30*100,"")</f>
        <v>106.81849315068493</v>
      </c>
      <c r="J30" s="2">
        <f>IF(净价!J30&lt;&gt;"",净价!J30+利息!J30*100,"")</f>
        <v>104.5167397260274</v>
      </c>
      <c r="K30" s="2" t="str">
        <f>IF(净价!K30&lt;&gt;"",净价!K30+利息!K30*100,"")</f>
        <v/>
      </c>
    </row>
    <row r="31" spans="1:11" x14ac:dyDescent="0.15">
      <c r="A31" s="1">
        <v>42324</v>
      </c>
      <c r="B31" s="2" t="str">
        <f>IF(净价!B31&lt;&gt;"",净价!B31+利息!B31*100,"")</f>
        <v/>
      </c>
      <c r="C31" s="2">
        <f>IF(净价!C31&lt;&gt;"",净价!C31+利息!C31*100,"")</f>
        <v>109.14479452054795</v>
      </c>
      <c r="D31" s="2" t="str">
        <f>IF(净价!D31&lt;&gt;"",净价!D31+利息!D31*100,"")</f>
        <v/>
      </c>
      <c r="E31" s="2">
        <f>IF(净价!E31&lt;&gt;"",净价!E31+利息!E31*100,"")</f>
        <v>101.75150684931506</v>
      </c>
      <c r="F31" s="2">
        <f>IF(净价!F31&lt;&gt;"",净价!F31+利息!F31*100,"")</f>
        <v>105.63657534246575</v>
      </c>
      <c r="G31" s="2">
        <f>IF(净价!G31&lt;&gt;"",净价!G31+利息!G31*100,"")</f>
        <v>101.45865753424657</v>
      </c>
      <c r="H31" s="2">
        <f>IF(净价!H31&lt;&gt;"",净价!H31+利息!H31*100,"")</f>
        <v>102.53</v>
      </c>
      <c r="I31" s="2">
        <f>IF(净价!I31&lt;&gt;"",净价!I31+利息!I31*100,"")</f>
        <v>106.87027397260273</v>
      </c>
      <c r="J31" s="2">
        <f>IF(净价!J31&lt;&gt;"",净价!J31+利息!J31*100,"")</f>
        <v>104.54095890410959</v>
      </c>
      <c r="K31" s="2" t="str">
        <f>IF(净价!K31&lt;&gt;"",净价!K31+利息!K31*100,"")</f>
        <v/>
      </c>
    </row>
    <row r="32" spans="1:11" x14ac:dyDescent="0.15">
      <c r="A32" s="1">
        <v>42325</v>
      </c>
      <c r="B32" s="2" t="str">
        <f>IF(净价!B32&lt;&gt;"",净价!B32+利息!B32*100,"")</f>
        <v/>
      </c>
      <c r="C32" s="2">
        <f>IF(净价!C32&lt;&gt;"",净价!C32+利息!C32*100,"")</f>
        <v>109.17808219178082</v>
      </c>
      <c r="D32" s="2">
        <f>IF(净价!D32&lt;&gt;"",净价!D32+利息!D32*100,"")</f>
        <v>101.64191780821918</v>
      </c>
      <c r="E32" s="2">
        <f>IF(净价!E32&lt;&gt;"",净价!E32+利息!E32*100,"")</f>
        <v>101.26630136986302</v>
      </c>
      <c r="F32" s="2">
        <f>IF(净价!F32&lt;&gt;"",净价!F32+利息!F32*100,"")</f>
        <v>105.41438356164383</v>
      </c>
      <c r="G32" s="2">
        <f>IF(净价!G32&lt;&gt;"",净价!G32+利息!G32*100,"")</f>
        <v>100.98254794520548</v>
      </c>
      <c r="H32" s="2">
        <f>IF(净价!H32&lt;&gt;"",净价!H32+利息!H32*100,"")</f>
        <v>102.52</v>
      </c>
      <c r="I32" s="2" t="str">
        <f>IF(净价!I32&lt;&gt;"",净价!I32+利息!I32*100,"")</f>
        <v/>
      </c>
      <c r="J32" s="2">
        <f>IF(净价!J32&lt;&gt;"",净价!J32+利息!J32*100,"")</f>
        <v>104.54569863013698</v>
      </c>
      <c r="K32" s="2">
        <f>IF(净价!K32&lt;&gt;"",净价!K32+利息!K32*100,"")</f>
        <v>102.2123287671233</v>
      </c>
    </row>
    <row r="33" spans="1:11" x14ac:dyDescent="0.15">
      <c r="A33" s="1">
        <v>42326</v>
      </c>
      <c r="B33" s="2" t="str">
        <f>IF(净价!B33&lt;&gt;"",净价!B33+利息!B33*100,"")</f>
        <v/>
      </c>
      <c r="C33" s="2">
        <f>IF(净价!C33&lt;&gt;"",净价!C33+利息!C33*100,"")</f>
        <v>109.1313698630137</v>
      </c>
      <c r="D33" s="2">
        <f>IF(净价!D33&lt;&gt;"",净价!D33+利息!D33*100,"")</f>
        <v>101.12890410958904</v>
      </c>
      <c r="E33" s="2" t="str">
        <f>IF(净价!E33&lt;&gt;"",净价!E33+利息!E33*100,"")</f>
        <v/>
      </c>
      <c r="F33" s="2">
        <f>IF(净价!F33&lt;&gt;"",净价!F33+利息!F33*100,"")</f>
        <v>105.46219178082193</v>
      </c>
      <c r="G33" s="2">
        <f>IF(净价!G33&lt;&gt;"",净价!G33+利息!G33*100,"")</f>
        <v>100.98643835616438</v>
      </c>
      <c r="H33" s="2">
        <f>IF(净价!H33&lt;&gt;"",净价!H33+利息!H33*100,"")</f>
        <v>102.42999999999999</v>
      </c>
      <c r="I33" s="2" t="str">
        <f>IF(净价!I33&lt;&gt;"",净价!I33+利息!I33*100,"")</f>
        <v/>
      </c>
      <c r="J33" s="2">
        <f>IF(净价!J33&lt;&gt;"",净价!J33+利息!J33*100,"")</f>
        <v>104.57043835616439</v>
      </c>
      <c r="K33" s="2">
        <f>IF(净价!K33&lt;&gt;"",净价!K33+利息!K33*100,"")</f>
        <v>103.01013698630138</v>
      </c>
    </row>
    <row r="34" spans="1:11" x14ac:dyDescent="0.15">
      <c r="A34" s="1">
        <v>42327</v>
      </c>
      <c r="B34" s="2" t="str">
        <f>IF(净价!B34&lt;&gt;"",净价!B34+利息!B34*100,"")</f>
        <v/>
      </c>
      <c r="C34" s="2">
        <f>IF(净价!C34&lt;&gt;"",净价!C34+利息!C34*100,"")</f>
        <v>109.17465753424658</v>
      </c>
      <c r="D34" s="2">
        <f>IF(净价!D34&lt;&gt;"",净价!D34+利息!D34*100,"")</f>
        <v>101.1758904109589</v>
      </c>
      <c r="E34" s="2" t="str">
        <f>IF(净价!E34&lt;&gt;"",净价!E34+利息!E34*100,"")</f>
        <v/>
      </c>
      <c r="F34" s="2">
        <f>IF(净价!F34&lt;&gt;"",净价!F34+利息!F34*100,"")</f>
        <v>105.35000000000001</v>
      </c>
      <c r="G34" s="2" t="str">
        <f>IF(净价!G34&lt;&gt;"",净价!G34+利息!G34*100,"")</f>
        <v/>
      </c>
      <c r="H34" s="2">
        <f>IF(净价!H34&lt;&gt;"",净价!H34+利息!H34*100,"")</f>
        <v>102.44999999999999</v>
      </c>
      <c r="I34" s="2">
        <f>IF(净价!I34&lt;&gt;"",净价!I34+利息!I34*100,"")</f>
        <v>106.93205479452055</v>
      </c>
      <c r="J34" s="2">
        <f>IF(净价!J34&lt;&gt;"",净价!J34+利息!J34*100,"")</f>
        <v>104.55517808219177</v>
      </c>
      <c r="K34" s="2" t="str">
        <f>IF(净价!K34&lt;&gt;"",净价!K34+利息!K34*100,"")</f>
        <v/>
      </c>
    </row>
    <row r="35" spans="1:11" x14ac:dyDescent="0.15">
      <c r="A35" s="1">
        <v>42328</v>
      </c>
      <c r="B35" s="2" t="str">
        <f>IF(净价!B35&lt;&gt;"",净价!B35+利息!B35*100,"")</f>
        <v/>
      </c>
      <c r="C35" s="2">
        <f>IF(净价!C35&lt;&gt;"",净价!C35+利息!C35*100,"")</f>
        <v>109.35794520547945</v>
      </c>
      <c r="D35" s="2">
        <f>IF(净价!D35&lt;&gt;"",净价!D35+利息!D35*100,"")</f>
        <v>101.16287671232877</v>
      </c>
      <c r="E35" s="2">
        <f>IF(净价!E35&lt;&gt;"",净价!E35+利息!E35*100,"")</f>
        <v>101.40068493150686</v>
      </c>
      <c r="F35" s="2">
        <f>IF(净价!F35&lt;&gt;"",净价!F35+利息!F35*100,"")</f>
        <v>105.22780821917809</v>
      </c>
      <c r="G35" s="2" t="str">
        <f>IF(净价!G35&lt;&gt;"",净价!G35+利息!G35*100,"")</f>
        <v/>
      </c>
      <c r="H35" s="2">
        <f>IF(净价!H35&lt;&gt;"",净价!H35+利息!H35*100,"")</f>
        <v>102.52000000000001</v>
      </c>
      <c r="I35" s="2">
        <f>IF(净价!I35&lt;&gt;"",净价!I35+利息!I35*100,"")</f>
        <v>106.94931506849315</v>
      </c>
      <c r="J35" s="2">
        <f>IF(净价!J35&lt;&gt;"",净价!J35+利息!J35*100,"")</f>
        <v>104.61991780821917</v>
      </c>
      <c r="K35" s="2" t="str">
        <f>IF(净价!K35&lt;&gt;"",净价!K35+利息!K35*100,"")</f>
        <v/>
      </c>
    </row>
    <row r="36" spans="1:11" x14ac:dyDescent="0.15">
      <c r="A36" s="1">
        <v>42331</v>
      </c>
      <c r="B36" s="2" t="str">
        <f>IF(净价!B36&lt;&gt;"",净价!B36+利息!B36*100,"")</f>
        <v/>
      </c>
      <c r="C36" s="2">
        <f>IF(净价!C36&lt;&gt;"",净价!C36+利息!C36*100,"")</f>
        <v>109.53780821917807</v>
      </c>
      <c r="D36" s="2">
        <f>IF(净价!D36&lt;&gt;"",净价!D36+利息!D36*100,"")</f>
        <v>101.14383561643835</v>
      </c>
      <c r="E36" s="2" t="str">
        <f>IF(净价!E36&lt;&gt;"",净价!E36+利息!E36*100,"")</f>
        <v/>
      </c>
      <c r="F36" s="2">
        <f>IF(净价!F36&lt;&gt;"",净价!F36+利息!F36*100,"")</f>
        <v>105.29123287671233</v>
      </c>
      <c r="G36" s="2" t="str">
        <f>IF(净价!G36&lt;&gt;"",净价!G36+利息!G36*100,"")</f>
        <v/>
      </c>
      <c r="H36" s="2">
        <f>IF(净价!H36&lt;&gt;"",净价!H36+利息!H36*100,"")</f>
        <v>102.28</v>
      </c>
      <c r="I36" s="2" t="str">
        <f>IF(净价!I36&lt;&gt;"",净价!I36+利息!I36*100,"")</f>
        <v/>
      </c>
      <c r="J36" s="2">
        <f>IF(净价!J36&lt;&gt;"",净价!J36+利息!J36*100,"")</f>
        <v>104.79413698630137</v>
      </c>
      <c r="K36" s="2" t="str">
        <f>IF(净价!K36&lt;&gt;"",净价!K36+利息!K36*100,"")</f>
        <v/>
      </c>
    </row>
    <row r="37" spans="1:11" x14ac:dyDescent="0.15">
      <c r="A37" s="1">
        <v>42332</v>
      </c>
      <c r="B37" s="2" t="str">
        <f>IF(净价!B37&lt;&gt;"",净价!B37+利息!B37*100,"")</f>
        <v/>
      </c>
      <c r="C37" s="2">
        <f>IF(净价!C37&lt;&gt;"",净价!C37+利息!C37*100,"")</f>
        <v>109.24109589041096</v>
      </c>
      <c r="D37" s="2">
        <f>IF(净价!D37&lt;&gt;"",净价!D37+利息!D37*100,"")</f>
        <v>101.06082191780821</v>
      </c>
      <c r="E37" s="2">
        <f>IF(净价!E37&lt;&gt;"",净价!E37+利息!E37*100,"")</f>
        <v>101.36986301369863</v>
      </c>
      <c r="F37" s="2" t="str">
        <f>IF(净价!F37&lt;&gt;"",净价!F37+利息!F37*100,"")</f>
        <v/>
      </c>
      <c r="G37" s="2" t="str">
        <f>IF(净价!G37&lt;&gt;"",净价!G37+利息!G37*100,"")</f>
        <v/>
      </c>
      <c r="H37" s="2">
        <f>IF(净价!H37&lt;&gt;"",净价!H37+利息!H37*100,"")</f>
        <v>102.35000000000001</v>
      </c>
      <c r="I37" s="2" t="str">
        <f>IF(净价!I37&lt;&gt;"",净价!I37+利息!I37*100,"")</f>
        <v/>
      </c>
      <c r="J37" s="2">
        <f>IF(净价!J37&lt;&gt;"",净价!J37+利息!J37*100,"")</f>
        <v>104.91887671232877</v>
      </c>
      <c r="K37" s="2">
        <f>IF(净价!K37&lt;&gt;"",净价!K37+利息!K37*100,"")</f>
        <v>103.11698630136986</v>
      </c>
    </row>
    <row r="38" spans="1:11" x14ac:dyDescent="0.15">
      <c r="A38" s="1">
        <v>42333</v>
      </c>
      <c r="B38" s="2" t="str">
        <f>IF(净价!B38&lt;&gt;"",净价!B38+利息!B38*100,"")</f>
        <v/>
      </c>
      <c r="C38" s="2">
        <f>IF(净价!C38&lt;&gt;"",净价!C38+利息!C38*100,"")</f>
        <v>109.41438356164385</v>
      </c>
      <c r="D38" s="2">
        <f>IF(净价!D38&lt;&gt;"",净价!D38+利息!D38*100,"")</f>
        <v>101.05780821917809</v>
      </c>
      <c r="E38" s="2" t="str">
        <f>IF(净价!E38&lt;&gt;"",净价!E38+利息!E38*100,"")</f>
        <v/>
      </c>
      <c r="F38" s="2">
        <f>IF(净价!F38&lt;&gt;"",净价!F38+利息!F38*100,"")</f>
        <v>105.7368493150685</v>
      </c>
      <c r="G38" s="2" t="str">
        <f>IF(净价!G38&lt;&gt;"",净价!G38+利息!G38*100,"")</f>
        <v/>
      </c>
      <c r="H38" s="2">
        <f>IF(净价!H38&lt;&gt;"",净价!H38+利息!H38*100,"")</f>
        <v>102.12</v>
      </c>
      <c r="I38" s="2" t="str">
        <f>IF(净价!I38&lt;&gt;"",净价!I38+利息!I38*100,"")</f>
        <v/>
      </c>
      <c r="J38" s="2">
        <f>IF(净价!J38&lt;&gt;"",净价!J38+利息!J38*100,"")</f>
        <v>105.09361643835616</v>
      </c>
      <c r="K38" s="2">
        <f>IF(净价!K38&lt;&gt;"",净价!K38+利息!K38*100,"")</f>
        <v>104.15479452054794</v>
      </c>
    </row>
    <row r="39" spans="1:11" x14ac:dyDescent="0.15">
      <c r="A39" s="1">
        <v>42334</v>
      </c>
      <c r="B39" s="2">
        <f>IF(净价!B39&lt;&gt;"",净价!B39+利息!B39*100,"")</f>
        <v>105.96432876712329</v>
      </c>
      <c r="C39" s="2">
        <f>IF(净价!C39&lt;&gt;"",净价!C39+利息!C39*100,"")</f>
        <v>109.32767123287672</v>
      </c>
      <c r="D39" s="2">
        <f>IF(净价!D39&lt;&gt;"",净价!D39+利息!D39*100,"")</f>
        <v>101.27479452054794</v>
      </c>
      <c r="E39" s="2" t="str">
        <f>IF(净价!E39&lt;&gt;"",净价!E39+利息!E39*100,"")</f>
        <v/>
      </c>
      <c r="F39" s="2">
        <f>IF(净价!F39&lt;&gt;"",净价!F39+利息!F39*100,"")</f>
        <v>105.30465753424657</v>
      </c>
      <c r="G39" s="2" t="str">
        <f>IF(净价!G39&lt;&gt;"",净价!G39+利息!G39*100,"")</f>
        <v/>
      </c>
      <c r="H39" s="2">
        <f>IF(净价!H39&lt;&gt;"",净价!H39+利息!H39*100,"")</f>
        <v>102.08999999999999</v>
      </c>
      <c r="I39" s="2" t="str">
        <f>IF(净价!I39&lt;&gt;"",净价!I39+利息!I39*100,"")</f>
        <v/>
      </c>
      <c r="J39" s="2">
        <f>IF(净价!J39&lt;&gt;"",净价!J39+利息!J39*100,"")</f>
        <v>105.15835616438356</v>
      </c>
      <c r="K39" s="2">
        <f>IF(净价!K39&lt;&gt;"",净价!K39+利息!K39*100,"")</f>
        <v>103.17260273972603</v>
      </c>
    </row>
    <row r="40" spans="1:11" x14ac:dyDescent="0.15">
      <c r="A40" s="1">
        <v>42335</v>
      </c>
      <c r="B40" s="2" t="str">
        <f>IF(净价!B40&lt;&gt;"",净价!B40+利息!B40*100,"")</f>
        <v/>
      </c>
      <c r="C40" s="2">
        <f>IF(净价!C40&lt;&gt;"",净价!C40+利息!C40*100,"")</f>
        <v>109.56095890410958</v>
      </c>
      <c r="D40" s="2">
        <f>IF(净价!D40&lt;&gt;"",净价!D40+利息!D40*100,"")</f>
        <v>101.19178082191782</v>
      </c>
      <c r="E40" s="2" t="str">
        <f>IF(净价!E40&lt;&gt;"",净价!E40+利息!E40*100,"")</f>
        <v/>
      </c>
      <c r="F40" s="2">
        <f>IF(净价!F40&lt;&gt;"",净价!F40+利息!F40*100,"")</f>
        <v>105.28246575342466</v>
      </c>
      <c r="G40" s="2" t="str">
        <f>IF(净价!G40&lt;&gt;"",净价!G40+利息!G40*100,"")</f>
        <v/>
      </c>
      <c r="H40" s="2">
        <f>IF(净价!H40&lt;&gt;"",净价!H40+利息!H40*100,"")</f>
        <v>102.06</v>
      </c>
      <c r="I40" s="2">
        <f>IF(净价!I40&lt;&gt;"",净价!I40+利息!I40*100,"")</f>
        <v>106.07013698630136</v>
      </c>
      <c r="J40" s="2">
        <f>IF(净价!J40&lt;&gt;"",净价!J40+利息!J40*100,"")</f>
        <v>105.35309589041097</v>
      </c>
      <c r="K40" s="2" t="str">
        <f>IF(净价!K40&lt;&gt;"",净价!K40+利息!K40*100,"")</f>
        <v/>
      </c>
    </row>
    <row r="41" spans="1:11" x14ac:dyDescent="0.15">
      <c r="A41" s="1">
        <v>42338</v>
      </c>
      <c r="B41" s="2">
        <f>IF(净价!B41&lt;&gt;"",净价!B41+利息!B41*100,"")</f>
        <v>105.84098630136987</v>
      </c>
      <c r="C41" s="2">
        <f>IF(净价!C41&lt;&gt;"",净价!C41+利息!C41*100,"")</f>
        <v>109.65082191780822</v>
      </c>
      <c r="D41" s="2">
        <f>IF(净价!D41&lt;&gt;"",净价!D41+利息!D41*100,"")</f>
        <v>101.2227397260274</v>
      </c>
      <c r="E41" s="2">
        <f>IF(净价!E41&lt;&gt;"",净价!E41+利息!E41*100,"")</f>
        <v>101.2286301369863</v>
      </c>
      <c r="F41" s="2">
        <f>IF(净价!F41&lt;&gt;"",净价!F41+利息!F41*100,"")</f>
        <v>105.4758904109589</v>
      </c>
      <c r="G41" s="2">
        <f>IF(净价!G41&lt;&gt;"",净价!G41+利息!G41*100,"")</f>
        <v>100.74312328767124</v>
      </c>
      <c r="H41" s="2">
        <f>IF(净价!H41&lt;&gt;"",净价!H41+利息!H41*100,"")</f>
        <v>102.1</v>
      </c>
      <c r="I41" s="2">
        <f>IF(净价!I41&lt;&gt;"",净价!I41+利息!I41*100,"")</f>
        <v>105.62191780821918</v>
      </c>
      <c r="J41" s="2">
        <f>IF(净价!J41&lt;&gt;"",净价!J41+利息!J41*100,"")</f>
        <v>105.41731506849315</v>
      </c>
      <c r="K41" s="2" t="str">
        <f>IF(净价!K41&lt;&gt;"",净价!K41+利息!K41*100,"")</f>
        <v/>
      </c>
    </row>
    <row r="42" spans="1:11" x14ac:dyDescent="0.15">
      <c r="A42" s="1">
        <v>42339</v>
      </c>
      <c r="B42" s="2" t="str">
        <f>IF(净价!B42&lt;&gt;"",净价!B42+利息!B42*100,"")</f>
        <v/>
      </c>
      <c r="C42" s="2">
        <f>IF(净价!C42&lt;&gt;"",净价!C42+利息!C42*100,"")</f>
        <v>109.8041095890411</v>
      </c>
      <c r="D42" s="2">
        <f>IF(净价!D42&lt;&gt;"",净价!D42+利息!D42*100,"")</f>
        <v>101.22972602739726</v>
      </c>
      <c r="E42" s="2">
        <f>IF(净价!E42&lt;&gt;"",净价!E42+利息!E42*100,"")</f>
        <v>101.22342465753425</v>
      </c>
      <c r="F42" s="2" t="str">
        <f>IF(净价!F42&lt;&gt;"",净价!F42+利息!F42*100,"")</f>
        <v/>
      </c>
      <c r="G42" s="2">
        <f>IF(净价!G42&lt;&gt;"",净价!G42+利息!G42*100,"")</f>
        <v>100.76701369863014</v>
      </c>
      <c r="H42" s="2">
        <f>IF(净价!H42&lt;&gt;"",净价!H42+利息!H42*100,"")</f>
        <v>102.10000000000001</v>
      </c>
      <c r="I42" s="2" t="str">
        <f>IF(净价!I42&lt;&gt;"",净价!I42+利息!I42*100,"")</f>
        <v/>
      </c>
      <c r="J42" s="2" t="str">
        <f>IF(净价!J42&lt;&gt;"",净价!J42+利息!J42*100,"")</f>
        <v/>
      </c>
      <c r="K42" s="2" t="str">
        <f>IF(净价!K42&lt;&gt;"",净价!K42+利息!K42*100,"")</f>
        <v/>
      </c>
    </row>
    <row r="43" spans="1:11" x14ac:dyDescent="0.15">
      <c r="A43" s="1">
        <v>42340</v>
      </c>
      <c r="B43" s="2" t="str">
        <f>IF(净价!B43&lt;&gt;"",净价!B43+利息!B43*100,"")</f>
        <v/>
      </c>
      <c r="C43" s="2">
        <f>IF(净价!C43&lt;&gt;"",净价!C43+利息!C43*100,"")</f>
        <v>109.87739726027398</v>
      </c>
      <c r="D43" s="2">
        <f>IF(净价!D43&lt;&gt;"",净价!D43+利息!D43*100,"")</f>
        <v>101.59671232876713</v>
      </c>
      <c r="E43" s="2">
        <f>IF(净价!E43&lt;&gt;"",净价!E43+利息!E43*100,"")</f>
        <v>100.98821917808219</v>
      </c>
      <c r="F43" s="2">
        <f>IF(净价!F43&lt;&gt;"",净价!F43+利息!F43*100,"")</f>
        <v>105.33150684931508</v>
      </c>
      <c r="G43" s="2" t="str">
        <f>IF(净价!G43&lt;&gt;"",净价!G43+利息!G43*100,"")</f>
        <v/>
      </c>
      <c r="H43" s="2">
        <f>IF(净价!H43&lt;&gt;"",净价!H43+利息!H43*100,"")</f>
        <v>102.62</v>
      </c>
      <c r="I43" s="2">
        <f>IF(净价!I43&lt;&gt;"",净价!I43+利息!I43*100,"")</f>
        <v>103.69643835616439</v>
      </c>
      <c r="J43" s="2">
        <f>IF(净价!J43&lt;&gt;"",净价!J43+利息!J43*100,"")</f>
        <v>105.52679452054794</v>
      </c>
      <c r="K43" s="2">
        <f>IF(净价!K43&lt;&gt;"",净价!K43+利息!K43*100,"")</f>
        <v>103.27945205479452</v>
      </c>
    </row>
    <row r="44" spans="1:11" x14ac:dyDescent="0.15">
      <c r="A44" s="1">
        <v>42341</v>
      </c>
      <c r="B44" s="2" t="str">
        <f>IF(净价!B44&lt;&gt;"",净价!B44+利息!B44*100,"")</f>
        <v/>
      </c>
      <c r="C44" s="2">
        <f>IF(净价!C44&lt;&gt;"",净价!C44+利息!C44*100,"")</f>
        <v>109.91068493150685</v>
      </c>
      <c r="D44" s="2">
        <f>IF(净价!D44&lt;&gt;"",净价!D44+利息!D44*100,"")</f>
        <v>101.58369863013698</v>
      </c>
      <c r="E44" s="2">
        <f>IF(净价!E44&lt;&gt;"",净价!E44+利息!E44*100,"")</f>
        <v>100.98301369863015</v>
      </c>
      <c r="F44" s="2">
        <f>IF(净价!F44&lt;&gt;"",净价!F44+利息!F44*100,"")</f>
        <v>105.49931506849315</v>
      </c>
      <c r="G44" s="2">
        <f>IF(净价!G44&lt;&gt;"",净价!G44+利息!G44*100,"")</f>
        <v>101.59479452054795</v>
      </c>
      <c r="H44" s="2">
        <f>IF(净价!H44&lt;&gt;"",净价!H44+利息!H44*100,"")</f>
        <v>102.91</v>
      </c>
      <c r="I44" s="2">
        <f>IF(净价!I44&lt;&gt;"",净价!I44+利息!I44*100,"")</f>
        <v>101.18369863013699</v>
      </c>
      <c r="J44" s="2">
        <f>IF(净价!J44&lt;&gt;"",净价!J44+利息!J44*100,"")</f>
        <v>105.54153424657534</v>
      </c>
      <c r="K44" s="2">
        <f>IF(净价!K44&lt;&gt;"",净价!K44+利息!K44*100,"")</f>
        <v>103.28726027397259</v>
      </c>
    </row>
    <row r="45" spans="1:11" x14ac:dyDescent="0.15">
      <c r="A45" s="1">
        <v>42342</v>
      </c>
      <c r="B45" s="2">
        <f>IF(净价!B45&lt;&gt;"",净价!B45+利息!B45*100,"")</f>
        <v>105.87764383561644</v>
      </c>
      <c r="C45" s="2">
        <f>IF(净价!C45&lt;&gt;"",净价!C45+利息!C45*100,"")</f>
        <v>110.01397260273973</v>
      </c>
      <c r="D45" s="2">
        <f>IF(净价!D45&lt;&gt;"",净价!D45+利息!D45*100,"")</f>
        <v>101.61068493150685</v>
      </c>
      <c r="E45" s="2" t="str">
        <f>IF(净价!E45&lt;&gt;"",净价!E45+利息!E45*100,"")</f>
        <v/>
      </c>
      <c r="F45" s="2">
        <f>IF(净价!F45&lt;&gt;"",净价!F45+利息!F45*100,"")</f>
        <v>105.46712328767123</v>
      </c>
      <c r="G45" s="2" t="str">
        <f>IF(净价!G45&lt;&gt;"",净价!G45+利息!G45*100,"")</f>
        <v/>
      </c>
      <c r="H45" s="2">
        <f>IF(净价!H45&lt;&gt;"",净价!H45+利息!H45*100,"")</f>
        <v>103.21000000000001</v>
      </c>
      <c r="I45" s="2">
        <f>IF(净价!I45&lt;&gt;"",净价!I45+利息!I45*100,"")</f>
        <v>101.90095890410959</v>
      </c>
      <c r="J45" s="2">
        <f>IF(净价!J45&lt;&gt;"",净价!J45+利息!J45*100,"")</f>
        <v>105.55627397260274</v>
      </c>
      <c r="K45" s="2" t="str">
        <f>IF(净价!K45&lt;&gt;"",净价!K45+利息!K45*100,"")</f>
        <v/>
      </c>
    </row>
    <row r="46" spans="1:11" x14ac:dyDescent="0.15">
      <c r="A46" s="1">
        <v>42345</v>
      </c>
      <c r="B46" s="2" t="str">
        <f>IF(净价!B46&lt;&gt;"",净价!B46+利息!B46*100,"")</f>
        <v/>
      </c>
      <c r="C46" s="2">
        <f>IF(净价!C46&lt;&gt;"",净价!C46+利息!C46*100,"")</f>
        <v>110.04383561643836</v>
      </c>
      <c r="D46" s="2">
        <f>IF(净价!D46&lt;&gt;"",净价!D46+利息!D46*100,"")</f>
        <v>101.63164383561644</v>
      </c>
      <c r="E46" s="2">
        <f>IF(净价!E46&lt;&gt;"",净价!E46+利息!E46*100,"")</f>
        <v>100.59219178082192</v>
      </c>
      <c r="F46" s="2">
        <f>IF(净价!F46&lt;&gt;"",净价!F46+利息!F46*100,"")</f>
        <v>105.52054794520548</v>
      </c>
      <c r="G46" s="2" t="str">
        <f>IF(净价!G46&lt;&gt;"",净价!G46+利息!G46*100,"")</f>
        <v/>
      </c>
      <c r="H46" s="2">
        <f>IF(净价!H46&lt;&gt;"",净价!H46+利息!H46*100,"")</f>
        <v>102.8</v>
      </c>
      <c r="I46" s="2">
        <f>IF(净价!I46&lt;&gt;"",净价!I46+利息!I46*100,"")</f>
        <v>102.1427397260274</v>
      </c>
      <c r="J46" s="2">
        <f>IF(净价!J46&lt;&gt;"",净价!J46+利息!J46*100,"")</f>
        <v>105.60049315068493</v>
      </c>
      <c r="K46" s="2" t="str">
        <f>IF(净价!K46&lt;&gt;"",净价!K46+利息!K46*100,"")</f>
        <v/>
      </c>
    </row>
    <row r="47" spans="1:11" x14ac:dyDescent="0.15">
      <c r="A47" s="1">
        <v>42346</v>
      </c>
      <c r="B47" s="2" t="str">
        <f>IF(净价!B47&lt;&gt;"",净价!B47+利息!B47*100,"")</f>
        <v/>
      </c>
      <c r="C47" s="2">
        <f>IF(净价!C47&lt;&gt;"",净价!C47+利息!C47*100,"")</f>
        <v>110.06712328767124</v>
      </c>
      <c r="D47" s="2">
        <f>IF(净价!D47&lt;&gt;"",净价!D47+利息!D47*100,"")</f>
        <v>101.6286301369863</v>
      </c>
      <c r="E47" s="2">
        <f>IF(净价!E47&lt;&gt;"",净价!E47+利息!E47*100,"")</f>
        <v>100.57698630136986</v>
      </c>
      <c r="F47" s="2">
        <f>IF(净价!F47&lt;&gt;"",净价!F47+利息!F47*100,"")</f>
        <v>105.61835616438356</v>
      </c>
      <c r="G47" s="2">
        <f>IF(净价!G47&lt;&gt;"",净价!G47+利息!G47*100,"")</f>
        <v>101.26424657534247</v>
      </c>
      <c r="H47" s="2">
        <f>IF(净价!H47&lt;&gt;"",净价!H47+利息!H47*100,"")</f>
        <v>102.97</v>
      </c>
      <c r="I47" s="2">
        <f>IF(净价!I47&lt;&gt;"",净价!I47+利息!I47*100,"")</f>
        <v>102.06</v>
      </c>
      <c r="J47" s="2">
        <f>IF(净价!J47&lt;&gt;"",净价!J47+利息!J47*100,"")</f>
        <v>105.63523287671232</v>
      </c>
      <c r="K47" s="2" t="str">
        <f>IF(净价!K47&lt;&gt;"",净价!K47+利息!K47*100,"")</f>
        <v/>
      </c>
    </row>
    <row r="48" spans="1:11" x14ac:dyDescent="0.15">
      <c r="A48" s="1">
        <v>42347</v>
      </c>
      <c r="B48" s="2" t="str">
        <f>IF(净价!B48&lt;&gt;"",净价!B48+利息!B48*100,"")</f>
        <v/>
      </c>
      <c r="C48" s="2">
        <f>IF(净价!C48&lt;&gt;"",净价!C48+利息!C48*100,"")</f>
        <v>109.94041095890411</v>
      </c>
      <c r="D48" s="2">
        <f>IF(净价!D48&lt;&gt;"",净价!D48+利息!D48*100,"")</f>
        <v>101.56561643835616</v>
      </c>
      <c r="E48" s="2" t="str">
        <f>IF(净价!E48&lt;&gt;"",净价!E48+利息!E48*100,"")</f>
        <v/>
      </c>
      <c r="F48" s="2">
        <f>IF(净价!F48&lt;&gt;"",净价!F48+利息!F48*100,"")</f>
        <v>105.64616438356165</v>
      </c>
      <c r="G48" s="2" t="str">
        <f>IF(净价!G48&lt;&gt;"",净价!G48+利息!G48*100,"")</f>
        <v/>
      </c>
      <c r="H48" s="2">
        <f>IF(净价!H48&lt;&gt;"",净价!H48+利息!H48*100,"")</f>
        <v>102.9</v>
      </c>
      <c r="I48" s="2">
        <f>IF(净价!I48&lt;&gt;"",净价!I48+利息!I48*100,"")</f>
        <v>102.0172602739726</v>
      </c>
      <c r="J48" s="2">
        <f>IF(净价!J48&lt;&gt;"",净价!J48+利息!J48*100,"")</f>
        <v>105.66997260273973</v>
      </c>
      <c r="K48" s="2" t="str">
        <f>IF(净价!K48&lt;&gt;"",净价!K48+利息!K48*100,"")</f>
        <v/>
      </c>
    </row>
    <row r="49" spans="1:11" x14ac:dyDescent="0.15">
      <c r="A49" s="1">
        <v>42348</v>
      </c>
      <c r="B49" s="2">
        <f>IF(净价!B49&lt;&gt;"",净价!B49+利息!B49*100,"")</f>
        <v>105.96263013698629</v>
      </c>
      <c r="C49" s="2">
        <f>IF(净价!C49&lt;&gt;"",净价!C49+利息!C49*100,"")</f>
        <v>110.11369863013698</v>
      </c>
      <c r="D49" s="2">
        <f>IF(净价!D49&lt;&gt;"",净价!D49+利息!D49*100,"")</f>
        <v>101.57260273972604</v>
      </c>
      <c r="E49" s="2" t="str">
        <f>IF(净价!E49&lt;&gt;"",净价!E49+利息!E49*100,"")</f>
        <v/>
      </c>
      <c r="F49" s="2">
        <f>IF(净价!F49&lt;&gt;"",净价!F49+利息!F49*100,"")</f>
        <v>105.67397260273972</v>
      </c>
      <c r="G49" s="2">
        <f>IF(净价!G49&lt;&gt;"",净价!G49+利息!G49*100,"")</f>
        <v>101.23202739726027</v>
      </c>
      <c r="H49" s="2">
        <f>IF(净价!H49&lt;&gt;"",净价!H49+利息!H49*100,"")</f>
        <v>102.83999999999999</v>
      </c>
      <c r="I49" s="2">
        <f>IF(净价!I49&lt;&gt;"",净价!I49+利息!I49*100,"")</f>
        <v>100.39452054794521</v>
      </c>
      <c r="J49" s="2">
        <f>IF(净价!J49&lt;&gt;"",净价!J49+利息!J49*100,"")</f>
        <v>105.72471232876713</v>
      </c>
      <c r="K49" s="2" t="str">
        <f>IF(净价!K49&lt;&gt;"",净价!K49+利息!K49*100,"")</f>
        <v/>
      </c>
    </row>
    <row r="50" spans="1:11" x14ac:dyDescent="0.15">
      <c r="A50" s="1">
        <v>42349</v>
      </c>
      <c r="B50" s="2">
        <f>IF(净价!B50&lt;&gt;"",净价!B50+利息!B50*100,"")</f>
        <v>105.87679452054795</v>
      </c>
      <c r="C50" s="2">
        <f>IF(净价!C50&lt;&gt;"",净价!C50+利息!C50*100,"")</f>
        <v>110.13698630136986</v>
      </c>
      <c r="D50" s="2">
        <f>IF(净价!D50&lt;&gt;"",净价!D50+利息!D50*100,"")</f>
        <v>101.60958904109589</v>
      </c>
      <c r="E50" s="2" t="str">
        <f>IF(净价!E50&lt;&gt;"",净价!E50+利息!E50*100,"")</f>
        <v/>
      </c>
      <c r="F50" s="2">
        <f>IF(净价!F50&lt;&gt;"",净价!F50+利息!F50*100,"")</f>
        <v>105.68178082191781</v>
      </c>
      <c r="G50" s="2" t="str">
        <f>IF(净价!G50&lt;&gt;"",净价!G50+利息!G50*100,"")</f>
        <v/>
      </c>
      <c r="H50" s="2">
        <f>IF(净价!H50&lt;&gt;"",净价!H50+利息!H50*100,"")</f>
        <v>102.74000000000001</v>
      </c>
      <c r="I50" s="2">
        <f>IF(净价!I50&lt;&gt;"",净价!I50+利息!I50*100,"")</f>
        <v>100.6117808219178</v>
      </c>
      <c r="J50" s="2">
        <f>IF(净价!J50&lt;&gt;"",净价!J50+利息!J50*100,"")</f>
        <v>105.77945205479452</v>
      </c>
      <c r="K50" s="2" t="str">
        <f>IF(净价!K50&lt;&gt;"",净价!K50+利息!K50*100,"")</f>
        <v/>
      </c>
    </row>
    <row r="51" spans="1:11" x14ac:dyDescent="0.15">
      <c r="A51" s="1">
        <v>42352</v>
      </c>
      <c r="B51" s="2">
        <f>IF(净价!B51&lt;&gt;"",净价!B51+利息!B51*100,"")</f>
        <v>108.61928767123288</v>
      </c>
      <c r="C51" s="2">
        <f>IF(净价!C51&lt;&gt;"",净价!C51+利息!C51*100,"")</f>
        <v>110.1068493150685</v>
      </c>
      <c r="D51" s="2">
        <f>IF(净价!D51&lt;&gt;"",净价!D51+利息!D51*100,"")</f>
        <v>101.38054794520548</v>
      </c>
      <c r="E51" s="2" t="str">
        <f>IF(净价!E51&lt;&gt;"",净价!E51+利息!E51*100,"")</f>
        <v/>
      </c>
      <c r="F51" s="2">
        <f>IF(净价!F51&lt;&gt;"",净价!F51+利息!F51*100,"")</f>
        <v>105.64520547945206</v>
      </c>
      <c r="G51" s="2" t="str">
        <f>IF(净价!G51&lt;&gt;"",净价!G51+利息!G51*100,"")</f>
        <v/>
      </c>
      <c r="H51" s="2">
        <f>IF(净价!H51&lt;&gt;"",净价!H51+利息!H51*100,"")</f>
        <v>102.86</v>
      </c>
      <c r="I51" s="2">
        <f>IF(净价!I51&lt;&gt;"",净价!I51+利息!I51*100,"")</f>
        <v>100.66356164383561</v>
      </c>
      <c r="J51" s="2">
        <f>IF(净价!J51&lt;&gt;"",净价!J51+利息!J51*100,"")</f>
        <v>105.82367123287672</v>
      </c>
      <c r="K51" s="2">
        <f>IF(净价!K51&lt;&gt;"",净价!K51+利息!K51*100,"")</f>
        <v>102.9831506849315</v>
      </c>
    </row>
    <row r="52" spans="1:11" x14ac:dyDescent="0.15">
      <c r="A52" s="1">
        <v>42353</v>
      </c>
      <c r="B52" s="2">
        <f>IF(净价!B52&lt;&gt;"",净价!B52+利息!B52*100,"")</f>
        <v>105.93345205479451</v>
      </c>
      <c r="C52" s="2">
        <f>IF(净价!C52&lt;&gt;"",净价!C52+利息!C52*100,"")</f>
        <v>110.23013698630137</v>
      </c>
      <c r="D52" s="2">
        <f>IF(净价!D52&lt;&gt;"",净价!D52+利息!D52*100,"")</f>
        <v>100.95753424657535</v>
      </c>
      <c r="E52" s="2">
        <f>IF(净价!E52&lt;&gt;"",净价!E52+利息!E52*100,"")</f>
        <v>100.52054794520548</v>
      </c>
      <c r="F52" s="2">
        <f>IF(净价!F52&lt;&gt;"",净价!F52+利息!F52*100,"")</f>
        <v>105.65301369863013</v>
      </c>
      <c r="G52" s="2" t="str">
        <f>IF(净价!G52&lt;&gt;"",净价!G52+利息!G52*100,"")</f>
        <v/>
      </c>
      <c r="H52" s="2">
        <f>IF(净价!H52&lt;&gt;"",净价!H52+利息!H52*100,"")</f>
        <v>102.87</v>
      </c>
      <c r="I52" s="2">
        <f>IF(净价!I52&lt;&gt;"",净价!I52+利息!I52*100,"")</f>
        <v>100.87082191780821</v>
      </c>
      <c r="J52" s="2">
        <f>IF(净价!J52&lt;&gt;"",净价!J52+利息!J52*100,"")</f>
        <v>105.8284109589041</v>
      </c>
      <c r="K52" s="2">
        <f>IF(净价!K52&lt;&gt;"",净价!K52+利息!K52*100,"")</f>
        <v>102.71095890410959</v>
      </c>
    </row>
    <row r="53" spans="1:11" x14ac:dyDescent="0.15">
      <c r="A53" s="1">
        <v>42354</v>
      </c>
      <c r="B53" s="2" t="str">
        <f>IF(净价!B53&lt;&gt;"",净价!B53+利息!B53*100,"")</f>
        <v/>
      </c>
      <c r="C53" s="2">
        <f>IF(净价!C53&lt;&gt;"",净价!C53+利息!C53*100,"")</f>
        <v>110.32342465753425</v>
      </c>
      <c r="D53" s="2">
        <f>IF(净价!D53&lt;&gt;"",净价!D53+利息!D53*100,"")</f>
        <v>101.1945205479452</v>
      </c>
      <c r="E53" s="2">
        <f>IF(净价!E53&lt;&gt;"",净价!E53+利息!E53*100,"")</f>
        <v>99.695342465753427</v>
      </c>
      <c r="F53" s="2">
        <f>IF(净价!F53&lt;&gt;"",净价!F53+利息!F53*100,"")</f>
        <v>105.67082191780821</v>
      </c>
      <c r="G53" s="2" t="str">
        <f>IF(净价!G53&lt;&gt;"",净价!G53+利息!G53*100,"")</f>
        <v/>
      </c>
      <c r="H53" s="2">
        <f>IF(净价!H53&lt;&gt;"",净价!H53+利息!H53*100,"")</f>
        <v>102.87</v>
      </c>
      <c r="I53" s="2">
        <f>IF(净价!I53&lt;&gt;"",净价!I53+利息!I53*100,"")</f>
        <v>100.69808219178081</v>
      </c>
      <c r="J53" s="2">
        <f>IF(净价!J53&lt;&gt;"",净价!J53+利息!J53*100,"")</f>
        <v>105.82315068493151</v>
      </c>
      <c r="K53" s="2">
        <f>IF(净价!K53&lt;&gt;"",净价!K53+利息!K53*100,"")</f>
        <v>102.72876712328767</v>
      </c>
    </row>
    <row r="54" spans="1:11" x14ac:dyDescent="0.15">
      <c r="A54" s="1">
        <v>42355</v>
      </c>
      <c r="B54" s="2" t="str">
        <f>IF(净价!B54&lt;&gt;"",净价!B54+利息!B54*100,"")</f>
        <v/>
      </c>
      <c r="C54" s="2">
        <f>IF(净价!C54&lt;&gt;"",净价!C54+利息!C54*100,"")</f>
        <v>110.21671232876712</v>
      </c>
      <c r="D54" s="2">
        <f>IF(净价!D54&lt;&gt;"",净价!D54+利息!D54*100,"")</f>
        <v>101.15150684931507</v>
      </c>
      <c r="E54" s="2" t="str">
        <f>IF(净价!E54&lt;&gt;"",净价!E54+利息!E54*100,"")</f>
        <v/>
      </c>
      <c r="F54" s="2">
        <f>IF(净价!F54&lt;&gt;"",净价!F54+利息!F54*100,"")</f>
        <v>105.68863013698629</v>
      </c>
      <c r="G54" s="2" t="str">
        <f>IF(净价!G54&lt;&gt;"",净价!G54+利息!G54*100,"")</f>
        <v/>
      </c>
      <c r="H54" s="2">
        <f>IF(净价!H54&lt;&gt;"",净价!H54+利息!H54*100,"")</f>
        <v>102.89999999999999</v>
      </c>
      <c r="I54" s="2">
        <f>IF(净价!I54&lt;&gt;"",净价!I54+利息!I54*100,"")</f>
        <v>100.71534246575342</v>
      </c>
      <c r="J54" s="2">
        <f>IF(净价!J54&lt;&gt;"",净价!J54+利息!J54*100,"")</f>
        <v>105.94789041095891</v>
      </c>
      <c r="K54" s="2" t="str">
        <f>IF(净价!K54&lt;&gt;"",净价!K54+利息!K54*100,"")</f>
        <v/>
      </c>
    </row>
    <row r="55" spans="1:11" x14ac:dyDescent="0.15">
      <c r="A55" s="1">
        <v>42356</v>
      </c>
      <c r="B55" s="2">
        <f>IF(净价!B55&lt;&gt;"",净价!B55+利息!B55*100,"")</f>
        <v>105.87594520547945</v>
      </c>
      <c r="C55" s="2">
        <f>IF(净价!C55&lt;&gt;"",净价!C55+利息!C55*100,"")</f>
        <v>110.28</v>
      </c>
      <c r="D55" s="2">
        <f>IF(净价!D55&lt;&gt;"",净价!D55+利息!D55*100,"")</f>
        <v>101.26849315068493</v>
      </c>
      <c r="E55" s="2">
        <f>IF(净价!E55&lt;&gt;"",净价!E55+利息!E55*100,"")</f>
        <v>98.844931506849321</v>
      </c>
      <c r="F55" s="2">
        <f>IF(净价!F55&lt;&gt;"",净价!F55+利息!F55*100,"")</f>
        <v>106.5064383561644</v>
      </c>
      <c r="G55" s="2" t="str">
        <f>IF(净价!G55&lt;&gt;"",净价!G55+利息!G55*100,"")</f>
        <v/>
      </c>
      <c r="H55" s="2">
        <f>IF(净价!H55&lt;&gt;"",净价!H55+利息!H55*100,"")</f>
        <v>103</v>
      </c>
      <c r="I55" s="2">
        <f>IF(净价!I55&lt;&gt;"",净价!I55+利息!I55*100,"")</f>
        <v>100.83260273972603</v>
      </c>
      <c r="J55" s="2">
        <f>IF(净价!J55&lt;&gt;"",净价!J55+利息!J55*100,"")</f>
        <v>105.9326301369863</v>
      </c>
      <c r="K55" s="2" t="str">
        <f>IF(净价!K55&lt;&gt;"",净价!K55+利息!K55*100,"")</f>
        <v/>
      </c>
    </row>
    <row r="56" spans="1:11" x14ac:dyDescent="0.15">
      <c r="A56" s="1">
        <v>42359</v>
      </c>
      <c r="B56" s="2" t="str">
        <f>IF(净价!B56&lt;&gt;"",净价!B56+利息!B56*100,"")</f>
        <v/>
      </c>
      <c r="C56" s="2">
        <f>IF(净价!C56&lt;&gt;"",净价!C56+利息!C56*100,"")</f>
        <v>110.21986301369863</v>
      </c>
      <c r="D56" s="2">
        <f>IF(净价!D56&lt;&gt;"",净价!D56+利息!D56*100,"")</f>
        <v>101.31945205479452</v>
      </c>
      <c r="E56" s="2">
        <f>IF(净价!E56&lt;&gt;"",净价!E56+利息!E56*100,"")</f>
        <v>98.819315068493154</v>
      </c>
      <c r="F56" s="2" t="str">
        <f>IF(净价!F56&lt;&gt;"",净价!F56+利息!F56*100,"")</f>
        <v/>
      </c>
      <c r="G56" s="2">
        <f>IF(净价!G56&lt;&gt;"",净价!G56+利息!G56*100,"")</f>
        <v>100.45482191780822</v>
      </c>
      <c r="H56" s="2">
        <f>IF(净价!H56&lt;&gt;"",净价!H56+利息!H56*100,"")</f>
        <v>102.94</v>
      </c>
      <c r="I56" s="2">
        <f>IF(净价!I56&lt;&gt;"",净价!I56+利息!I56*100,"")</f>
        <v>100.69438356164383</v>
      </c>
      <c r="J56" s="2">
        <f>IF(净价!J56&lt;&gt;"",净价!J56+利息!J56*100,"")</f>
        <v>105.97684931506849</v>
      </c>
      <c r="K56" s="2">
        <f>IF(净价!K56&lt;&gt;"",净价!K56+利息!K56*100,"")</f>
        <v>102.71780821917808</v>
      </c>
    </row>
    <row r="57" spans="1:11" x14ac:dyDescent="0.15">
      <c r="A57" s="1">
        <v>42360</v>
      </c>
      <c r="B57" s="2">
        <f>IF(净价!B57&lt;&gt;"",净价!B57+利息!B57*100,"")</f>
        <v>105.83260273972603</v>
      </c>
      <c r="C57" s="2">
        <f>IF(净价!C57&lt;&gt;"",净价!C57+利息!C57*100,"")</f>
        <v>110.11315068493151</v>
      </c>
      <c r="D57" s="2">
        <f>IF(净价!D57&lt;&gt;"",净价!D57+利息!D57*100,"")</f>
        <v>101.21643835616439</v>
      </c>
      <c r="E57" s="2">
        <f>IF(净价!E57&lt;&gt;"",净价!E57+利息!E57*100,"")</f>
        <v>99.784109589041094</v>
      </c>
      <c r="F57" s="2">
        <f>IF(净价!F57&lt;&gt;"",净价!F57+利息!F57*100,"")</f>
        <v>106.38767123287671</v>
      </c>
      <c r="G57" s="2">
        <f>IF(净价!G57&lt;&gt;"",净价!G57+利息!G57*100,"")</f>
        <v>100.45871232876712</v>
      </c>
      <c r="H57" s="2">
        <f>IF(净价!H57&lt;&gt;"",净价!H57+利息!H57*100,"")</f>
        <v>103.05000000000001</v>
      </c>
      <c r="I57" s="2">
        <f>IF(净价!I57&lt;&gt;"",净价!I57+利息!I57*100,"")</f>
        <v>100.98164383561644</v>
      </c>
      <c r="J57" s="2">
        <f>IF(净价!J57&lt;&gt;"",净价!J57+利息!J57*100,"")</f>
        <v>105.98158904109589</v>
      </c>
      <c r="K57" s="2">
        <f>IF(净价!K57&lt;&gt;"",净价!K57+利息!K57*100,"")</f>
        <v>102.72561643835617</v>
      </c>
    </row>
    <row r="58" spans="1:11" x14ac:dyDescent="0.15">
      <c r="A58" s="1">
        <v>42361</v>
      </c>
      <c r="B58" s="2">
        <f>IF(净价!B58&lt;&gt;"",净价!B58+利息!B58*100,"")</f>
        <v>105.84676712328766</v>
      </c>
      <c r="C58" s="2">
        <f>IF(净价!C58&lt;&gt;"",净价!C58+利息!C58*100,"")</f>
        <v>110.02643835616438</v>
      </c>
      <c r="D58" s="2">
        <f>IF(净价!D58&lt;&gt;"",净价!D58+利息!D58*100,"")</f>
        <v>101.19342465753424</v>
      </c>
      <c r="E58" s="2">
        <f>IF(净价!E58&lt;&gt;"",净价!E58+利息!E58*100,"")</f>
        <v>99.798904109589046</v>
      </c>
      <c r="F58" s="2" t="str">
        <f>IF(净价!F58&lt;&gt;"",净价!F58+利息!F58*100,"")</f>
        <v/>
      </c>
      <c r="G58" s="2">
        <f>IF(净价!G58&lt;&gt;"",净价!G58+利息!G58*100,"")</f>
        <v>100.47260273972603</v>
      </c>
      <c r="H58" s="2">
        <f>IF(净价!H58&lt;&gt;"",净价!H58+利息!H58*100,"")</f>
        <v>103.07000000000001</v>
      </c>
      <c r="I58" s="2">
        <f>IF(净价!I58&lt;&gt;"",净价!I58+利息!I58*100,"")</f>
        <v>100.99890410958905</v>
      </c>
      <c r="J58" s="2">
        <f>IF(净价!J58&lt;&gt;"",净价!J58+利息!J58*100,"")</f>
        <v>105.94632876712329</v>
      </c>
      <c r="K58" s="2" t="str">
        <f>IF(净价!K58&lt;&gt;"",净价!K58+利息!K58*100,"")</f>
        <v/>
      </c>
    </row>
    <row r="59" spans="1:11" x14ac:dyDescent="0.15">
      <c r="A59" s="1">
        <v>42362</v>
      </c>
      <c r="B59" s="2" t="str">
        <f>IF(净价!B59&lt;&gt;"",净价!B59+利息!B59*100,"")</f>
        <v/>
      </c>
      <c r="C59" s="2">
        <f>IF(净价!C59&lt;&gt;"",净价!C59+利息!C59*100,"")</f>
        <v>110.04972602739726</v>
      </c>
      <c r="D59" s="2">
        <f>IF(净价!D59&lt;&gt;"",净价!D59+利息!D59*100,"")</f>
        <v>101.26041095890412</v>
      </c>
      <c r="E59" s="2">
        <f>IF(净价!E59&lt;&gt;"",净价!E59+利息!E59*100,"")</f>
        <v>99.713698630136989</v>
      </c>
      <c r="F59" s="2">
        <f>IF(净价!F59&lt;&gt;"",净价!F59+利息!F59*100,"")</f>
        <v>106.27328767123288</v>
      </c>
      <c r="G59" s="2" t="str">
        <f>IF(净价!G59&lt;&gt;"",净价!G59+利息!G59*100,"")</f>
        <v/>
      </c>
      <c r="H59" s="2">
        <f>IF(净价!H59&lt;&gt;"",净价!H59+利息!H59*100,"")</f>
        <v>103.07</v>
      </c>
      <c r="I59" s="2">
        <f>IF(净价!I59&lt;&gt;"",净价!I59+利息!I59*100,"")</f>
        <v>100.98616438356164</v>
      </c>
      <c r="J59" s="2">
        <f>IF(净价!J59&lt;&gt;"",净价!J59+利息!J59*100,"")</f>
        <v>106.17106849315068</v>
      </c>
      <c r="K59" s="2" t="str">
        <f>IF(净价!K59&lt;&gt;"",净价!K59+利息!K59*100,"")</f>
        <v/>
      </c>
    </row>
    <row r="60" spans="1:11" x14ac:dyDescent="0.15">
      <c r="A60" s="1">
        <v>42363</v>
      </c>
      <c r="B60" s="2">
        <f>IF(净价!B60&lt;&gt;"",净价!B60+利息!B60*100,"")</f>
        <v>105.97509589041097</v>
      </c>
      <c r="C60" s="2">
        <f>IF(净价!C60&lt;&gt;"",净价!C60+利息!C60*100,"")</f>
        <v>110.01301369863013</v>
      </c>
      <c r="D60" s="2">
        <f>IF(净价!D60&lt;&gt;"",净价!D60+利息!D60*100,"")</f>
        <v>101.37739726027397</v>
      </c>
      <c r="E60" s="2">
        <f>IF(净价!E60&lt;&gt;"",净价!E60+利息!E60*100,"")</f>
        <v>99.628493150684932</v>
      </c>
      <c r="F60" s="2">
        <f>IF(净价!F60&lt;&gt;"",净价!F60+利息!F60*100,"")</f>
        <v>106.24109589041096</v>
      </c>
      <c r="G60" s="2">
        <f>IF(净价!G60&lt;&gt;"",净价!G60+利息!G60*100,"")</f>
        <v>100.50038356164383</v>
      </c>
      <c r="H60" s="2">
        <f>IF(净价!H60&lt;&gt;"",净价!H60+利息!H60*100,"")</f>
        <v>103.11</v>
      </c>
      <c r="I60" s="2">
        <f>IF(净价!I60&lt;&gt;"",净价!I60+利息!I60*100,"")</f>
        <v>100.85342465753425</v>
      </c>
      <c r="J60" s="2">
        <f>IF(净价!J60&lt;&gt;"",净价!J60+利息!J60*100,"")</f>
        <v>106.28580821917808</v>
      </c>
      <c r="K60" s="2">
        <f>IF(净价!K60&lt;&gt;"",净价!K60+利息!K60*100,"")</f>
        <v>102.58904109589042</v>
      </c>
    </row>
    <row r="61" spans="1:11" x14ac:dyDescent="0.15">
      <c r="A61" s="1">
        <v>42366</v>
      </c>
      <c r="B61" s="2">
        <f>IF(净价!B61&lt;&gt;"",净价!B61+利息!B61*100,"")</f>
        <v>106.0175890410959</v>
      </c>
      <c r="C61" s="2">
        <f>IF(净价!C61&lt;&gt;"",净价!C61+利息!C61*100,"")</f>
        <v>110.23287671232877</v>
      </c>
      <c r="D61" s="2">
        <f>IF(净价!D61&lt;&gt;"",净价!D61+利息!D61*100,"")</f>
        <v>101.39835616438356</v>
      </c>
      <c r="E61" s="2">
        <f>IF(净价!E61&lt;&gt;"",净价!E61+利息!E61*100,"")</f>
        <v>99.972876712328755</v>
      </c>
      <c r="F61" s="2">
        <f>IF(净价!F61&lt;&gt;"",净价!F61+利息!F61*100,"")</f>
        <v>106.29452054794521</v>
      </c>
      <c r="G61" s="2">
        <f>IF(净价!G61&lt;&gt;"",净价!G61+利息!G61*100,"")</f>
        <v>100.63205479452056</v>
      </c>
      <c r="H61" s="2">
        <f>IF(净价!H61&lt;&gt;"",净价!H61+利息!H61*100,"")</f>
        <v>103.28</v>
      </c>
      <c r="I61" s="2">
        <f>IF(净价!I61&lt;&gt;"",净价!I61+利息!I61*100,"")</f>
        <v>101.10520547945205</v>
      </c>
      <c r="J61" s="2">
        <f>IF(净价!J61&lt;&gt;"",净价!J61+利息!J61*100,"")</f>
        <v>106.33002739726028</v>
      </c>
      <c r="K61" s="2">
        <f>IF(净价!K61&lt;&gt;"",净价!K61+利息!K61*100,"")</f>
        <v>101.45246575342465</v>
      </c>
    </row>
    <row r="62" spans="1:11" x14ac:dyDescent="0.15">
      <c r="A62" s="1">
        <v>42367</v>
      </c>
      <c r="B62" s="2" t="str">
        <f>IF(净价!B62&lt;&gt;"",净价!B62+利息!B62*100,"")</f>
        <v/>
      </c>
      <c r="C62" s="2">
        <f>IF(净价!C62&lt;&gt;"",净价!C62+利息!C62*100,"")</f>
        <v>110.23616438356166</v>
      </c>
      <c r="D62" s="2">
        <f>IF(净价!D62&lt;&gt;"",净价!D62+利息!D62*100,"")</f>
        <v>101.40534246575342</v>
      </c>
      <c r="E62" s="2">
        <f>IF(净价!E62&lt;&gt;"",净价!E62+利息!E62*100,"")</f>
        <v>100.08767123287672</v>
      </c>
      <c r="F62" s="2">
        <f>IF(净价!F62&lt;&gt;"",净价!F62+利息!F62*100,"")</f>
        <v>106.41232876712328</v>
      </c>
      <c r="G62" s="2">
        <f>IF(净价!G62&lt;&gt;"",净价!G62+利息!G62*100,"")</f>
        <v>100.64594520547945</v>
      </c>
      <c r="H62" s="2">
        <f>IF(净价!H62&lt;&gt;"",净价!H62+利息!H62*100,"")</f>
        <v>103.36</v>
      </c>
      <c r="I62" s="2">
        <f>IF(净价!I62&lt;&gt;"",净价!I62+利息!I62*100,"")</f>
        <v>100.92246575342466</v>
      </c>
      <c r="J62" s="2">
        <f>IF(净价!J62&lt;&gt;"",净价!J62+利息!J62*100,"")</f>
        <v>106.44476712328766</v>
      </c>
      <c r="K62" s="2">
        <f>IF(净价!K62&lt;&gt;"",净价!K62+利息!K62*100,"")</f>
        <v>101.17027397260273</v>
      </c>
    </row>
    <row r="63" spans="1:11" x14ac:dyDescent="0.15">
      <c r="A63" s="1">
        <v>42368</v>
      </c>
      <c r="B63" s="2" t="str">
        <f>IF(净价!B63&lt;&gt;"",净价!B63+利息!B63*100,"")</f>
        <v/>
      </c>
      <c r="C63" s="2">
        <f>IF(净价!C63&lt;&gt;"",净价!C63+利息!C63*100,"")</f>
        <v>110.27945205479452</v>
      </c>
      <c r="D63" s="2">
        <f>IF(净价!D63&lt;&gt;"",净价!D63+利息!D63*100,"")</f>
        <v>101.41232876712328</v>
      </c>
      <c r="E63" s="2">
        <f>IF(净价!E63&lt;&gt;"",净价!E63+利息!E63*100,"")</f>
        <v>100.10246575342467</v>
      </c>
      <c r="F63" s="2">
        <f>IF(净价!F63&lt;&gt;"",净价!F63+利息!F63*100,"")</f>
        <v>106.28013698630136</v>
      </c>
      <c r="G63" s="2">
        <f>IF(净价!G63&lt;&gt;"",净价!G63+利息!G63*100,"")</f>
        <v>100.65983561643836</v>
      </c>
      <c r="H63" s="2">
        <f>IF(净价!H63&lt;&gt;"",净价!H63+利息!H63*100,"")</f>
        <v>103.35000000000001</v>
      </c>
      <c r="I63" s="2">
        <f>IF(净价!I63&lt;&gt;"",净价!I63+利息!I63*100,"")</f>
        <v>100.93972602739726</v>
      </c>
      <c r="J63" s="2">
        <f>IF(净价!J63&lt;&gt;"",净价!J63+利息!J63*100,"")</f>
        <v>108.45950684931506</v>
      </c>
      <c r="K63" s="2">
        <f>IF(净价!K63&lt;&gt;"",净价!K63+利息!K63*100,"")</f>
        <v>102.27808219178083</v>
      </c>
    </row>
    <row r="64" spans="1:11" x14ac:dyDescent="0.15">
      <c r="A64" s="1">
        <v>42369</v>
      </c>
      <c r="B64" s="2">
        <f>IF(净价!B64&lt;&gt;"",净价!B64+利息!B64*100,"")</f>
        <v>106.05008219178082</v>
      </c>
      <c r="C64" s="2">
        <f>IF(净价!C64&lt;&gt;"",净价!C64+利息!C64*100,"")</f>
        <v>110.3927397260274</v>
      </c>
      <c r="D64" s="2">
        <f>IF(净价!D64&lt;&gt;"",净价!D64+利息!D64*100,"")</f>
        <v>101.43931506849314</v>
      </c>
      <c r="E64" s="2">
        <f>IF(净价!E64&lt;&gt;"",净价!E64+利息!E64*100,"")</f>
        <v>100.00726027397261</v>
      </c>
      <c r="F64" s="2">
        <f>IF(净价!F64&lt;&gt;"",净价!F64+利息!F64*100,"")</f>
        <v>106.29794520547945</v>
      </c>
      <c r="G64" s="2">
        <f>IF(净价!G64&lt;&gt;"",净价!G64+利息!G64*100,"")</f>
        <v>100.66372602739726</v>
      </c>
      <c r="H64" s="2">
        <f>IF(净价!H64&lt;&gt;"",净价!H64+利息!H64*100,"")</f>
        <v>103.37</v>
      </c>
      <c r="I64" s="2">
        <f>IF(净价!I64&lt;&gt;"",净价!I64+利息!I64*100,"")</f>
        <v>100.90698630136987</v>
      </c>
      <c r="J64" s="2">
        <f>IF(净价!J64&lt;&gt;"",净价!J64+利息!J64*100,"")</f>
        <v>108.37424657534247</v>
      </c>
      <c r="K64" s="2">
        <f>IF(净价!K64&lt;&gt;"",净价!K64+利息!K64*100,"")</f>
        <v>102.5958904109589</v>
      </c>
    </row>
    <row r="65" spans="1:11" x14ac:dyDescent="0.15">
      <c r="A65" s="1">
        <v>42373</v>
      </c>
      <c r="B65" s="2">
        <f>IF(净价!B65&lt;&gt;"",净价!B65+利息!B65*100,"")</f>
        <v>106.11473972602739</v>
      </c>
      <c r="C65" s="2">
        <f>IF(净价!C65&lt;&gt;"",净价!C65+利息!C65*100,"")</f>
        <v>110.39589041095891</v>
      </c>
      <c r="D65" s="2">
        <f>IF(净价!D65&lt;&gt;"",净价!D65+利息!D65*100,"")</f>
        <v>101.5572602739726</v>
      </c>
      <c r="E65" s="2" t="str">
        <f>IF(净价!E65&lt;&gt;"",净价!E65+利息!E65*100,"")</f>
        <v/>
      </c>
      <c r="F65" s="2">
        <f>IF(净价!F65&lt;&gt;"",净价!F65+利息!F65*100,"")</f>
        <v>106.31917808219178</v>
      </c>
      <c r="G65" s="2" t="str">
        <f>IF(净价!G65&lt;&gt;"",净价!G65+利息!G65*100,"")</f>
        <v/>
      </c>
      <c r="H65" s="2">
        <f>IF(净价!H65&lt;&gt;"",净价!H65+利息!H65*100,"")</f>
        <v>103.39999999999999</v>
      </c>
      <c r="I65" s="2">
        <f>IF(净价!I65&lt;&gt;"",净价!I65+利息!I65*100,"")</f>
        <v>101.02602739726026</v>
      </c>
      <c r="J65" s="2">
        <f>IF(净价!J65&lt;&gt;"",净价!J65+利息!J65*100,"")</f>
        <v>108.28320547945205</v>
      </c>
      <c r="K65" s="2">
        <f>IF(净价!K65&lt;&gt;"",净价!K65+利息!K65*100,"")</f>
        <v>102.56712328767124</v>
      </c>
    </row>
    <row r="66" spans="1:11" x14ac:dyDescent="0.15">
      <c r="A66" s="1">
        <v>42374</v>
      </c>
      <c r="B66" s="2" t="str">
        <f>IF(净价!B66&lt;&gt;"",净价!B66+利息!B66*100,"")</f>
        <v/>
      </c>
      <c r="C66" s="2">
        <f>IF(净价!C66&lt;&gt;"",净价!C66+利息!C66*100,"")</f>
        <v>110.46917808219179</v>
      </c>
      <c r="D66" s="2">
        <f>IF(净价!D66&lt;&gt;"",净价!D66+利息!D66*100,"")</f>
        <v>101.47424657534246</v>
      </c>
      <c r="E66" s="2" t="str">
        <f>IF(净价!E66&lt;&gt;"",净价!E66+利息!E66*100,"")</f>
        <v/>
      </c>
      <c r="F66" s="2">
        <f>IF(净价!F66&lt;&gt;"",净价!F66+利息!F66*100,"")</f>
        <v>106.31698630136987</v>
      </c>
      <c r="G66" s="2">
        <f>IF(净价!G66&lt;&gt;"",净价!G66+利息!G66*100,"")</f>
        <v>99.653178082191786</v>
      </c>
      <c r="H66" s="2">
        <f>IF(净价!H66&lt;&gt;"",净价!H66+利息!H66*100,"")</f>
        <v>103.43</v>
      </c>
      <c r="I66" s="2">
        <f>IF(净价!I66&lt;&gt;"",净价!I66+利息!I66*100,"")</f>
        <v>101.04328767123287</v>
      </c>
      <c r="J66" s="2" t="str">
        <f>IF(净价!J66&lt;&gt;"",净价!J66+利息!J66*100,"")</f>
        <v/>
      </c>
      <c r="K66" s="2">
        <f>IF(净价!K66&lt;&gt;"",净价!K66+利息!K66*100,"")</f>
        <v>102.38493150684931</v>
      </c>
    </row>
    <row r="67" spans="1:11" x14ac:dyDescent="0.15">
      <c r="A67" s="1">
        <v>42375</v>
      </c>
      <c r="B67" s="2" t="str">
        <f>IF(净价!B67&lt;&gt;"",净价!B67+利息!B67*100,"")</f>
        <v/>
      </c>
      <c r="C67" s="2">
        <f>IF(净价!C67&lt;&gt;"",净价!C67+利息!C67*100,"")</f>
        <v>110.49246575342465</v>
      </c>
      <c r="D67" s="2">
        <f>IF(净价!D67&lt;&gt;"",净价!D67+利息!D67*100,"")</f>
        <v>101.73123287671234</v>
      </c>
      <c r="E67" s="2">
        <f>IF(净价!E67&lt;&gt;"",净价!E67+利息!E67*100,"")</f>
        <v>99.986027397260273</v>
      </c>
      <c r="F67" s="2">
        <f>IF(净价!F67&lt;&gt;"",净价!F67+利息!F67*100,"")</f>
        <v>106.34479452054795</v>
      </c>
      <c r="G67" s="2" t="str">
        <f>IF(净价!G67&lt;&gt;"",净价!G67+利息!G67*100,"")</f>
        <v/>
      </c>
      <c r="H67" s="2">
        <f>IF(净价!H67&lt;&gt;"",净价!H67+利息!H67*100,"")</f>
        <v>103.54</v>
      </c>
      <c r="I67" s="2">
        <f>IF(净价!I67&lt;&gt;"",净价!I67+利息!I67*100,"")</f>
        <v>101.06054794520547</v>
      </c>
      <c r="J67" s="2">
        <f>IF(净价!J67&lt;&gt;"",净价!J67+利息!J67*100,"")</f>
        <v>108.29268493150684</v>
      </c>
      <c r="K67" s="2">
        <f>IF(净价!K67&lt;&gt;"",净价!K67+利息!K67*100,"")</f>
        <v>102.11273972602739</v>
      </c>
    </row>
    <row r="68" spans="1:11" x14ac:dyDescent="0.15">
      <c r="A68" s="1">
        <v>42376</v>
      </c>
      <c r="B68" s="2" t="str">
        <f>IF(净价!B68&lt;&gt;"",净价!B68+利息!B68*100,"")</f>
        <v/>
      </c>
      <c r="C68" s="2">
        <f>IF(净价!C68&lt;&gt;"",净价!C68+利息!C68*100,"")</f>
        <v>110.54575342465753</v>
      </c>
      <c r="D68" s="2">
        <f>IF(净价!D68&lt;&gt;"",净价!D68+利息!D68*100,"")</f>
        <v>101.87821917808219</v>
      </c>
      <c r="E68" s="2">
        <f>IF(净价!E68&lt;&gt;"",净价!E68+利息!E68*100,"")</f>
        <v>100.02082191780822</v>
      </c>
      <c r="F68" s="2">
        <f>IF(净价!F68&lt;&gt;"",净价!F68+利息!F68*100,"")</f>
        <v>106.42260273972602</v>
      </c>
      <c r="G68" s="2" t="str">
        <f>IF(净价!G68&lt;&gt;"",净价!G68+利息!G68*100,"")</f>
        <v/>
      </c>
      <c r="H68" s="2">
        <f>IF(净价!H68&lt;&gt;"",净价!H68+利息!H68*100,"")</f>
        <v>103.62</v>
      </c>
      <c r="I68" s="2">
        <f>IF(净价!I68&lt;&gt;"",净价!I68+利息!I68*100,"")</f>
        <v>101.24780821917808</v>
      </c>
      <c r="J68" s="2">
        <f>IF(净价!J68&lt;&gt;"",净价!J68+利息!J68*100,"")</f>
        <v>106.58742465753424</v>
      </c>
      <c r="K68" s="2">
        <f>IF(净价!K68&lt;&gt;"",净价!K68+利息!K68*100,"")</f>
        <v>102.22054794520548</v>
      </c>
    </row>
    <row r="69" spans="1:11" x14ac:dyDescent="0.15">
      <c r="A69" s="1">
        <v>42377</v>
      </c>
      <c r="B69" s="2">
        <f>IF(净价!B69&lt;&gt;"",净价!B69+利息!B69*100,"")</f>
        <v>106.17239726027397</v>
      </c>
      <c r="C69" s="2">
        <f>IF(净价!C69&lt;&gt;"",净价!C69+利息!C69*100,"")</f>
        <v>110.58904109589041</v>
      </c>
      <c r="D69" s="2">
        <f>IF(净价!D69&lt;&gt;"",净价!D69+利息!D69*100,"")</f>
        <v>102.14520547945206</v>
      </c>
      <c r="E69" s="2">
        <f>IF(净价!E69&lt;&gt;"",净价!E69+利息!E69*100,"")</f>
        <v>100.03561643835616</v>
      </c>
      <c r="F69" s="2">
        <f>IF(净价!F69&lt;&gt;"",净价!F69+利息!F69*100,"")</f>
        <v>106.54041095890412</v>
      </c>
      <c r="G69" s="2">
        <f>IF(净价!G69&lt;&gt;"",净价!G69+利息!G69*100,"")</f>
        <v>99.694849315068495</v>
      </c>
      <c r="H69" s="2">
        <f>IF(净价!H69&lt;&gt;"",净价!H69+利息!H69*100,"")</f>
        <v>103.86</v>
      </c>
      <c r="I69" s="2">
        <f>IF(净价!I69&lt;&gt;"",净价!I69+利息!I69*100,"")</f>
        <v>101.46506849315068</v>
      </c>
      <c r="J69" s="2">
        <f>IF(净价!J69&lt;&gt;"",净价!J69+利息!J69*100,"")</f>
        <v>106.58216438356165</v>
      </c>
      <c r="K69" s="2">
        <f>IF(净价!K69&lt;&gt;"",净价!K69+利息!K69*100,"")</f>
        <v>102.42835616438356</v>
      </c>
    </row>
    <row r="70" spans="1:11" x14ac:dyDescent="0.15">
      <c r="A70" s="1">
        <v>42380</v>
      </c>
      <c r="B70" s="2" t="str">
        <f>IF(净价!B70&lt;&gt;"",净价!B70+利息!B70*100,"")</f>
        <v/>
      </c>
      <c r="C70" s="2">
        <f>IF(净价!C70&lt;&gt;"",净价!C70+利息!C70*100,"")</f>
        <v>110.85890410958905</v>
      </c>
      <c r="D70" s="2">
        <f>IF(净价!D70&lt;&gt;"",净价!D70+利息!D70*100,"")</f>
        <v>102.01616438356164</v>
      </c>
      <c r="E70" s="2" t="str">
        <f>IF(净价!E70&lt;&gt;"",净价!E70+利息!E70*100,"")</f>
        <v/>
      </c>
      <c r="F70" s="2">
        <f>IF(净价!F70&lt;&gt;"",净价!F70+利息!F70*100,"")</f>
        <v>106.59383561643835</v>
      </c>
      <c r="G70" s="2" t="str">
        <f>IF(净价!G70&lt;&gt;"",净价!G70+利息!G70*100,"")</f>
        <v/>
      </c>
      <c r="H70" s="2">
        <f>IF(净价!H70&lt;&gt;"",净价!H70+利息!H70*100,"")</f>
        <v>104.00999999999999</v>
      </c>
      <c r="I70" s="2">
        <f>IF(净价!I70&lt;&gt;"",净价!I70+利息!I70*100,"")</f>
        <v>101.6068493150685</v>
      </c>
      <c r="J70" s="2">
        <f>IF(净价!J70&lt;&gt;"",净价!J70+利息!J70*100,"")</f>
        <v>105.93638356164384</v>
      </c>
      <c r="K70" s="2">
        <f>IF(净价!K70&lt;&gt;"",净价!K70+利息!K70*100,"")</f>
        <v>102.48178082191781</v>
      </c>
    </row>
    <row r="71" spans="1:11" x14ac:dyDescent="0.15">
      <c r="A71" s="1">
        <v>42381</v>
      </c>
      <c r="B71" s="2" t="str">
        <f>IF(净价!B71&lt;&gt;"",净价!B71+利息!B71*100,"")</f>
        <v/>
      </c>
      <c r="C71" s="2">
        <f>IF(净价!C71&lt;&gt;"",净价!C71+利息!C71*100,"")</f>
        <v>110.95219178082191</v>
      </c>
      <c r="D71" s="2">
        <f>IF(净价!D71&lt;&gt;"",净价!D71+利息!D71*100,"")</f>
        <v>101.99315068493151</v>
      </c>
      <c r="E71" s="2">
        <f>IF(净价!E71&lt;&gt;"",净价!E71+利息!E71*100,"")</f>
        <v>99.894794520547947</v>
      </c>
      <c r="F71" s="2">
        <f>IF(净价!F71&lt;&gt;"",净价!F71+利息!F71*100,"")</f>
        <v>106.60164383561644</v>
      </c>
      <c r="G71" s="2">
        <f>IF(净价!G71&lt;&gt;"",净价!G71+利息!G71*100,"")</f>
        <v>99.750410958904112</v>
      </c>
      <c r="H71" s="2">
        <f>IF(净价!H71&lt;&gt;"",净价!H71+利息!H71*100,"")</f>
        <v>104.00999999999999</v>
      </c>
      <c r="I71" s="2">
        <f>IF(净价!I71&lt;&gt;"",净价!I71+利息!I71*100,"")</f>
        <v>101.22410958904109</v>
      </c>
      <c r="J71" s="2">
        <f>IF(净价!J71&lt;&gt;"",净价!J71+利息!J71*100,"")</f>
        <v>106.55112328767123</v>
      </c>
      <c r="K71" s="2" t="str">
        <f>IF(净价!K71&lt;&gt;"",净价!K71+利息!K71*100,"")</f>
        <v/>
      </c>
    </row>
    <row r="72" spans="1:11" x14ac:dyDescent="0.15">
      <c r="A72" s="1">
        <v>42382</v>
      </c>
      <c r="B72" s="2" t="str">
        <f>IF(净价!B72&lt;&gt;"",净价!B72+利息!B72*100,"")</f>
        <v/>
      </c>
      <c r="C72" s="2">
        <f>IF(净价!C72&lt;&gt;"",净价!C72+利息!C72*100,"")</f>
        <v>110.9454794520548</v>
      </c>
      <c r="D72" s="2">
        <f>IF(净价!D72&lt;&gt;"",净价!D72+利息!D72*100,"")</f>
        <v>102.08013698630137</v>
      </c>
      <c r="E72" s="2">
        <f>IF(净价!E72&lt;&gt;"",净价!E72+利息!E72*100,"")</f>
        <v>99.799589041095885</v>
      </c>
      <c r="F72" s="2">
        <f>IF(净价!F72&lt;&gt;"",净价!F72+利息!F72*100,"")</f>
        <v>106.77945205479452</v>
      </c>
      <c r="G72" s="2" t="str">
        <f>IF(净价!G72&lt;&gt;"",净价!G72+利息!G72*100,"")</f>
        <v/>
      </c>
      <c r="H72" s="2">
        <f>IF(净价!H72&lt;&gt;"",净价!H72+利息!H72*100,"")</f>
        <v>104.03</v>
      </c>
      <c r="I72" s="2">
        <f>IF(净价!I72&lt;&gt;"",净价!I72+利息!I72*100,"")</f>
        <v>101.3713698630137</v>
      </c>
      <c r="J72" s="2">
        <f>IF(净价!J72&lt;&gt;"",净价!J72+利息!J72*100,"")</f>
        <v>106.66586301369863</v>
      </c>
      <c r="K72" s="2">
        <f>IF(净价!K72&lt;&gt;"",净价!K72+利息!K72*100,"")</f>
        <v>102.51739726027397</v>
      </c>
    </row>
    <row r="73" spans="1:11" x14ac:dyDescent="0.15">
      <c r="A73" s="1">
        <v>42383</v>
      </c>
      <c r="B73" s="2">
        <f>IF(净价!B73&lt;&gt;"",净价!B73+利息!B73*100,"")</f>
        <v>106.31738356164384</v>
      </c>
      <c r="C73" s="2">
        <f>IF(净价!C73&lt;&gt;"",净价!C73+利息!C73*100,"")</f>
        <v>110.86876712328767</v>
      </c>
      <c r="D73" s="2">
        <f>IF(净价!D73&lt;&gt;"",净价!D73+利息!D73*100,"")</f>
        <v>102.34712328767122</v>
      </c>
      <c r="E73" s="2">
        <f>IF(净价!E73&lt;&gt;"",净价!E73+利息!E73*100,"")</f>
        <v>99.914383561643845</v>
      </c>
      <c r="F73" s="2">
        <f>IF(净价!F73&lt;&gt;"",净价!F73+利息!F73*100,"")</f>
        <v>106.9672602739726</v>
      </c>
      <c r="G73" s="2" t="str">
        <f>IF(净价!G73&lt;&gt;"",净价!G73+利息!G73*100,"")</f>
        <v/>
      </c>
      <c r="H73" s="2">
        <f>IF(净价!H73&lt;&gt;"",净价!H73+利息!H73*100,"")</f>
        <v>104.14</v>
      </c>
      <c r="I73" s="2">
        <f>IF(净价!I73&lt;&gt;"",净价!I73+利息!I73*100,"")</f>
        <v>101.38863013698629</v>
      </c>
      <c r="J73" s="2">
        <f>IF(净价!J73&lt;&gt;"",净价!J73+利息!J73*100,"")</f>
        <v>107.26060273972604</v>
      </c>
      <c r="K73" s="2">
        <f>IF(净价!K73&lt;&gt;"",净价!K73+利息!K73*100,"")</f>
        <v>102.84520547945205</v>
      </c>
    </row>
    <row r="74" spans="1:11" x14ac:dyDescent="0.15">
      <c r="A74" s="1">
        <v>42384</v>
      </c>
      <c r="B74" s="2" t="str">
        <f>IF(净价!B74&lt;&gt;"",净价!B74+利息!B74*100,"")</f>
        <v/>
      </c>
      <c r="C74" s="2">
        <f>IF(净价!C74&lt;&gt;"",净价!C74+利息!C74*100,"")</f>
        <v>110.86205479452055</v>
      </c>
      <c r="D74" s="2">
        <f>IF(净价!D74&lt;&gt;"",净价!D74+利息!D74*100,"")</f>
        <v>102.33410958904109</v>
      </c>
      <c r="E74" s="2">
        <f>IF(净价!E74&lt;&gt;"",净价!E74+利息!E74*100,"")</f>
        <v>99.949178082191779</v>
      </c>
      <c r="F74" s="2">
        <f>IF(净价!F74&lt;&gt;"",净价!F74+利息!F74*100,"")</f>
        <v>107.01506849315068</v>
      </c>
      <c r="G74" s="2">
        <f>IF(净价!G74&lt;&gt;"",净价!G74+利息!G74*100,"")</f>
        <v>98.802082191780826</v>
      </c>
      <c r="H74" s="2">
        <f>IF(净价!H74&lt;&gt;"",净价!H74+利息!H74*100,"")</f>
        <v>104.19</v>
      </c>
      <c r="I74" s="2">
        <f>IF(净价!I74&lt;&gt;"",净价!I74+利息!I74*100,"")</f>
        <v>101.83589041095891</v>
      </c>
      <c r="J74" s="2">
        <f>IF(净价!J74&lt;&gt;"",净价!J74+利息!J74*100,"")</f>
        <v>106.89534246575342</v>
      </c>
      <c r="K74" s="2">
        <f>IF(净价!K74&lt;&gt;"",净价!K74+利息!K74*100,"")</f>
        <v>102.95301369863014</v>
      </c>
    </row>
    <row r="75" spans="1:11" x14ac:dyDescent="0.15">
      <c r="A75" s="1">
        <v>42387</v>
      </c>
      <c r="B75" s="2" t="str">
        <f>IF(净价!B75&lt;&gt;"",净价!B75+利息!B75*100,"")</f>
        <v/>
      </c>
      <c r="C75" s="2">
        <f>IF(净价!C75&lt;&gt;"",净价!C75+利息!C75*100,"")</f>
        <v>110.97191780821919</v>
      </c>
      <c r="D75" s="2">
        <f>IF(净价!D75&lt;&gt;"",净价!D75+利息!D75*100,"")</f>
        <v>102.44506849315069</v>
      </c>
      <c r="E75" s="2">
        <f>IF(净价!E75&lt;&gt;"",净价!E75+利息!E75*100,"")</f>
        <v>99.973561643835623</v>
      </c>
      <c r="F75" s="2">
        <f>IF(净价!F75&lt;&gt;"",净价!F75+利息!F75*100,"")</f>
        <v>107.21849315068494</v>
      </c>
      <c r="G75" s="2" t="str">
        <f>IF(净价!G75&lt;&gt;"",净价!G75+利息!G75*100,"")</f>
        <v/>
      </c>
      <c r="H75" s="2">
        <f>IF(净价!H75&lt;&gt;"",净价!H75+利息!H75*100,"")</f>
        <v>104.11999999999999</v>
      </c>
      <c r="I75" s="2">
        <f>IF(净价!I75&lt;&gt;"",净价!I75+利息!I75*100,"")</f>
        <v>101.56767123287671</v>
      </c>
      <c r="J75" s="2">
        <f>IF(净价!J75&lt;&gt;"",净价!J75+利息!J75*100,"")</f>
        <v>107.04956164383562</v>
      </c>
      <c r="K75" s="2" t="str">
        <f>IF(净价!K75&lt;&gt;"",净价!K75+利息!K75*100,"")</f>
        <v/>
      </c>
    </row>
    <row r="76" spans="1:11" x14ac:dyDescent="0.15">
      <c r="A76" s="1">
        <v>42388</v>
      </c>
      <c r="B76" s="2" t="str">
        <f>IF(净价!B76&lt;&gt;"",净价!B76+利息!B76*100,"")</f>
        <v/>
      </c>
      <c r="C76" s="2">
        <f>IF(净价!C76&lt;&gt;"",净价!C76+利息!C76*100,"")</f>
        <v>110.96520547945205</v>
      </c>
      <c r="D76" s="2">
        <f>IF(净价!D76&lt;&gt;"",净价!D76+利息!D76*100,"")</f>
        <v>102.63205479452054</v>
      </c>
      <c r="E76" s="2">
        <f>IF(净价!E76&lt;&gt;"",净价!E76+利息!E76*100,"")</f>
        <v>99.988356164383561</v>
      </c>
      <c r="F76" s="2">
        <f>IF(净价!F76&lt;&gt;"",净价!F76+利息!F76*100,"")</f>
        <v>107.18630136986302</v>
      </c>
      <c r="G76" s="2">
        <f>IF(净价!G76&lt;&gt;"",净价!G76+利息!G76*100,"")</f>
        <v>99.847643835616438</v>
      </c>
      <c r="H76" s="2">
        <f>IF(净价!H76&lt;&gt;"",净价!H76+利息!H76*100,"")</f>
        <v>104.11</v>
      </c>
      <c r="I76" s="2">
        <f>IF(净价!I76&lt;&gt;"",净价!I76+利息!I76*100,"")</f>
        <v>101.47493150684932</v>
      </c>
      <c r="J76" s="2">
        <f>IF(净价!J76&lt;&gt;"",净价!J76+利息!J76*100,"")</f>
        <v>106.704301369863</v>
      </c>
      <c r="K76" s="2" t="str">
        <f>IF(净价!K76&lt;&gt;"",净价!K76+利息!K76*100,"")</f>
        <v/>
      </c>
    </row>
    <row r="77" spans="1:11" x14ac:dyDescent="0.15">
      <c r="A77" s="1">
        <v>42389</v>
      </c>
      <c r="B77" s="2">
        <f>IF(净价!B77&lt;&gt;"",净价!B77+利息!B77*100,"")</f>
        <v>106.59336986301371</v>
      </c>
      <c r="C77" s="2">
        <f>IF(净价!C77&lt;&gt;"",净价!C77+利息!C77*100,"")</f>
        <v>110.95849315068493</v>
      </c>
      <c r="D77" s="2">
        <f>IF(净价!D77&lt;&gt;"",净价!D77+利息!D77*100,"")</f>
        <v>102.77904109589041</v>
      </c>
      <c r="E77" s="2">
        <f>IF(净价!E77&lt;&gt;"",净价!E77+利息!E77*100,"")</f>
        <v>100.0131506849315</v>
      </c>
      <c r="F77" s="2">
        <f>IF(净价!F77&lt;&gt;"",净价!F77+利息!F77*100,"")</f>
        <v>107.2041095890411</v>
      </c>
      <c r="G77" s="2" t="str">
        <f>IF(净价!G77&lt;&gt;"",净价!G77+利息!G77*100,"")</f>
        <v/>
      </c>
      <c r="H77" s="2">
        <f>IF(净价!H77&lt;&gt;"",净价!H77+利息!H77*100,"")</f>
        <v>104.01</v>
      </c>
      <c r="I77" s="2">
        <f>IF(净价!I77&lt;&gt;"",净价!I77+利息!I77*100,"")</f>
        <v>101.59219178082192</v>
      </c>
      <c r="J77" s="2">
        <f>IF(净价!J77&lt;&gt;"",净价!J77+利息!J77*100,"")</f>
        <v>106.56904109589041</v>
      </c>
      <c r="K77" s="2">
        <f>IF(净价!K77&lt;&gt;"",净价!K77+利息!K77*100,"")</f>
        <v>104.15205479452055</v>
      </c>
    </row>
    <row r="78" spans="1:11" x14ac:dyDescent="0.15">
      <c r="A78" s="1">
        <v>42390</v>
      </c>
      <c r="B78" s="2">
        <f>IF(净价!B78&lt;&gt;"",净价!B78+利息!B78*100,"")</f>
        <v>106.60753424657534</v>
      </c>
      <c r="C78" s="2">
        <f>IF(净价!C78&lt;&gt;"",净价!C78+利息!C78*100,"")</f>
        <v>110.88178082191781</v>
      </c>
      <c r="D78" s="2">
        <f>IF(净价!D78&lt;&gt;"",净价!D78+利息!D78*100,"")</f>
        <v>102.51602739726027</v>
      </c>
      <c r="E78" s="2">
        <f>IF(净价!E78&lt;&gt;"",净价!E78+利息!E78*100,"")</f>
        <v>100.02794520547945</v>
      </c>
      <c r="F78" s="2">
        <f>IF(净价!F78&lt;&gt;"",净价!F78+利息!F78*100,"")</f>
        <v>107.22191780821919</v>
      </c>
      <c r="G78" s="2" t="str">
        <f>IF(净价!G78&lt;&gt;"",净价!G78+利息!G78*100,"")</f>
        <v/>
      </c>
      <c r="H78" s="2">
        <f>IF(净价!H78&lt;&gt;"",净价!H78+利息!H78*100,"")</f>
        <v>104.02</v>
      </c>
      <c r="I78" s="2">
        <f>IF(净价!I78&lt;&gt;"",净价!I78+利息!I78*100,"")</f>
        <v>101.59945205479451</v>
      </c>
      <c r="J78" s="2">
        <f>IF(净价!J78&lt;&gt;"",净价!J78+利息!J78*100,"")</f>
        <v>106.58378082191781</v>
      </c>
      <c r="K78" s="2">
        <f>IF(净价!K78&lt;&gt;"",净价!K78+利息!K78*100,"")</f>
        <v>102.71986301369863</v>
      </c>
    </row>
    <row r="79" spans="1:11" x14ac:dyDescent="0.15">
      <c r="A79" s="1">
        <v>42391</v>
      </c>
      <c r="B79" s="2" t="str">
        <f>IF(净价!B79&lt;&gt;"",净价!B79+利息!B79*100,"")</f>
        <v/>
      </c>
      <c r="C79" s="2">
        <f>IF(净价!C79&lt;&gt;"",净价!C79+利息!C79*100,"")</f>
        <v>110.86506849315069</v>
      </c>
      <c r="D79" s="2">
        <f>IF(净价!D79&lt;&gt;"",净价!D79+利息!D79*100,"")</f>
        <v>102.57301369863013</v>
      </c>
      <c r="E79" s="2">
        <f>IF(净价!E79&lt;&gt;"",净价!E79+利息!E79*100,"")</f>
        <v>100.24273972602739</v>
      </c>
      <c r="F79" s="2">
        <f>IF(净价!F79&lt;&gt;"",净价!F79+利息!F79*100,"")</f>
        <v>107.28972602739726</v>
      </c>
      <c r="G79" s="2" t="str">
        <f>IF(净价!G79&lt;&gt;"",净价!G79+利息!G79*100,"")</f>
        <v/>
      </c>
      <c r="H79" s="2">
        <f>IF(净价!H79&lt;&gt;"",净价!H79+利息!H79*100,"")</f>
        <v>104.06</v>
      </c>
      <c r="I79" s="2">
        <f>IF(净价!I79&lt;&gt;"",净价!I79+利息!I79*100,"")</f>
        <v>101.62671232876713</v>
      </c>
      <c r="J79" s="2">
        <f>IF(净价!J79&lt;&gt;"",净价!J79+利息!J79*100,"")</f>
        <v>106.59852054794521</v>
      </c>
      <c r="K79" s="2">
        <f>IF(净价!K79&lt;&gt;"",净价!K79+利息!K79*100,"")</f>
        <v>102.73767123287671</v>
      </c>
    </row>
    <row r="80" spans="1:11" x14ac:dyDescent="0.15">
      <c r="A80" s="1">
        <v>42394</v>
      </c>
      <c r="B80" s="2">
        <f>IF(净价!B80&lt;&gt;"",净价!B80+利息!B80*100,"")</f>
        <v>106.66419178082192</v>
      </c>
      <c r="C80" s="2">
        <f>IF(净价!C80&lt;&gt;"",净价!C80+利息!C80*100,"")</f>
        <v>110.93493150684931</v>
      </c>
      <c r="D80" s="2">
        <f>IF(净价!D80&lt;&gt;"",净价!D80+利息!D80*100,"")</f>
        <v>102.65397260273973</v>
      </c>
      <c r="E80" s="2">
        <f>IF(净价!E80&lt;&gt;"",净价!E80+利息!E80*100,"")</f>
        <v>100.28712328767124</v>
      </c>
      <c r="F80" s="2">
        <f>IF(净价!F80&lt;&gt;"",净价!F80+利息!F80*100,"")</f>
        <v>107.29315068493152</v>
      </c>
      <c r="G80" s="2">
        <f>IF(净价!G80&lt;&gt;"",净价!G80+利息!G80*100,"")</f>
        <v>99.880986301369859</v>
      </c>
      <c r="H80" s="2">
        <f>IF(净价!H80&lt;&gt;"",净价!H80+利息!H80*100,"")</f>
        <v>104.00999999999999</v>
      </c>
      <c r="I80" s="2">
        <f>IF(净价!I80&lt;&gt;"",净价!I80+利息!I80*100,"")</f>
        <v>101.48849315068493</v>
      </c>
      <c r="J80" s="2">
        <f>IF(净价!J80&lt;&gt;"",净价!J80+利息!J80*100,"")</f>
        <v>106.5327397260274</v>
      </c>
      <c r="K80" s="2">
        <f>IF(净价!K80&lt;&gt;"",净价!K80+利息!K80*100,"")</f>
        <v>102.74109589041096</v>
      </c>
    </row>
    <row r="81" spans="1:11" x14ac:dyDescent="0.15">
      <c r="A81" s="1">
        <v>42395</v>
      </c>
      <c r="B81" s="2" t="str">
        <f>IF(净价!B81&lt;&gt;"",净价!B81+利息!B81*100,"")</f>
        <v/>
      </c>
      <c r="C81" s="2">
        <f>IF(净价!C81&lt;&gt;"",净价!C81+利息!C81*100,"")</f>
        <v>110.93821917808219</v>
      </c>
      <c r="D81" s="2">
        <f>IF(净价!D81&lt;&gt;"",净价!D81+利息!D81*100,"")</f>
        <v>102.1409589041096</v>
      </c>
      <c r="E81" s="2">
        <f>IF(净价!E81&lt;&gt;"",净价!E81+利息!E81*100,"")</f>
        <v>100.30191780821917</v>
      </c>
      <c r="F81" s="2">
        <f>IF(净价!F81&lt;&gt;"",净价!F81+利息!F81*100,"")</f>
        <v>107.29095890410959</v>
      </c>
      <c r="G81" s="2">
        <f>IF(净价!G81&lt;&gt;"",净价!G81+利息!G81*100,"")</f>
        <v>99.924876712328768</v>
      </c>
      <c r="H81" s="2">
        <f>IF(净价!H81&lt;&gt;"",净价!H81+利息!H81*100,"")</f>
        <v>104.02</v>
      </c>
      <c r="I81" s="2">
        <f>IF(净价!I81&lt;&gt;"",净价!I81+利息!I81*100,"")</f>
        <v>101.50575342465754</v>
      </c>
      <c r="J81" s="2">
        <f>IF(净价!J81&lt;&gt;"",净价!J81+利息!J81*100,"")</f>
        <v>106.44747945205479</v>
      </c>
      <c r="K81" s="2" t="str">
        <f>IF(净价!K81&lt;&gt;"",净价!K81+利息!K81*100,"")</f>
        <v/>
      </c>
    </row>
    <row r="82" spans="1:11" x14ac:dyDescent="0.15">
      <c r="A82" s="1">
        <v>42396</v>
      </c>
      <c r="B82" s="2">
        <f>IF(净价!B82&lt;&gt;"",净价!B82+利息!B82*100,"")</f>
        <v>107.5425205479452</v>
      </c>
      <c r="C82" s="2">
        <f>IF(净价!C82&lt;&gt;"",净价!C82+利息!C82*100,"")</f>
        <v>110.73150684931507</v>
      </c>
      <c r="D82" s="2">
        <f>IF(净价!D82&lt;&gt;"",净价!D82+利息!D82*100,"")</f>
        <v>102.30794520547946</v>
      </c>
      <c r="E82" s="2" t="str">
        <f>IF(净价!E82&lt;&gt;"",净价!E82+利息!E82*100,"")</f>
        <v/>
      </c>
      <c r="F82" s="2">
        <f>IF(净价!F82&lt;&gt;"",净价!F82+利息!F82*100,"")</f>
        <v>107.27876712328766</v>
      </c>
      <c r="G82" s="2" t="str">
        <f>IF(净价!G82&lt;&gt;"",净价!G82+利息!G82*100,"")</f>
        <v/>
      </c>
      <c r="H82" s="2">
        <f>IF(净价!H82&lt;&gt;"",净价!H82+利息!H82*100,"")</f>
        <v>103.98</v>
      </c>
      <c r="I82" s="2">
        <f>IF(净价!I82&lt;&gt;"",净价!I82+利息!I82*100,"")</f>
        <v>101.52301369863014</v>
      </c>
      <c r="J82" s="2">
        <f>IF(净价!J82&lt;&gt;"",净价!J82+利息!J82*100,"")</f>
        <v>106.3622191780822</v>
      </c>
      <c r="K82" s="2" t="str">
        <f>IF(净价!K82&lt;&gt;"",净价!K82+利息!K82*100,"")</f>
        <v/>
      </c>
    </row>
    <row r="83" spans="1:11" x14ac:dyDescent="0.15">
      <c r="A83" s="1">
        <v>42397</v>
      </c>
      <c r="B83" s="2">
        <f>IF(净价!B83&lt;&gt;"",净价!B83+利息!B83*100,"")</f>
        <v>107.54668493150685</v>
      </c>
      <c r="C83" s="2">
        <f>IF(净价!C83&lt;&gt;"",净价!C83+利息!C83*100,"")</f>
        <v>110.75479452054795</v>
      </c>
      <c r="D83" s="2">
        <f>IF(净价!D83&lt;&gt;"",净价!D83+利息!D83*100,"")</f>
        <v>102.32493150684932</v>
      </c>
      <c r="E83" s="2">
        <f>IF(净价!E83&lt;&gt;"",净价!E83+利息!E83*100,"")</f>
        <v>100.37150684931507</v>
      </c>
      <c r="F83" s="2">
        <f>IF(净价!F83&lt;&gt;"",净价!F83+利息!F83*100,"")</f>
        <v>107.24657534246575</v>
      </c>
      <c r="G83" s="2" t="str">
        <f>IF(净价!G83&lt;&gt;"",净价!G83+利息!G83*100,"")</f>
        <v/>
      </c>
      <c r="H83" s="2">
        <f>IF(净价!H83&lt;&gt;"",净价!H83+利息!H83*100,"")</f>
        <v>104.05</v>
      </c>
      <c r="I83" s="2" t="str">
        <f>IF(净价!I83&lt;&gt;"",净价!I83+利息!I83*100,"")</f>
        <v/>
      </c>
      <c r="J83" s="2">
        <f>IF(净价!J83&lt;&gt;"",净价!J83+利息!J83*100,"")</f>
        <v>106.48695890410958</v>
      </c>
      <c r="K83" s="2" t="str">
        <f>IF(净价!K83&lt;&gt;"",净价!K83+利息!K83*100,"")</f>
        <v/>
      </c>
    </row>
    <row r="84" spans="1:11" x14ac:dyDescent="0.15">
      <c r="A84" s="1">
        <v>42398</v>
      </c>
      <c r="B84" s="2" t="str">
        <f>IF(净价!B84&lt;&gt;"",净价!B84+利息!B84*100,"")</f>
        <v/>
      </c>
      <c r="C84" s="2">
        <f>IF(净价!C84&lt;&gt;"",净价!C84+利息!C84*100,"")</f>
        <v>111.05808219178083</v>
      </c>
      <c r="D84" s="2">
        <f>IF(净价!D84&lt;&gt;"",净价!D84+利息!D84*100,"")</f>
        <v>102.56191780821918</v>
      </c>
      <c r="E84" s="2">
        <f>IF(净价!E84&lt;&gt;"",净价!E84+利息!E84*100,"")</f>
        <v>100.38630136986302</v>
      </c>
      <c r="F84" s="2">
        <f>IF(净价!F84&lt;&gt;"",净价!F84+利息!F84*100,"")</f>
        <v>107.26438356164383</v>
      </c>
      <c r="G84" s="2">
        <f>IF(净价!G84&lt;&gt;"",净价!G84+利息!G84*100,"")</f>
        <v>99.946547945205481</v>
      </c>
      <c r="H84" s="2">
        <f>IF(净价!H84&lt;&gt;"",净价!H84+利息!H84*100,"")</f>
        <v>104.2</v>
      </c>
      <c r="I84" s="2">
        <f>IF(净价!I84&lt;&gt;"",净价!I84+利息!I84*100,"")</f>
        <v>101.57753424657534</v>
      </c>
      <c r="J84" s="2">
        <f>IF(净价!J84&lt;&gt;"",净价!J84+利息!J84*100,"")</f>
        <v>106.90169863013698</v>
      </c>
      <c r="K84" s="2" t="str">
        <f>IF(净价!K84&lt;&gt;"",净价!K84+利息!K84*100,"")</f>
        <v/>
      </c>
    </row>
    <row r="85" spans="1:11" x14ac:dyDescent="0.15">
      <c r="A85" s="1">
        <v>42401</v>
      </c>
      <c r="B85" s="2">
        <f>IF(净价!B85&lt;&gt;"",净价!B85+利息!B85*100,"")</f>
        <v>106.76334246575342</v>
      </c>
      <c r="C85" s="2" t="str">
        <f>IF(净价!C85&lt;&gt;"",净价!C85+利息!C85*100,"")</f>
        <v/>
      </c>
      <c r="D85" s="2">
        <f>IF(净价!D85&lt;&gt;"",净价!D85+利息!D85*100,"")</f>
        <v>102.62287671232876</v>
      </c>
      <c r="E85" s="2">
        <f>IF(净价!E85&lt;&gt;"",净价!E85+利息!E85*100,"")</f>
        <v>100.45068493150686</v>
      </c>
      <c r="F85" s="2">
        <f>IF(净价!F85&lt;&gt;"",净价!F85+利息!F85*100,"")</f>
        <v>100.65780821917808</v>
      </c>
      <c r="G85" s="2">
        <f>IF(净价!G85&lt;&gt;"",净价!G85+利息!G85*100,"")</f>
        <v>99.028219178082196</v>
      </c>
      <c r="H85" s="2">
        <f>IF(净价!H85&lt;&gt;"",净价!H85+利息!H85*100,"")</f>
        <v>104.09</v>
      </c>
      <c r="I85" s="2">
        <f>IF(净价!I85&lt;&gt;"",净价!I85+利息!I85*100,"")</f>
        <v>101.58931506849315</v>
      </c>
      <c r="J85" s="2">
        <f>IF(净价!J85&lt;&gt;"",净价!J85+利息!J85*100,"")</f>
        <v>106.94591780821918</v>
      </c>
      <c r="K85" s="2">
        <f>IF(净价!K85&lt;&gt;"",净价!K85+利息!K85*100,"")</f>
        <v>102.65575342465755</v>
      </c>
    </row>
    <row r="86" spans="1:11" x14ac:dyDescent="0.15">
      <c r="A86" s="1">
        <v>42402</v>
      </c>
      <c r="B86" s="2" t="str">
        <f>IF(净价!B86&lt;&gt;"",净价!B86+利息!B86*100,"")</f>
        <v/>
      </c>
      <c r="C86" s="2">
        <f>IF(净价!C86&lt;&gt;"",净价!C86+利息!C86*100,"")</f>
        <v>110.87123287671233</v>
      </c>
      <c r="D86" s="2">
        <f>IF(净价!D86&lt;&gt;"",净价!D86+利息!D86*100,"")</f>
        <v>102.77986301369863</v>
      </c>
      <c r="E86" s="2">
        <f>IF(净价!E86&lt;&gt;"",净价!E86+利息!E86*100,"")</f>
        <v>100.46547945205479</v>
      </c>
      <c r="F86" s="2">
        <f>IF(净价!F86&lt;&gt;"",净价!F86+利息!F86*100,"")</f>
        <v>100.67561643835616</v>
      </c>
      <c r="G86" s="2">
        <f>IF(净价!G86&lt;&gt;"",净价!G86+利息!G86*100,"")</f>
        <v>98.54210958904109</v>
      </c>
      <c r="H86" s="2">
        <f>IF(净价!H86&lt;&gt;"",净价!H86+利息!H86*100,"")</f>
        <v>104.28</v>
      </c>
      <c r="I86" s="2">
        <f>IF(净价!I86&lt;&gt;"",净价!I86+利息!I86*100,"")</f>
        <v>101.60657534246575</v>
      </c>
      <c r="J86" s="2">
        <f>IF(净价!J86&lt;&gt;"",净价!J86+利息!J86*100,"")</f>
        <v>106.90065753424658</v>
      </c>
      <c r="K86" s="2" t="str">
        <f>IF(净价!K86&lt;&gt;"",净价!K86+利息!K86*100,"")</f>
        <v/>
      </c>
    </row>
    <row r="87" spans="1:11" x14ac:dyDescent="0.15">
      <c r="A87" s="1">
        <v>42403</v>
      </c>
      <c r="B87" s="2" t="str">
        <f>IF(净价!B87&lt;&gt;"",净价!B87+利息!B87*100,"")</f>
        <v/>
      </c>
      <c r="C87" s="2">
        <f>IF(净价!C87&lt;&gt;"",净价!C87+利息!C87*100,"")</f>
        <v>110.89452054794521</v>
      </c>
      <c r="D87" s="2">
        <f>IF(净价!D87&lt;&gt;"",净价!D87+利息!D87*100,"")</f>
        <v>102.77684931506849</v>
      </c>
      <c r="E87" s="2">
        <f>IF(净价!E87&lt;&gt;"",净价!E87+利息!E87*100,"")</f>
        <v>100.48027397260275</v>
      </c>
      <c r="F87" s="2">
        <f>IF(净价!F87&lt;&gt;"",净价!F87+利息!F87*100,"")</f>
        <v>100.67342465753426</v>
      </c>
      <c r="G87" s="2" t="str">
        <f>IF(净价!G87&lt;&gt;"",净价!G87+利息!G87*100,"")</f>
        <v/>
      </c>
      <c r="H87" s="2">
        <f>IF(净价!H87&lt;&gt;"",净价!H87+利息!H87*100,"")</f>
        <v>104.30000000000001</v>
      </c>
      <c r="I87" s="2">
        <f>IF(净价!I87&lt;&gt;"",净价!I87+利息!I87*100,"")</f>
        <v>101.54383561643836</v>
      </c>
      <c r="J87" s="2">
        <f>IF(净价!J87&lt;&gt;"",净价!J87+利息!J87*100,"")</f>
        <v>106.97539726027397</v>
      </c>
      <c r="K87" s="2">
        <f>IF(净价!K87&lt;&gt;"",净价!K87+利息!K87*100,"")</f>
        <v>102.5913698630137</v>
      </c>
    </row>
    <row r="88" spans="1:11" x14ac:dyDescent="0.15">
      <c r="A88" s="1">
        <v>42404</v>
      </c>
      <c r="B88" s="2">
        <f>IF(净价!B88&lt;&gt;"",净价!B88+利息!B88*100,"")</f>
        <v>105.56083561643835</v>
      </c>
      <c r="C88" s="2">
        <f>IF(净价!C88&lt;&gt;"",净价!C88+利息!C88*100,"")</f>
        <v>110.81780821917809</v>
      </c>
      <c r="D88" s="2">
        <f>IF(净价!D88&lt;&gt;"",净价!D88+利息!D88*100,"")</f>
        <v>102.87383561643836</v>
      </c>
      <c r="E88" s="2">
        <f>IF(净价!E88&lt;&gt;"",净价!E88+利息!E88*100,"")</f>
        <v>100.47506849315069</v>
      </c>
      <c r="F88" s="2">
        <f>IF(净价!F88&lt;&gt;"",净价!F88+利息!F88*100,"")</f>
        <v>100.76123287671233</v>
      </c>
      <c r="G88" s="2" t="str">
        <f>IF(净价!G88&lt;&gt;"",净价!G88+利息!G88*100,"")</f>
        <v/>
      </c>
      <c r="H88" s="2">
        <f>IF(净价!H88&lt;&gt;"",净价!H88+利息!H88*100,"")</f>
        <v>104.31</v>
      </c>
      <c r="I88" s="2">
        <f>IF(净价!I88&lt;&gt;"",净价!I88+利息!I88*100,"")</f>
        <v>101.61109589041095</v>
      </c>
      <c r="J88" s="2">
        <f>IF(净价!J88&lt;&gt;"",净价!J88+利息!J88*100,"")</f>
        <v>106.99013698630137</v>
      </c>
      <c r="K88" s="2" t="str">
        <f>IF(净价!K88&lt;&gt;"",净价!K88+利息!K88*100,"")</f>
        <v/>
      </c>
    </row>
    <row r="89" spans="1:11" x14ac:dyDescent="0.15">
      <c r="A89" s="1">
        <v>42405</v>
      </c>
      <c r="B89" s="2">
        <f>IF(净价!B89&lt;&gt;"",净价!B89+利息!B89*100,"")</f>
        <v>102.1</v>
      </c>
      <c r="C89" s="2">
        <f>IF(净价!C89&lt;&gt;"",净价!C89+利息!C89*100,"")</f>
        <v>110.94109589041096</v>
      </c>
      <c r="D89" s="2">
        <f>IF(净价!D89&lt;&gt;"",净价!D89+利息!D89*100,"")</f>
        <v>102.82082191780822</v>
      </c>
      <c r="E89" s="2">
        <f>IF(净价!E89&lt;&gt;"",净价!E89+利息!E89*100,"")</f>
        <v>100.48986301369864</v>
      </c>
      <c r="F89" s="2">
        <f>IF(净价!F89&lt;&gt;"",净价!F89+利息!F89*100,"")</f>
        <v>100.97904109589041</v>
      </c>
      <c r="G89" s="2">
        <f>IF(净价!G89&lt;&gt;"",净价!G89+利息!G89*100,"")</f>
        <v>100.07378082191781</v>
      </c>
      <c r="H89" s="2">
        <f>IF(净价!H89&lt;&gt;"",净价!H89+利息!H89*100,"")</f>
        <v>104.44</v>
      </c>
      <c r="I89" s="2">
        <f>IF(净价!I89&lt;&gt;"",净价!I89+利息!I89*100,"")</f>
        <v>101.76835616438356</v>
      </c>
      <c r="J89" s="2">
        <f>IF(净价!J89&lt;&gt;"",净价!J89+利息!J89*100,"")</f>
        <v>107.00487671232877</v>
      </c>
      <c r="K89" s="2" t="str">
        <f>IF(净价!K89&lt;&gt;"",净价!K89+利息!K89*100,"")</f>
        <v/>
      </c>
    </row>
    <row r="90" spans="1:11" x14ac:dyDescent="0.15">
      <c r="A90" s="1">
        <v>42415</v>
      </c>
      <c r="B90" s="2" t="str">
        <f>IF(净价!B90&lt;&gt;"",净价!B90+利息!B90*100,"")</f>
        <v/>
      </c>
      <c r="C90" s="2">
        <f>IF(净价!C90&lt;&gt;"",净价!C90+利息!C90*100,"")</f>
        <v>111.07397260273973</v>
      </c>
      <c r="D90" s="2">
        <f>IF(净价!D90&lt;&gt;"",净价!D90+利息!D90*100,"")</f>
        <v>102.97068493150684</v>
      </c>
      <c r="E90" s="2">
        <f>IF(净价!E90&lt;&gt;"",净价!E90+利息!E90*100,"")</f>
        <v>100.59780821917808</v>
      </c>
      <c r="F90" s="2">
        <f>IF(净价!F90&lt;&gt;"",净价!F90+利息!F90*100,"")</f>
        <v>101.13712328767123</v>
      </c>
      <c r="G90" s="2">
        <f>IF(净价!G90&lt;&gt;"",净价!G90+利息!G90*100,"")</f>
        <v>99.222684931506848</v>
      </c>
      <c r="H90" s="2">
        <f>IF(净价!H90&lt;&gt;"",净价!H90+利息!H90*100,"")</f>
        <v>104.53</v>
      </c>
      <c r="I90" s="2">
        <f>IF(净价!I90&lt;&gt;"",净价!I90+利息!I90*100,"")</f>
        <v>101.75095890410958</v>
      </c>
      <c r="J90" s="2">
        <f>IF(净价!J90&lt;&gt;"",净价!J90+利息!J90*100,"")</f>
        <v>107.13227397260273</v>
      </c>
      <c r="K90" s="2">
        <f>IF(净价!K90&lt;&gt;"",净价!K90+利息!K90*100,"")</f>
        <v>102.80506849315069</v>
      </c>
    </row>
    <row r="91" spans="1:11" x14ac:dyDescent="0.15">
      <c r="A91" s="1">
        <v>42416</v>
      </c>
      <c r="B91" s="2" t="str">
        <f>IF(净价!B91&lt;&gt;"",净价!B91+利息!B91*100,"")</f>
        <v/>
      </c>
      <c r="C91" s="2">
        <f>IF(净价!C91&lt;&gt;"",净价!C91+利息!C91*100,"")</f>
        <v>111.09726027397261</v>
      </c>
      <c r="D91" s="2">
        <f>IF(净价!D91&lt;&gt;"",净价!D91+利息!D91*100,"")</f>
        <v>102.89767123287672</v>
      </c>
      <c r="E91" s="2">
        <f>IF(净价!E91&lt;&gt;"",净价!E91+利息!E91*100,"")</f>
        <v>100.60260273972602</v>
      </c>
      <c r="F91" s="2">
        <f>IF(净价!F91&lt;&gt;"",净价!F91+利息!F91*100,"")</f>
        <v>101.15493150684932</v>
      </c>
      <c r="G91" s="2" t="str">
        <f>IF(净价!G91&lt;&gt;"",净价!G91+利息!G91*100,"")</f>
        <v/>
      </c>
      <c r="H91" s="2">
        <f>IF(净价!H91&lt;&gt;"",净价!H91+利息!H91*100,"")</f>
        <v>104.53999999999999</v>
      </c>
      <c r="I91" s="2">
        <f>IF(净价!I91&lt;&gt;"",净价!I91+利息!I91*100,"")</f>
        <v>101.68821917808219</v>
      </c>
      <c r="J91" s="2">
        <f>IF(净价!J91&lt;&gt;"",净价!J91+利息!J91*100,"")</f>
        <v>107.15701369863014</v>
      </c>
      <c r="K91" s="2">
        <f>IF(净价!K91&lt;&gt;"",净价!K91+利息!K91*100,"")</f>
        <v>102.82287671232876</v>
      </c>
    </row>
    <row r="92" spans="1:11" x14ac:dyDescent="0.15">
      <c r="A92" s="1">
        <v>42417</v>
      </c>
      <c r="B92" s="2">
        <f>IF(净价!B92&lt;&gt;"",净价!B92+利息!B92*100,"")</f>
        <v>98.572972602739739</v>
      </c>
      <c r="C92" s="2">
        <f>IF(净价!C92&lt;&gt;"",净价!C92+利息!C92*100,"")</f>
        <v>111.12054794520549</v>
      </c>
      <c r="D92" s="2">
        <f>IF(净价!D92&lt;&gt;"",净价!D92+利息!D92*100,"")</f>
        <v>103.03465753424658</v>
      </c>
      <c r="E92" s="2">
        <f>IF(净价!E92&lt;&gt;"",净价!E92+利息!E92*100,"")</f>
        <v>100.61739726027396</v>
      </c>
      <c r="F92" s="2" t="str">
        <f>IF(净价!F92&lt;&gt;"",净价!F92+利息!F92*100,"")</f>
        <v/>
      </c>
      <c r="G92" s="2" t="str">
        <f>IF(净价!G92&lt;&gt;"",净价!G92+利息!G92*100,"")</f>
        <v/>
      </c>
      <c r="H92" s="2">
        <f>IF(净价!H92&lt;&gt;"",净价!H92+利息!H92*100,"")</f>
        <v>104.5</v>
      </c>
      <c r="I92" s="2">
        <f>IF(净价!I92&lt;&gt;"",净价!I92+利息!I92*100,"")</f>
        <v>101.68547945205479</v>
      </c>
      <c r="J92" s="2">
        <f>IF(净价!J92&lt;&gt;"",净价!J92+利息!J92*100,"")</f>
        <v>107.18175342465753</v>
      </c>
      <c r="K92" s="2" t="str">
        <f>IF(净价!K92&lt;&gt;"",净价!K92+利息!K92*100,"")</f>
        <v/>
      </c>
    </row>
    <row r="93" spans="1:11" x14ac:dyDescent="0.15">
      <c r="A93" s="1">
        <v>42418</v>
      </c>
      <c r="B93" s="2">
        <f>IF(净价!B93&lt;&gt;"",净价!B93+利息!B93*100,"")</f>
        <v>98.384136986301371</v>
      </c>
      <c r="C93" s="2">
        <f>IF(净价!C93&lt;&gt;"",净价!C93+利息!C93*100,"")</f>
        <v>111.02383561643836</v>
      </c>
      <c r="D93" s="2">
        <f>IF(净价!D93&lt;&gt;"",净价!D93+利息!D93*100,"")</f>
        <v>103.02164383561643</v>
      </c>
      <c r="E93" s="2" t="str">
        <f>IF(净价!E93&lt;&gt;"",净价!E93+利息!E93*100,"")</f>
        <v/>
      </c>
      <c r="F93" s="2">
        <f>IF(净价!F93&lt;&gt;"",净价!F93+利息!F93*100,"")</f>
        <v>101.19054794520548</v>
      </c>
      <c r="G93" s="2" t="str">
        <f>IF(净价!G93&lt;&gt;"",净价!G93+利息!G93*100,"")</f>
        <v/>
      </c>
      <c r="H93" s="2">
        <f>IF(净价!H93&lt;&gt;"",净价!H93+利息!H93*100,"")</f>
        <v>104.52</v>
      </c>
      <c r="I93" s="2">
        <f>IF(净价!I93&lt;&gt;"",净价!I93+利息!I93*100,"")</f>
        <v>101.65273972602741</v>
      </c>
      <c r="J93" s="2">
        <f>IF(净价!J93&lt;&gt;"",净价!J93+利息!J93*100,"")</f>
        <v>107.28649315068493</v>
      </c>
      <c r="K93" s="2" t="str">
        <f>IF(净价!K93&lt;&gt;"",净价!K93+利息!K93*100,"")</f>
        <v/>
      </c>
    </row>
    <row r="94" spans="1:11" x14ac:dyDescent="0.15">
      <c r="A94" s="1">
        <v>42419</v>
      </c>
      <c r="B94" s="2">
        <f>IF(净价!B94&lt;&gt;"",净价!B94+利息!B94*100,"")</f>
        <v>99.175301369863021</v>
      </c>
      <c r="C94" s="2">
        <f>IF(净价!C94&lt;&gt;"",净价!C94+利息!C94*100,"")</f>
        <v>111.01712328767124</v>
      </c>
      <c r="D94" s="2">
        <f>IF(净价!D94&lt;&gt;"",净价!D94+利息!D94*100,"")</f>
        <v>103.0486301369863</v>
      </c>
      <c r="E94" s="2">
        <f>IF(净价!E94&lt;&gt;"",净价!E94+利息!E94*100,"")</f>
        <v>100.63698630136987</v>
      </c>
      <c r="F94" s="2">
        <f>IF(净价!F94&lt;&gt;"",净价!F94+利息!F94*100,"")</f>
        <v>101.20835616438356</v>
      </c>
      <c r="G94" s="2">
        <f>IF(净价!G94&lt;&gt;"",净价!G94+利息!G94*100,"")</f>
        <v>98.278246575342465</v>
      </c>
      <c r="H94" s="2">
        <f>IF(净价!H94&lt;&gt;"",净价!H94+利息!H94*100,"")</f>
        <v>104.53999999999999</v>
      </c>
      <c r="I94" s="2">
        <f>IF(净价!I94&lt;&gt;"",净价!I94+利息!I94*100,"")</f>
        <v>101.8</v>
      </c>
      <c r="J94" s="2">
        <f>IF(净价!J94&lt;&gt;"",净价!J94+利息!J94*100,"")</f>
        <v>107.60123287671232</v>
      </c>
      <c r="K94" s="2">
        <f>IF(净价!K94&lt;&gt;"",净价!K94+利息!K94*100,"")</f>
        <v>103.53630136986301</v>
      </c>
    </row>
    <row r="95" spans="1:11" x14ac:dyDescent="0.15">
      <c r="A95" s="1">
        <v>42422</v>
      </c>
      <c r="B95" s="2">
        <f>IF(净价!B95&lt;&gt;"",净价!B95+利息!B95*100,"")</f>
        <v>99.220794520547955</v>
      </c>
      <c r="C95" s="2">
        <f>IF(净价!C95&lt;&gt;"",净价!C95+利息!C95*100,"")</f>
        <v>111.06698630136987</v>
      </c>
      <c r="D95" s="2">
        <f>IF(净价!D95&lt;&gt;"",净价!D95+利息!D95*100,"")</f>
        <v>103.1395890410959</v>
      </c>
      <c r="E95" s="2">
        <f>IF(净价!E95&lt;&gt;"",净价!E95+利息!E95*100,"")</f>
        <v>100.72136986301369</v>
      </c>
      <c r="F95" s="2">
        <f>IF(净价!F95&lt;&gt;"",净价!F95+利息!F95*100,"")</f>
        <v>101.26178082191781</v>
      </c>
      <c r="G95" s="2" t="str">
        <f>IF(净价!G95&lt;&gt;"",净价!G95+利息!G95*100,"")</f>
        <v/>
      </c>
      <c r="H95" s="2">
        <f>IF(净价!H95&lt;&gt;"",净价!H95+利息!H95*100,"")</f>
        <v>104.6</v>
      </c>
      <c r="I95" s="2">
        <f>IF(净价!I95&lt;&gt;"",净价!I95+利息!I95*100,"")</f>
        <v>101.86178082191782</v>
      </c>
      <c r="J95" s="2">
        <f>IF(净价!J95&lt;&gt;"",净价!J95+利息!J95*100,"")</f>
        <v>107.59545205479452</v>
      </c>
      <c r="K95" s="2" t="str">
        <f>IF(净价!K95&lt;&gt;"",净价!K95+利息!K95*100,"")</f>
        <v/>
      </c>
    </row>
    <row r="96" spans="1:11" x14ac:dyDescent="0.15">
      <c r="A96" s="1">
        <v>42423</v>
      </c>
      <c r="B96" s="2">
        <f>IF(净价!B96&lt;&gt;"",净价!B96+利息!B96*100,"")</f>
        <v>99.48495890410959</v>
      </c>
      <c r="C96" s="2">
        <f>IF(净价!C96&lt;&gt;"",净价!C96+利息!C96*100,"")</f>
        <v>111.13027397260274</v>
      </c>
      <c r="D96" s="2">
        <f>IF(净价!D96&lt;&gt;"",净价!D96+利息!D96*100,"")</f>
        <v>103.15657534246576</v>
      </c>
      <c r="E96" s="2">
        <f>IF(净价!E96&lt;&gt;"",净价!E96+利息!E96*100,"")</f>
        <v>100.72616438356165</v>
      </c>
      <c r="F96" s="2">
        <f>IF(净价!F96&lt;&gt;"",净价!F96+利息!F96*100,"")</f>
        <v>101.27958904109589</v>
      </c>
      <c r="G96" s="2">
        <f>IF(净价!G96&lt;&gt;"",净价!G96+利息!G96*100,"")</f>
        <v>98.833808219178081</v>
      </c>
      <c r="H96" s="2">
        <f>IF(净价!H96&lt;&gt;"",净价!H96+利息!H96*100,"")</f>
        <v>104.64</v>
      </c>
      <c r="I96" s="2">
        <f>IF(净价!I96&lt;&gt;"",净价!I96+利息!I96*100,"")</f>
        <v>101.86904109589041</v>
      </c>
      <c r="J96" s="2">
        <f>IF(净价!J96&lt;&gt;"",净价!J96+利息!J96*100,"")</f>
        <v>107.60019178082193</v>
      </c>
      <c r="K96" s="2" t="str">
        <f>IF(净价!K96&lt;&gt;"",净价!K96+利息!K96*100,"")</f>
        <v/>
      </c>
    </row>
    <row r="97" spans="1:11" x14ac:dyDescent="0.15">
      <c r="A97" s="1">
        <v>42424</v>
      </c>
      <c r="B97" s="2">
        <f>IF(净价!B97&lt;&gt;"",净价!B97+利息!B97*100,"")</f>
        <v>99.39012328767123</v>
      </c>
      <c r="C97" s="2">
        <f>IF(净价!C97&lt;&gt;"",净价!C97+利息!C97*100,"")</f>
        <v>111.14356164383562</v>
      </c>
      <c r="D97" s="2">
        <f>IF(净价!D97&lt;&gt;"",净价!D97+利息!D97*100,"")</f>
        <v>103.21356164383562</v>
      </c>
      <c r="E97" s="2">
        <f>IF(净价!E97&lt;&gt;"",净价!E97+利息!E97*100,"")</f>
        <v>100.71095890410959</v>
      </c>
      <c r="F97" s="2">
        <f>IF(净价!F97&lt;&gt;"",净价!F97+利息!F97*100,"")</f>
        <v>101.28739726027398</v>
      </c>
      <c r="G97" s="2">
        <f>IF(净价!G97&lt;&gt;"",净价!G97+利息!G97*100,"")</f>
        <v>99.047698630136992</v>
      </c>
      <c r="H97" s="2">
        <f>IF(净价!H97&lt;&gt;"",净价!H97+利息!H97*100,"")</f>
        <v>104.65</v>
      </c>
      <c r="I97" s="2">
        <f>IF(净价!I97&lt;&gt;"",净价!I97+利息!I97*100,"")</f>
        <v>101.86630136986302</v>
      </c>
      <c r="J97" s="2">
        <f>IF(净价!J97&lt;&gt;"",净价!J97+利息!J97*100,"")</f>
        <v>107.59493150684931</v>
      </c>
      <c r="K97" s="2">
        <f>IF(净价!K97&lt;&gt;"",净价!K97+利息!K97*100,"")</f>
        <v>103.44534246575343</v>
      </c>
    </row>
    <row r="98" spans="1:11" x14ac:dyDescent="0.15">
      <c r="A98" s="1">
        <v>42425</v>
      </c>
      <c r="B98" s="2">
        <f>IF(净价!B98&lt;&gt;"",净价!B98+利息!B98*100,"")</f>
        <v>99.43328767123289</v>
      </c>
      <c r="C98" s="2">
        <f>IF(净价!C98&lt;&gt;"",净价!C98+利息!C98*100,"")</f>
        <v>111.14684931506849</v>
      </c>
      <c r="D98" s="2">
        <f>IF(净价!D98&lt;&gt;"",净价!D98+利息!D98*100,"")</f>
        <v>103.28054794520547</v>
      </c>
      <c r="E98" s="2" t="str">
        <f>IF(净价!E98&lt;&gt;"",净价!E98+利息!E98*100,"")</f>
        <v/>
      </c>
      <c r="F98" s="2">
        <f>IF(净价!F98&lt;&gt;"",净价!F98+利息!F98*100,"")</f>
        <v>101.28520547945206</v>
      </c>
      <c r="G98" s="2">
        <f>IF(净价!G98&lt;&gt;"",净价!G98+利息!G98*100,"")</f>
        <v>98.461589041095891</v>
      </c>
      <c r="H98" s="2">
        <f>IF(净价!H98&lt;&gt;"",净价!H98+利息!H98*100,"")</f>
        <v>104.57000000000001</v>
      </c>
      <c r="I98" s="2">
        <f>IF(净价!I98&lt;&gt;"",净价!I98+利息!I98*100,"")</f>
        <v>101.72356164383561</v>
      </c>
      <c r="J98" s="2">
        <f>IF(净价!J98&lt;&gt;"",净价!J98+利息!J98*100,"")</f>
        <v>107.28967123287671</v>
      </c>
      <c r="K98" s="2">
        <f>IF(净价!K98&lt;&gt;"",净价!K98+利息!K98*100,"")</f>
        <v>103.4531506849315</v>
      </c>
    </row>
    <row r="99" spans="1:11" x14ac:dyDescent="0.15">
      <c r="A99" s="1">
        <v>42426</v>
      </c>
      <c r="B99" s="2">
        <f>IF(净价!B99&lt;&gt;"",净价!B99+利息!B99*100,"")</f>
        <v>99.487452054794517</v>
      </c>
      <c r="C99" s="2">
        <f>IF(净价!C99&lt;&gt;"",净价!C99+利息!C99*100,"")</f>
        <v>111.58013698630137</v>
      </c>
      <c r="D99" s="2">
        <f>IF(净价!D99&lt;&gt;"",净价!D99+利息!D99*100,"")</f>
        <v>103.20753424657535</v>
      </c>
      <c r="E99" s="2">
        <f>IF(净价!E99&lt;&gt;"",净价!E99+利息!E99*100,"")</f>
        <v>100.61054794520547</v>
      </c>
      <c r="F99" s="2">
        <f>IF(净价!F99&lt;&gt;"",净价!F99+利息!F99*100,"")</f>
        <v>101.30301369863014</v>
      </c>
      <c r="G99" s="2">
        <f>IF(净价!G99&lt;&gt;"",净价!G99+利息!G99*100,"")</f>
        <v>98.675479452054788</v>
      </c>
      <c r="H99" s="2">
        <f>IF(净价!H99&lt;&gt;"",净价!H99+利息!H99*100,"")</f>
        <v>104.66</v>
      </c>
      <c r="I99" s="2">
        <f>IF(净价!I99&lt;&gt;"",净价!I99+利息!I99*100,"")</f>
        <v>101.84082191780823</v>
      </c>
      <c r="J99" s="2">
        <f>IF(净价!J99&lt;&gt;"",净价!J99+利息!J99*100,"")</f>
        <v>107.49441095890411</v>
      </c>
      <c r="K99" s="2">
        <f>IF(净价!K99&lt;&gt;"",净价!K99+利息!K99*100,"")</f>
        <v>103.89095890410958</v>
      </c>
    </row>
    <row r="100" spans="1:11" x14ac:dyDescent="0.15">
      <c r="A100" s="1">
        <v>42429</v>
      </c>
      <c r="B100" s="2">
        <f>IF(净价!B100&lt;&gt;"",净价!B100+利息!B100*100,"")</f>
        <v>99.339945205479452</v>
      </c>
      <c r="C100" s="2">
        <f>IF(净价!C100&lt;&gt;"",净价!C100+利息!C100*100,"")</f>
        <v>103.24</v>
      </c>
      <c r="D100" s="2">
        <f>IF(净价!D100&lt;&gt;"",净价!D100+利息!D100*100,"")</f>
        <v>103.19849315068494</v>
      </c>
      <c r="E100" s="2">
        <f>IF(净价!E100&lt;&gt;"",净价!E100+利息!E100*100,"")</f>
        <v>100.70493150684932</v>
      </c>
      <c r="F100" s="2">
        <f>IF(净价!F100&lt;&gt;"",净价!F100+利息!F100*100,"")</f>
        <v>101.31643835616438</v>
      </c>
      <c r="G100" s="2">
        <f>IF(净价!G100&lt;&gt;"",净价!G100+利息!G100*100,"")</f>
        <v>98.417150684931499</v>
      </c>
      <c r="H100" s="2">
        <f>IF(净价!H100&lt;&gt;"",净价!H100+利息!H100*100,"")</f>
        <v>104.57000000000001</v>
      </c>
      <c r="I100" s="2">
        <f>IF(净价!I100&lt;&gt;"",净价!I100+利息!I100*100,"")</f>
        <v>101.94260273972603</v>
      </c>
      <c r="J100" s="2" t="str">
        <f>IF(净价!J100&lt;&gt;"",净价!J100+利息!J100*100,"")</f>
        <v/>
      </c>
      <c r="K100" s="2" t="str">
        <f>IF(净价!K100&lt;&gt;"",净价!K100+利息!K100*100,"")</f>
        <v/>
      </c>
    </row>
    <row r="101" spans="1:11" x14ac:dyDescent="0.15">
      <c r="A101" s="1">
        <v>42430</v>
      </c>
      <c r="B101" s="2" t="str">
        <f>IF(净价!B101&lt;&gt;"",净价!B101+利息!B101*100,"")</f>
        <v/>
      </c>
      <c r="C101" s="2">
        <f>IF(净价!C101&lt;&gt;"",净价!C101+利息!C101*100,"")</f>
        <v>103.21328767123288</v>
      </c>
      <c r="D101" s="2">
        <f>IF(净价!D101&lt;&gt;"",净价!D101+利息!D101*100,"")</f>
        <v>103.26547945205479</v>
      </c>
      <c r="E101" s="2">
        <f>IF(净价!E101&lt;&gt;"",净价!E101+利息!E101*100,"")</f>
        <v>100.71972602739727</v>
      </c>
      <c r="F101" s="2">
        <f>IF(净价!F101&lt;&gt;"",净价!F101+利息!F101*100,"")</f>
        <v>101.38424657534246</v>
      </c>
      <c r="G101" s="2" t="str">
        <f>IF(净价!G101&lt;&gt;"",净价!G101+利息!G101*100,"")</f>
        <v/>
      </c>
      <c r="H101" s="2">
        <f>IF(净价!H101&lt;&gt;"",净价!H101+利息!H101*100,"")</f>
        <v>104.72</v>
      </c>
      <c r="I101" s="2">
        <f>IF(净价!I101&lt;&gt;"",净价!I101+利息!I101*100,"")</f>
        <v>102.05986301369862</v>
      </c>
      <c r="J101" s="2">
        <f>IF(净价!J101&lt;&gt;"",净价!J101+利息!J101*100,"")</f>
        <v>107.4633698630137</v>
      </c>
      <c r="K101" s="2">
        <f>IF(净价!K101&lt;&gt;"",净价!K101+利息!K101*100,"")</f>
        <v>103.87219178082191</v>
      </c>
    </row>
    <row r="102" spans="1:11" x14ac:dyDescent="0.15">
      <c r="A102" s="1">
        <v>42431</v>
      </c>
      <c r="B102" s="2">
        <f>IF(净价!B102&lt;&gt;"",净价!B102+利息!B102*100,"")</f>
        <v>99.568273972602739</v>
      </c>
      <c r="C102" s="2">
        <f>IF(净价!C102&lt;&gt;"",净价!C102+利息!C102*100,"")</f>
        <v>103.22657534246576</v>
      </c>
      <c r="D102" s="2">
        <f>IF(净价!D102&lt;&gt;"",净价!D102+利息!D102*100,"")</f>
        <v>103.34246575342466</v>
      </c>
      <c r="E102" s="2">
        <f>IF(净价!E102&lt;&gt;"",净价!E102+利息!E102*100,"")</f>
        <v>100.95452054794521</v>
      </c>
      <c r="F102" s="2">
        <f>IF(净价!F102&lt;&gt;"",净价!F102+利息!F102*100,"")</f>
        <v>101.40205479452054</v>
      </c>
      <c r="G102" s="2" t="str">
        <f>IF(净价!G102&lt;&gt;"",净价!G102+利息!G102*100,"")</f>
        <v/>
      </c>
      <c r="H102" s="2">
        <f>IF(净价!H102&lt;&gt;"",净价!H102+利息!H102*100,"")</f>
        <v>104.77000000000001</v>
      </c>
      <c r="I102" s="2">
        <f>IF(净价!I102&lt;&gt;"",净价!I102+利息!I102*100,"")</f>
        <v>102.19712328767123</v>
      </c>
      <c r="J102" s="2">
        <f>IF(净价!J102&lt;&gt;"",净价!J102+利息!J102*100,"")</f>
        <v>107.66810958904109</v>
      </c>
      <c r="K102" s="2" t="str">
        <f>IF(净价!K102&lt;&gt;"",净价!K102+利息!K102*100,"")</f>
        <v/>
      </c>
    </row>
    <row r="103" spans="1:11" x14ac:dyDescent="0.15">
      <c r="A103" s="1">
        <v>42432</v>
      </c>
      <c r="B103" s="2" t="str">
        <f>IF(净价!B103&lt;&gt;"",净价!B103+利息!B103*100,"")</f>
        <v/>
      </c>
      <c r="C103" s="2">
        <f>IF(净价!C103&lt;&gt;"",净价!C103+利息!C103*100,"")</f>
        <v>103.23986301369864</v>
      </c>
      <c r="D103" s="2">
        <f>IF(净价!D103&lt;&gt;"",净价!D103+利息!D103*100,"")</f>
        <v>103.28945205479451</v>
      </c>
      <c r="E103" s="2">
        <f>IF(净价!E103&lt;&gt;"",净价!E103+利息!E103*100,"")</f>
        <v>101.01931506849316</v>
      </c>
      <c r="F103" s="2">
        <f>IF(净价!F103&lt;&gt;"",净价!F103+利息!F103*100,"")</f>
        <v>101.41986301369862</v>
      </c>
      <c r="G103" s="2" t="str">
        <f>IF(净价!G103&lt;&gt;"",净价!G103+利息!G103*100,"")</f>
        <v/>
      </c>
      <c r="H103" s="2">
        <f>IF(净价!H103&lt;&gt;"",净价!H103+利息!H103*100,"")</f>
        <v>104.82000000000001</v>
      </c>
      <c r="I103" s="2">
        <f>IF(净价!I103&lt;&gt;"",净价!I103+利息!I103*100,"")</f>
        <v>102.17438356164384</v>
      </c>
      <c r="J103" s="2" t="str">
        <f>IF(净价!J103&lt;&gt;"",净价!J103+利息!J103*100,"")</f>
        <v/>
      </c>
      <c r="K103" s="2" t="str">
        <f>IF(净价!K103&lt;&gt;"",净价!K103+利息!K103*100,"")</f>
        <v/>
      </c>
    </row>
    <row r="104" spans="1:11" x14ac:dyDescent="0.15">
      <c r="A104" s="1">
        <v>42433</v>
      </c>
      <c r="B104" s="2">
        <f>IF(净价!B104&lt;&gt;"",净价!B104+利息!B104*100,"")</f>
        <v>99.724602739726038</v>
      </c>
      <c r="C104" s="2">
        <f>IF(净价!C104&lt;&gt;"",净价!C104+利息!C104*100,"")</f>
        <v>103.24315068493151</v>
      </c>
      <c r="D104" s="2">
        <f>IF(净价!D104&lt;&gt;"",净价!D104+利息!D104*100,"")</f>
        <v>103.46643835616439</v>
      </c>
      <c r="E104" s="2">
        <f>IF(净价!E104&lt;&gt;"",净价!E104+利息!E104*100,"")</f>
        <v>101.3141095890411</v>
      </c>
      <c r="F104" s="2">
        <f>IF(净价!F104&lt;&gt;"",净价!F104+利息!F104*100,"")</f>
        <v>101.43767123287671</v>
      </c>
      <c r="G104" s="2" t="str">
        <f>IF(净价!G104&lt;&gt;"",净价!G104+利息!G104*100,"")</f>
        <v/>
      </c>
      <c r="H104" s="2">
        <f>IF(净价!H104&lt;&gt;"",净价!H104+利息!H104*100,"")</f>
        <v>105.01</v>
      </c>
      <c r="I104" s="2">
        <f>IF(净价!I104&lt;&gt;"",净价!I104+利息!I104*100,"")</f>
        <v>102.34164383561644</v>
      </c>
      <c r="J104" s="2">
        <f>IF(净价!J104&lt;&gt;"",净价!J104+利息!J104*100,"")</f>
        <v>107.56758904109589</v>
      </c>
      <c r="K104" s="2">
        <f>IF(净价!K104&lt;&gt;"",净价!K104+利息!K104*100,"")</f>
        <v>103.63561643835617</v>
      </c>
    </row>
    <row r="105" spans="1:11" x14ac:dyDescent="0.15">
      <c r="A105" s="1">
        <v>42436</v>
      </c>
      <c r="B105" s="2" t="str">
        <f>IF(净价!B105&lt;&gt;"",净价!B105+利息!B105*100,"")</f>
        <v/>
      </c>
      <c r="C105" s="2">
        <f>IF(净价!C105&lt;&gt;"",净价!C105+利息!C105*100,"")</f>
        <v>103.26301369863013</v>
      </c>
      <c r="D105" s="2">
        <f>IF(净价!D105&lt;&gt;"",净价!D105+利息!D105*100,"")</f>
        <v>103.63739726027397</v>
      </c>
      <c r="E105" s="2">
        <f>IF(净价!E105&lt;&gt;"",净价!E105+利息!E105*100,"")</f>
        <v>101.35849315068494</v>
      </c>
      <c r="F105" s="2">
        <f>IF(净价!F105&lt;&gt;"",净价!F105+利息!F105*100,"")</f>
        <v>101.54109589041096</v>
      </c>
      <c r="G105" s="2">
        <f>IF(净价!G105&lt;&gt;"",净价!G105+利息!G105*100,"")</f>
        <v>99.214383561643842</v>
      </c>
      <c r="H105" s="2">
        <f>IF(净价!H105&lt;&gt;"",净价!H105+利息!H105*100,"")</f>
        <v>105</v>
      </c>
      <c r="I105" s="2">
        <f>IF(净价!I105&lt;&gt;"",净价!I105+利息!I105*100,"")</f>
        <v>102.38342465753423</v>
      </c>
      <c r="J105" s="2">
        <f>IF(净价!J105&lt;&gt;"",净价!J105+利息!J105*100,"")</f>
        <v>107.83180821917809</v>
      </c>
      <c r="K105" s="2" t="str">
        <f>IF(净价!K105&lt;&gt;"",净价!K105+利息!K105*100,"")</f>
        <v/>
      </c>
    </row>
    <row r="106" spans="1:11" x14ac:dyDescent="0.15">
      <c r="A106" s="1">
        <v>42437</v>
      </c>
      <c r="B106" s="2" t="str">
        <f>IF(净价!B106&lt;&gt;"",净价!B106+利息!B106*100,"")</f>
        <v/>
      </c>
      <c r="C106" s="2">
        <f>IF(净价!C106&lt;&gt;"",净价!C106+利息!C106*100,"")</f>
        <v>103.33630136986302</v>
      </c>
      <c r="D106" s="2">
        <f>IF(净价!D106&lt;&gt;"",净价!D106+利息!D106*100,"")</f>
        <v>103.62438356164382</v>
      </c>
      <c r="E106" s="2">
        <f>IF(净价!E106&lt;&gt;"",净价!E106+利息!E106*100,"")</f>
        <v>101.39328767123288</v>
      </c>
      <c r="F106" s="2">
        <f>IF(净价!F106&lt;&gt;"",净价!F106+利息!F106*100,"")</f>
        <v>101.65890410958905</v>
      </c>
      <c r="G106" s="2">
        <f>IF(净价!G106&lt;&gt;"",净价!G106+利息!G106*100,"")</f>
        <v>99.028273972602733</v>
      </c>
      <c r="H106" s="2">
        <f>IF(净价!H106&lt;&gt;"",净价!H106+利息!H106*100,"")</f>
        <v>105.02</v>
      </c>
      <c r="I106" s="2">
        <f>IF(净价!I106&lt;&gt;"",净价!I106+利息!I106*100,"")</f>
        <v>102.61068493150685</v>
      </c>
      <c r="J106" s="2">
        <f>IF(净价!J106&lt;&gt;"",净价!J106+利息!J106*100,"")</f>
        <v>107.86654794520547</v>
      </c>
      <c r="K106" s="2" t="str">
        <f>IF(净价!K106&lt;&gt;"",净价!K106+利息!K106*100,"")</f>
        <v/>
      </c>
    </row>
    <row r="107" spans="1:11" x14ac:dyDescent="0.15">
      <c r="A107" s="1">
        <v>42438</v>
      </c>
      <c r="B107" s="2">
        <f>IF(净价!B107&lt;&gt;"",净价!B107+利息!B107*100,"")</f>
        <v>100.45342465753426</v>
      </c>
      <c r="C107" s="2">
        <f>IF(净价!C107&lt;&gt;"",净价!C107+利息!C107*100,"")</f>
        <v>103.4095890410959</v>
      </c>
      <c r="D107" s="2">
        <f>IF(净价!D107&lt;&gt;"",净价!D107+利息!D107*100,"")</f>
        <v>103.7613698630137</v>
      </c>
      <c r="E107" s="2">
        <f>IF(净价!E107&lt;&gt;"",净价!E107+利息!E107*100,"")</f>
        <v>101.38808219178082</v>
      </c>
      <c r="F107" s="2">
        <f>IF(净价!F107&lt;&gt;"",净价!F107+利息!F107*100,"")</f>
        <v>101.67671232876712</v>
      </c>
      <c r="G107" s="2">
        <f>IF(净价!G107&lt;&gt;"",净价!G107+利息!G107*100,"")</f>
        <v>98.042164383561641</v>
      </c>
      <c r="H107" s="2">
        <f>IF(净价!H107&lt;&gt;"",净价!H107+利息!H107*100,"")</f>
        <v>105</v>
      </c>
      <c r="I107" s="2">
        <f>IF(净价!I107&lt;&gt;"",净价!I107+利息!I107*100,"")</f>
        <v>102.49794520547945</v>
      </c>
      <c r="J107" s="2">
        <f>IF(净价!J107&lt;&gt;"",净价!J107+利息!J107*100,"")</f>
        <v>107.87128767123288</v>
      </c>
      <c r="K107" s="2">
        <f>IF(净价!K107&lt;&gt;"",净价!K107+利息!K107*100,"")</f>
        <v>103.80465753424657</v>
      </c>
    </row>
    <row r="108" spans="1:11" x14ac:dyDescent="0.15">
      <c r="A108" s="1">
        <v>42439</v>
      </c>
      <c r="B108" s="2">
        <f>IF(净价!B108&lt;&gt;"",净价!B108+利息!B108*100,"")</f>
        <v>100.98158904109589</v>
      </c>
      <c r="C108" s="2">
        <f>IF(净价!C108&lt;&gt;"",净价!C108+利息!C108*100,"")</f>
        <v>103.37287671232878</v>
      </c>
      <c r="D108" s="2">
        <f>IF(净价!D108&lt;&gt;"",净价!D108+利息!D108*100,"")</f>
        <v>103.84835616438356</v>
      </c>
      <c r="E108" s="2">
        <f>IF(净价!E108&lt;&gt;"",净价!E108+利息!E108*100,"")</f>
        <v>101.25287671232877</v>
      </c>
      <c r="F108" s="2" t="str">
        <f>IF(净价!F108&lt;&gt;"",净价!F108+利息!F108*100,"")</f>
        <v/>
      </c>
      <c r="G108" s="2">
        <f>IF(净价!G108&lt;&gt;"",净价!G108+利息!G108*100,"")</f>
        <v>98.556054794520549</v>
      </c>
      <c r="H108" s="2">
        <f>IF(净价!H108&lt;&gt;"",净价!H108+利息!H108*100,"")</f>
        <v>104.94</v>
      </c>
      <c r="I108" s="2">
        <f>IF(净价!I108&lt;&gt;"",净价!I108+利息!I108*100,"")</f>
        <v>102.48520547945206</v>
      </c>
      <c r="J108" s="2">
        <f>IF(净价!J108&lt;&gt;"",净价!J108+利息!J108*100,"")</f>
        <v>108.09602739726027</v>
      </c>
      <c r="K108" s="2">
        <f>IF(净价!K108&lt;&gt;"",净价!K108+利息!K108*100,"")</f>
        <v>103.78246575342465</v>
      </c>
    </row>
    <row r="109" spans="1:11" x14ac:dyDescent="0.15">
      <c r="A109" s="1">
        <v>42440</v>
      </c>
      <c r="B109" s="2" t="str">
        <f>IF(净价!B109&lt;&gt;"",净价!B109+利息!B109*100,"")</f>
        <v/>
      </c>
      <c r="C109" s="2">
        <f>IF(净价!C109&lt;&gt;"",净价!C109+利息!C109*100,"")</f>
        <v>103.43616438356165</v>
      </c>
      <c r="D109" s="2">
        <f>IF(净价!D109&lt;&gt;"",净价!D109+利息!D109*100,"")</f>
        <v>103.93534246575342</v>
      </c>
      <c r="E109" s="2">
        <f>IF(净价!E109&lt;&gt;"",净价!E109+利息!E109*100,"")</f>
        <v>101.31767123287671</v>
      </c>
      <c r="F109" s="2" t="str">
        <f>IF(净价!F109&lt;&gt;"",净价!F109+利息!F109*100,"")</f>
        <v/>
      </c>
      <c r="G109" s="2">
        <f>IF(净价!G109&lt;&gt;"",净价!G109+利息!G109*100,"")</f>
        <v>97.769945205479459</v>
      </c>
      <c r="H109" s="2">
        <f>IF(净价!H109&lt;&gt;"",净价!H109+利息!H109*100,"")</f>
        <v>105</v>
      </c>
      <c r="I109" s="2">
        <f>IF(净价!I109&lt;&gt;"",净价!I109+利息!I109*100,"")</f>
        <v>102.52246575342465</v>
      </c>
      <c r="J109" s="2">
        <f>IF(净价!J109&lt;&gt;"",净价!J109+利息!J109*100,"")</f>
        <v>108.11076712328767</v>
      </c>
      <c r="K109" s="2" t="str">
        <f>IF(净价!K109&lt;&gt;"",净价!K109+利息!K109*100,"")</f>
        <v/>
      </c>
    </row>
    <row r="110" spans="1:11" x14ac:dyDescent="0.15">
      <c r="A110" s="1">
        <v>42443</v>
      </c>
      <c r="B110" s="2" t="str">
        <f>IF(净价!B110&lt;&gt;"",净价!B110+利息!B110*100,"")</f>
        <v/>
      </c>
      <c r="C110" s="2">
        <f>IF(净价!C110&lt;&gt;"",净价!C110+利息!C110*100,"")</f>
        <v>103.52602739726028</v>
      </c>
      <c r="D110" s="2">
        <f>IF(净价!D110&lt;&gt;"",净价!D110+利息!D110*100,"")</f>
        <v>103.82630136986302</v>
      </c>
      <c r="E110" s="2">
        <f>IF(净价!E110&lt;&gt;"",净价!E110+利息!E110*100,"")</f>
        <v>101.41205479452056</v>
      </c>
      <c r="F110" s="2">
        <f>IF(净价!F110&lt;&gt;"",净价!F110+利息!F110*100,"")</f>
        <v>102.54575342465753</v>
      </c>
      <c r="G110" s="2">
        <f>IF(净价!G110&lt;&gt;"",净价!G110+利息!G110*100,"")</f>
        <v>98.611616438356165</v>
      </c>
      <c r="H110" s="2">
        <f>IF(净价!H110&lt;&gt;"",净价!H110+利息!H110*100,"")</f>
        <v>105.21000000000001</v>
      </c>
      <c r="I110" s="2">
        <f>IF(净价!I110&lt;&gt;"",净价!I110+利息!I110*100,"")</f>
        <v>102.58424657534248</v>
      </c>
      <c r="J110" s="2">
        <f>IF(净价!J110&lt;&gt;"",净价!J110+利息!J110*100,"")</f>
        <v>108.16498630136986</v>
      </c>
      <c r="K110" s="2" t="str">
        <f>IF(净价!K110&lt;&gt;"",净价!K110+利息!K110*100,"")</f>
        <v/>
      </c>
    </row>
    <row r="111" spans="1:11" x14ac:dyDescent="0.15">
      <c r="A111" s="1">
        <v>42444</v>
      </c>
      <c r="B111" s="2">
        <f>IF(净价!B111&lt;&gt;"",净价!B111+利息!B111*100,"")</f>
        <v>100.48241095890411</v>
      </c>
      <c r="C111" s="2">
        <f>IF(净价!C111&lt;&gt;"",净价!C111+利息!C111*100,"")</f>
        <v>103.64931506849315</v>
      </c>
      <c r="D111" s="2">
        <f>IF(净价!D111&lt;&gt;"",净价!D111+利息!D111*100,"")</f>
        <v>104.07328767123288</v>
      </c>
      <c r="E111" s="2">
        <f>IF(净价!E111&lt;&gt;"",净价!E111+利息!E111*100,"")</f>
        <v>101.33684931506849</v>
      </c>
      <c r="F111" s="2" t="str">
        <f>IF(净价!F111&lt;&gt;"",净价!F111+利息!F111*100,"")</f>
        <v/>
      </c>
      <c r="G111" s="2">
        <f>IF(净价!G111&lt;&gt;"",净价!G111+利息!G111*100,"")</f>
        <v>98.825506849315076</v>
      </c>
      <c r="H111" s="2">
        <f>IF(净价!H111&lt;&gt;"",净价!H111+利息!H111*100,"")</f>
        <v>105.28999999999999</v>
      </c>
      <c r="I111" s="2">
        <f>IF(净价!I111&lt;&gt;"",净价!I111+利息!I111*100,"")</f>
        <v>102.61150684931506</v>
      </c>
      <c r="J111" s="2">
        <f>IF(净价!J111&lt;&gt;"",净价!J111+利息!J111*100,"")</f>
        <v>108.21972602739726</v>
      </c>
      <c r="K111" s="2">
        <f>IF(净价!K111&lt;&gt;"",净价!K111+利息!K111*100,"")</f>
        <v>103.63150684931507</v>
      </c>
    </row>
    <row r="112" spans="1:11" x14ac:dyDescent="0.15">
      <c r="A112" s="1">
        <v>42445</v>
      </c>
      <c r="B112" s="2">
        <f>IF(净价!B112&lt;&gt;"",净价!B112+利息!B112*100,"")</f>
        <v>100.51657534246576</v>
      </c>
      <c r="C112" s="2">
        <f>IF(净价!C112&lt;&gt;"",净价!C112+利息!C112*100,"")</f>
        <v>103.76260273972603</v>
      </c>
      <c r="D112" s="2">
        <f>IF(净价!D112&lt;&gt;"",净价!D112+利息!D112*100,"")</f>
        <v>104.11027397260274</v>
      </c>
      <c r="E112" s="2">
        <f>IF(净价!E112&lt;&gt;"",净价!E112+利息!E112*100,"")</f>
        <v>101.54164383561644</v>
      </c>
      <c r="F112" s="2" t="str">
        <f>IF(净价!F112&lt;&gt;"",净价!F112+利息!F112*100,"")</f>
        <v/>
      </c>
      <c r="G112" s="2">
        <f>IF(净价!G112&lt;&gt;"",净价!G112+利息!G112*100,"")</f>
        <v>98.139397260273967</v>
      </c>
      <c r="H112" s="2">
        <f>IF(净价!H112&lt;&gt;"",净价!H112+利息!H112*100,"")</f>
        <v>105.33999999999999</v>
      </c>
      <c r="I112" s="2">
        <f>IF(净价!I112&lt;&gt;"",净价!I112+利息!I112*100,"")</f>
        <v>102.76876712328767</v>
      </c>
      <c r="J112" s="2">
        <f>IF(净价!J112&lt;&gt;"",净价!J112+利息!J112*100,"")</f>
        <v>108.49446575342466</v>
      </c>
      <c r="K112" s="2" t="str">
        <f>IF(净价!K112&lt;&gt;"",净价!K112+利息!K112*100,"")</f>
        <v/>
      </c>
    </row>
    <row r="113" spans="1:11" x14ac:dyDescent="0.15">
      <c r="A113" s="1">
        <v>42446</v>
      </c>
      <c r="B113" s="2" t="str">
        <f>IF(净价!B113&lt;&gt;"",净价!B113+利息!B113*100,"")</f>
        <v/>
      </c>
      <c r="C113" s="2">
        <f>IF(净价!C113&lt;&gt;"",净价!C113+利息!C113*100,"")</f>
        <v>103.7858904109589</v>
      </c>
      <c r="D113" s="2">
        <f>IF(净价!D113&lt;&gt;"",净价!D113+利息!D113*100,"")</f>
        <v>104.1372602739726</v>
      </c>
      <c r="E113" s="2">
        <f>IF(净价!E113&lt;&gt;"",净价!E113+利息!E113*100,"")</f>
        <v>101.75643835616438</v>
      </c>
      <c r="F113" s="2">
        <f>IF(净价!F113&lt;&gt;"",净价!F113+利息!F113*100,"")</f>
        <v>102.75917808219178</v>
      </c>
      <c r="G113" s="2">
        <f>IF(净价!G113&lt;&gt;"",净价!G113+利息!G113*100,"")</f>
        <v>97.903287671232874</v>
      </c>
      <c r="H113" s="2">
        <f>IF(净价!H113&lt;&gt;"",净价!H113+利息!H113*100,"")</f>
        <v>105.39</v>
      </c>
      <c r="I113" s="2">
        <f>IF(净价!I113&lt;&gt;"",净价!I113+利息!I113*100,"")</f>
        <v>102.78602739726027</v>
      </c>
      <c r="J113" s="2">
        <f>IF(净价!J113&lt;&gt;"",净价!J113+利息!J113*100,"")</f>
        <v>109.00920547945205</v>
      </c>
      <c r="K113" s="2">
        <f>IF(净价!K113&lt;&gt;"",净价!K113+利息!K113*100,"")</f>
        <v>103.66712328767123</v>
      </c>
    </row>
    <row r="114" spans="1:11" x14ac:dyDescent="0.15">
      <c r="A114" s="1">
        <v>42447</v>
      </c>
      <c r="B114" s="2" t="str">
        <f>IF(净价!B114&lt;&gt;"",净价!B114+利息!B114*100,"")</f>
        <v/>
      </c>
      <c r="C114" s="2">
        <f>IF(净价!C114&lt;&gt;"",净价!C114+利息!C114*100,"")</f>
        <v>103.76917808219177</v>
      </c>
      <c r="D114" s="2">
        <f>IF(净价!D114&lt;&gt;"",净价!D114+利息!D114*100,"")</f>
        <v>104.16424657534246</v>
      </c>
      <c r="E114" s="2">
        <f>IF(净价!E114&lt;&gt;"",净价!E114+利息!E114*100,"")</f>
        <v>101.77123287671233</v>
      </c>
      <c r="F114" s="2" t="str">
        <f>IF(净价!F114&lt;&gt;"",净价!F114+利息!F114*100,"")</f>
        <v/>
      </c>
      <c r="G114" s="2">
        <f>IF(净价!G114&lt;&gt;"",净价!G114+利息!G114*100,"")</f>
        <v>97.917178082191782</v>
      </c>
      <c r="H114" s="2">
        <f>IF(净价!H114&lt;&gt;"",净价!H114+利息!H114*100,"")</f>
        <v>105.38</v>
      </c>
      <c r="I114" s="2">
        <f>IF(净价!I114&lt;&gt;"",净价!I114+利息!I114*100,"")</f>
        <v>102.81328767123289</v>
      </c>
      <c r="J114" s="2">
        <f>IF(净价!J114&lt;&gt;"",净价!J114+利息!J114*100,"")</f>
        <v>108.70394520547946</v>
      </c>
      <c r="K114" s="2">
        <f>IF(净价!K114&lt;&gt;"",净价!K114+利息!K114*100,"")</f>
        <v>103.68493150684931</v>
      </c>
    </row>
    <row r="115" spans="1:11" x14ac:dyDescent="0.15">
      <c r="A115" s="1">
        <v>42450</v>
      </c>
      <c r="B115" s="2">
        <f>IF(净价!B115&lt;&gt;"",净价!B115+利息!B115*100,"")</f>
        <v>101.27239726027398</v>
      </c>
      <c r="C115" s="2">
        <f>IF(净价!C115&lt;&gt;"",净价!C115+利息!C115*100,"")</f>
        <v>103.67904109589041</v>
      </c>
      <c r="D115" s="2">
        <f>IF(净价!D115&lt;&gt;"",净价!D115+利息!D115*100,"")</f>
        <v>104.25520547945206</v>
      </c>
      <c r="E115" s="2">
        <f>IF(净价!E115&lt;&gt;"",净价!E115+利息!E115*100,"")</f>
        <v>101.76561643835618</v>
      </c>
      <c r="F115" s="2" t="str">
        <f>IF(净价!F115&lt;&gt;"",净价!F115+利息!F115*100,"")</f>
        <v/>
      </c>
      <c r="G115" s="2">
        <f>IF(净价!G115&lt;&gt;"",净价!G115+利息!G115*100,"")</f>
        <v>98.028849315068484</v>
      </c>
      <c r="H115" s="2">
        <f>IF(净价!H115&lt;&gt;"",净价!H115+利息!H115*100,"")</f>
        <v>105.45</v>
      </c>
      <c r="I115" s="2">
        <f>IF(净价!I115&lt;&gt;"",净价!I115+利息!I115*100,"")</f>
        <v>102.86506849315069</v>
      </c>
      <c r="J115" s="2">
        <f>IF(净价!J115&lt;&gt;"",净价!J115+利息!J115*100,"")</f>
        <v>108.31816438356165</v>
      </c>
      <c r="K115" s="2" t="str">
        <f>IF(净价!K115&lt;&gt;"",净价!K115+利息!K115*100,"")</f>
        <v/>
      </c>
    </row>
    <row r="116" spans="1:11" x14ac:dyDescent="0.15">
      <c r="A116" s="1">
        <v>42451</v>
      </c>
      <c r="B116" s="2" t="str">
        <f>IF(净价!B116&lt;&gt;"",净价!B116+利息!B116*100,"")</f>
        <v/>
      </c>
      <c r="C116" s="2">
        <f>IF(净价!C116&lt;&gt;"",净价!C116+利息!C116*100,"")</f>
        <v>103.6623287671233</v>
      </c>
      <c r="D116" s="2" t="str">
        <f>IF(净价!D116&lt;&gt;"",净价!D116+利息!D116*100,"")</f>
        <v/>
      </c>
      <c r="E116" s="2">
        <f>IF(净价!E116&lt;&gt;"",净价!E116+利息!E116*100,"")</f>
        <v>101.78041095890411</v>
      </c>
      <c r="F116" s="2" t="str">
        <f>IF(净价!F116&lt;&gt;"",净价!F116+利息!F116*100,"")</f>
        <v/>
      </c>
      <c r="G116" s="2">
        <f>IF(净价!G116&lt;&gt;"",净价!G116+利息!G116*100,"")</f>
        <v>98.522739726027396</v>
      </c>
      <c r="H116" s="2">
        <f>IF(净价!H116&lt;&gt;"",净价!H116+利息!H116*100,"")</f>
        <v>105.41</v>
      </c>
      <c r="I116" s="2">
        <f>IF(净价!I116&lt;&gt;"",净价!I116+利息!I116*100,"")</f>
        <v>102.95232876712328</v>
      </c>
      <c r="J116" s="2">
        <f>IF(净价!J116&lt;&gt;"",净价!J116+利息!J116*100,"")</f>
        <v>109.08290410958904</v>
      </c>
      <c r="K116" s="2">
        <f>IF(净价!K116&lt;&gt;"",净价!K116+利息!K116*100,"")</f>
        <v>103.75616438356164</v>
      </c>
    </row>
    <row r="117" spans="1:11" x14ac:dyDescent="0.15">
      <c r="A117" s="1">
        <v>42452</v>
      </c>
      <c r="B117" s="2">
        <f>IF(净价!B117&lt;&gt;"",净价!B117+利息!B117*100,"")</f>
        <v>101.11572602739726</v>
      </c>
      <c r="C117" s="2">
        <f>IF(净价!C117&lt;&gt;"",净价!C117+利息!C117*100,"")</f>
        <v>103.68561643835618</v>
      </c>
      <c r="D117" s="2">
        <f>IF(净价!D117&lt;&gt;"",净价!D117+利息!D117*100,"")</f>
        <v>104.25917808219178</v>
      </c>
      <c r="E117" s="2">
        <f>IF(净价!E117&lt;&gt;"",净价!E117+利息!E117*100,"")</f>
        <v>101.77520547945205</v>
      </c>
      <c r="F117" s="2" t="str">
        <f>IF(净价!F117&lt;&gt;"",净价!F117+利息!F117*100,"")</f>
        <v/>
      </c>
      <c r="G117" s="2">
        <f>IF(净价!G117&lt;&gt;"",净价!G117+利息!G117*100,"")</f>
        <v>99.226630136986302</v>
      </c>
      <c r="H117" s="2">
        <f>IF(净价!H117&lt;&gt;"",净价!H117+利息!H117*100,"")</f>
        <v>105.49</v>
      </c>
      <c r="I117" s="2">
        <f>IF(净价!I117&lt;&gt;"",净价!I117+利息!I117*100,"")</f>
        <v>102.9595890410959</v>
      </c>
      <c r="J117" s="2">
        <f>IF(净价!J117&lt;&gt;"",净价!J117+利息!J117*100,"")</f>
        <v>109.19764383561643</v>
      </c>
      <c r="K117" s="2">
        <f>IF(净价!K117&lt;&gt;"",净价!K117+利息!K117*100,"")</f>
        <v>103.75397260273974</v>
      </c>
    </row>
    <row r="118" spans="1:11" x14ac:dyDescent="0.15">
      <c r="A118" s="1">
        <v>42453</v>
      </c>
      <c r="B118" s="2">
        <f>IF(净价!B118&lt;&gt;"",净价!B118+利息!B118*100,"")</f>
        <v>101.37989041095891</v>
      </c>
      <c r="C118" s="2">
        <f>IF(净价!C118&lt;&gt;"",净价!C118+利息!C118*100,"")</f>
        <v>103.70890410958904</v>
      </c>
      <c r="D118" s="2">
        <f>IF(净价!D118&lt;&gt;"",净价!D118+利息!D118*100,"")</f>
        <v>104.26616438356164</v>
      </c>
      <c r="E118" s="2">
        <f>IF(净价!E118&lt;&gt;"",净价!E118+利息!E118*100,"")</f>
        <v>101.86</v>
      </c>
      <c r="F118" s="2">
        <f>IF(净价!F118&lt;&gt;"",净价!F118+利息!F118*100,"")</f>
        <v>102.60383561643835</v>
      </c>
      <c r="G118" s="2">
        <f>IF(净价!G118&lt;&gt;"",净价!G118+利息!G118*100,"")</f>
        <v>98.7505205479452</v>
      </c>
      <c r="H118" s="2">
        <f>IF(净价!H118&lt;&gt;"",净价!H118+利息!H118*100,"")</f>
        <v>105.51</v>
      </c>
      <c r="I118" s="2">
        <f>IF(净价!I118&lt;&gt;"",净价!I118+利息!I118*100,"")</f>
        <v>103.04684931506848</v>
      </c>
      <c r="J118" s="2">
        <f>IF(净价!J118&lt;&gt;"",净价!J118+利息!J118*100,"")</f>
        <v>109.41238356164384</v>
      </c>
      <c r="K118" s="2">
        <f>IF(净价!K118&lt;&gt;"",净价!K118+利息!K118*100,"")</f>
        <v>103.79178082191781</v>
      </c>
    </row>
    <row r="119" spans="1:11" x14ac:dyDescent="0.15">
      <c r="A119" s="1">
        <v>42454</v>
      </c>
      <c r="B119" s="2">
        <f>IF(净价!B119&lt;&gt;"",净价!B119+利息!B119*100,"")</f>
        <v>101.39405479452056</v>
      </c>
      <c r="C119" s="2">
        <f>IF(净价!C119&lt;&gt;"",净价!C119+利息!C119*100,"")</f>
        <v>103.82219178082191</v>
      </c>
      <c r="D119" s="2">
        <f>IF(净价!D119&lt;&gt;"",净价!D119+利息!D119*100,"")</f>
        <v>104.33315068493151</v>
      </c>
      <c r="E119" s="2">
        <f>IF(净价!E119&lt;&gt;"",净价!E119+利息!E119*100,"")</f>
        <v>101.97479452054795</v>
      </c>
      <c r="F119" s="2" t="str">
        <f>IF(净价!F119&lt;&gt;"",净价!F119+利息!F119*100,"")</f>
        <v/>
      </c>
      <c r="G119" s="2">
        <f>IF(净价!G119&lt;&gt;"",净价!G119+利息!G119*100,"")</f>
        <v>99.274410958904113</v>
      </c>
      <c r="H119" s="2">
        <f>IF(净价!H119&lt;&gt;"",净价!H119+利息!H119*100,"")</f>
        <v>105.57000000000001</v>
      </c>
      <c r="I119" s="2">
        <f>IF(净价!I119&lt;&gt;"",净价!I119+利息!I119*100,"")</f>
        <v>103.14410958904109</v>
      </c>
      <c r="J119" s="2">
        <f>IF(净价!J119&lt;&gt;"",净价!J119+利息!J119*100,"")</f>
        <v>109.67712328767124</v>
      </c>
      <c r="K119" s="2">
        <f>IF(净价!K119&lt;&gt;"",净价!K119+利息!K119*100,"")</f>
        <v>103.80958904109589</v>
      </c>
    </row>
    <row r="120" spans="1:11" x14ac:dyDescent="0.15">
      <c r="A120" s="1">
        <v>42457</v>
      </c>
      <c r="B120" s="2" t="str">
        <f>IF(净价!B120&lt;&gt;"",净价!B120+利息!B120*100,"")</f>
        <v/>
      </c>
      <c r="C120" s="2">
        <f>IF(净价!C120&lt;&gt;"",净价!C120+利息!C120*100,"")</f>
        <v>103.87205479452055</v>
      </c>
      <c r="D120" s="2">
        <f>IF(净价!D120&lt;&gt;"",净价!D120+利息!D120*100,"")</f>
        <v>104.47410958904109</v>
      </c>
      <c r="E120" s="2">
        <f>IF(净价!E120&lt;&gt;"",净价!E120+利息!E120*100,"")</f>
        <v>102.20917808219178</v>
      </c>
      <c r="F120" s="2">
        <f>IF(净价!F120&lt;&gt;"",净价!F120+利息!F120*100,"")</f>
        <v>102.63506849315068</v>
      </c>
      <c r="G120" s="2">
        <f>IF(净价!G120&lt;&gt;"",净价!G120+利息!G120*100,"")</f>
        <v>98.286082191780821</v>
      </c>
      <c r="H120" s="2">
        <f>IF(净价!H120&lt;&gt;"",净价!H120+利息!H120*100,"")</f>
        <v>105.60000000000001</v>
      </c>
      <c r="I120" s="2">
        <f>IF(净价!I120&lt;&gt;"",净价!I120+利息!I120*100,"")</f>
        <v>103.2658904109589</v>
      </c>
      <c r="J120" s="2">
        <f>IF(净价!J120&lt;&gt;"",净价!J120+利息!J120*100,"")</f>
        <v>109.35134246575343</v>
      </c>
      <c r="K120" s="2">
        <f>IF(净价!K120&lt;&gt;"",净价!K120+利息!K120*100,"")</f>
        <v>103.86301369863014</v>
      </c>
    </row>
    <row r="121" spans="1:11" x14ac:dyDescent="0.15">
      <c r="A121" s="1">
        <v>42458</v>
      </c>
      <c r="B121" s="2">
        <f>IF(净价!B121&lt;&gt;"",净价!B121+利息!B121*100,"")</f>
        <v>100.75071232876712</v>
      </c>
      <c r="C121" s="2">
        <f>IF(净价!C121&lt;&gt;"",净价!C121+利息!C121*100,"")</f>
        <v>103.83534246575343</v>
      </c>
      <c r="D121" s="2">
        <f>IF(净价!D121&lt;&gt;"",净价!D121+利息!D121*100,"")</f>
        <v>104.59109589041095</v>
      </c>
      <c r="E121" s="2">
        <f>IF(净价!E121&lt;&gt;"",净价!E121+利息!E121*100,"")</f>
        <v>101.83397260273972</v>
      </c>
      <c r="F121" s="2">
        <f>IF(净价!F121&lt;&gt;"",净价!F121+利息!F121*100,"")</f>
        <v>102.33287671232877</v>
      </c>
      <c r="G121" s="2">
        <f>IF(净价!G121&lt;&gt;"",净价!G121+利息!G121*100,"")</f>
        <v>99.229972602739721</v>
      </c>
      <c r="H121" s="2">
        <f>IF(净价!H121&lt;&gt;"",净价!H121+利息!H121*100,"")</f>
        <v>105.49</v>
      </c>
      <c r="I121" s="2">
        <f>IF(净价!I121&lt;&gt;"",净价!I121+利息!I121*100,"")</f>
        <v>103.2631506849315</v>
      </c>
      <c r="J121" s="2">
        <f>IF(净价!J121&lt;&gt;"",净价!J121+利息!J121*100,"")</f>
        <v>109.16608219178083</v>
      </c>
      <c r="K121" s="2">
        <f>IF(净价!K121&lt;&gt;"",净价!K121+利息!K121*100,"")</f>
        <v>103.38082191780822</v>
      </c>
    </row>
    <row r="122" spans="1:11" x14ac:dyDescent="0.15">
      <c r="A122" s="1">
        <v>42459</v>
      </c>
      <c r="B122" s="2">
        <f>IF(净价!B122&lt;&gt;"",净价!B122+利息!B122*100,"")</f>
        <v>100.76187671232877</v>
      </c>
      <c r="C122" s="2">
        <f>IF(净价!C122&lt;&gt;"",净价!C122+利息!C122*100,"")</f>
        <v>103.8486301369863</v>
      </c>
      <c r="D122" s="2">
        <f>IF(净价!D122&lt;&gt;"",净价!D122+利息!D122*100,"")</f>
        <v>104.31808219178083</v>
      </c>
      <c r="E122" s="2">
        <f>IF(净价!E122&lt;&gt;"",净价!E122+利息!E122*100,"")</f>
        <v>101.84876712328767</v>
      </c>
      <c r="F122" s="2" t="str">
        <f>IF(净价!F122&lt;&gt;"",净价!F122+利息!F122*100,"")</f>
        <v/>
      </c>
      <c r="G122" s="2">
        <f>IF(净价!G122&lt;&gt;"",净价!G122+利息!G122*100,"")</f>
        <v>99.52386301369863</v>
      </c>
      <c r="H122" s="2">
        <f>IF(净价!H122&lt;&gt;"",净价!H122+利息!H122*100,"")</f>
        <v>105.47</v>
      </c>
      <c r="I122" s="2">
        <f>IF(净价!I122&lt;&gt;"",净价!I122+利息!I122*100,"")</f>
        <v>103.2804109589041</v>
      </c>
      <c r="J122" s="2">
        <f>IF(净价!J122&lt;&gt;"",净价!J122+利息!J122*100,"")</f>
        <v>109.23082191780821</v>
      </c>
      <c r="K122" s="2" t="str">
        <f>IF(净价!K122&lt;&gt;"",净价!K122+利息!K122*100,"")</f>
        <v/>
      </c>
    </row>
    <row r="123" spans="1:11" x14ac:dyDescent="0.15">
      <c r="A123" s="1">
        <v>42460</v>
      </c>
      <c r="B123" s="2" t="str">
        <f>IF(净价!B123&lt;&gt;"",净价!B123+利息!B123*100,"")</f>
        <v/>
      </c>
      <c r="C123" s="2">
        <f>IF(净价!C123&lt;&gt;"",净价!C123+利息!C123*100,"")</f>
        <v>103.87191780821918</v>
      </c>
      <c r="D123" s="2">
        <f>IF(净价!D123&lt;&gt;"",净价!D123+利息!D123*100,"")</f>
        <v>104.31506849315069</v>
      </c>
      <c r="E123" s="2" t="str">
        <f>IF(净价!E123&lt;&gt;"",净价!E123+利息!E123*100,"")</f>
        <v/>
      </c>
      <c r="F123" s="2" t="str">
        <f>IF(净价!F123&lt;&gt;"",净价!F123+利息!F123*100,"")</f>
        <v/>
      </c>
      <c r="G123" s="2">
        <f>IF(净价!G123&lt;&gt;"",净价!G123+利息!G123*100,"")</f>
        <v>99.367753424657536</v>
      </c>
      <c r="H123" s="2">
        <f>IF(净价!H123&lt;&gt;"",净价!H123+利息!H123*100,"")</f>
        <v>105.49000000000001</v>
      </c>
      <c r="I123" s="2" t="str">
        <f>IF(净价!I123&lt;&gt;"",净价!I123+利息!I123*100,"")</f>
        <v/>
      </c>
      <c r="J123" s="2">
        <f>IF(净价!J123&lt;&gt;"",净价!J123+利息!J123*100,"")</f>
        <v>109.51556164383561</v>
      </c>
      <c r="K123" s="2">
        <f>IF(净价!K123&lt;&gt;"",净价!K123+利息!K123*100,"")</f>
        <v>103.81643835616438</v>
      </c>
    </row>
    <row r="124" spans="1:11" x14ac:dyDescent="0.15">
      <c r="A124" s="1">
        <v>42461</v>
      </c>
      <c r="B124" s="2">
        <f>IF(净价!B124&lt;&gt;"",净价!B124+利息!B124*100,"")</f>
        <v>100.59220547945206</v>
      </c>
      <c r="C124" s="2">
        <f>IF(净价!C124&lt;&gt;"",净价!C124+利息!C124*100,"")</f>
        <v>103.93520547945205</v>
      </c>
      <c r="D124" s="2">
        <f>IF(净价!D124&lt;&gt;"",净价!D124+利息!D124*100,"")</f>
        <v>104.33205479452056</v>
      </c>
      <c r="E124" s="2">
        <f>IF(净价!E124&lt;&gt;"",净价!E124+利息!E124*100,"")</f>
        <v>101.96835616438356</v>
      </c>
      <c r="F124" s="2">
        <f>IF(净价!F124&lt;&gt;"",净价!F124+利息!F124*100,"")</f>
        <v>102.48630136986301</v>
      </c>
      <c r="G124" s="2" t="str">
        <f>IF(净价!G124&lt;&gt;"",净价!G124+利息!G124*100,"")</f>
        <v/>
      </c>
      <c r="H124" s="2">
        <f>IF(净价!H124&lt;&gt;"",净价!H124+利息!H124*100,"")</f>
        <v>105.52</v>
      </c>
      <c r="I124" s="2">
        <f>IF(净价!I124&lt;&gt;"",净价!I124+利息!I124*100,"")</f>
        <v>103.30493150684931</v>
      </c>
      <c r="J124" s="2">
        <f>IF(净价!J124&lt;&gt;"",净价!J124+利息!J124*100,"")</f>
        <v>109.63030136986302</v>
      </c>
      <c r="K124" s="2">
        <f>IF(净价!K124&lt;&gt;"",净价!K124+利息!K124*100,"")</f>
        <v>103.53424657534246</v>
      </c>
    </row>
    <row r="125" spans="1:11" x14ac:dyDescent="0.15">
      <c r="A125" s="1">
        <v>42465</v>
      </c>
      <c r="B125" s="2">
        <f>IF(净价!B125&lt;&gt;"",净价!B125+利息!B125*100,"")</f>
        <v>100.54986301369863</v>
      </c>
      <c r="C125" s="2">
        <f>IF(净价!C125&lt;&gt;"",净价!C125+利息!C125*100,"")</f>
        <v>103.88835616438357</v>
      </c>
      <c r="D125" s="2">
        <f>IF(净价!D125&lt;&gt;"",净价!D125+利息!D125*100,"")</f>
        <v>104.33</v>
      </c>
      <c r="E125" s="2">
        <f>IF(净价!E125&lt;&gt;"",净价!E125+利息!E125*100,"")</f>
        <v>101.98753424657535</v>
      </c>
      <c r="F125" s="2">
        <f>IF(净价!F125&lt;&gt;"",净价!F125+利息!F125*100,"")</f>
        <v>102.50753424657533</v>
      </c>
      <c r="G125" s="2">
        <f>IF(净价!G125&lt;&gt;"",净价!G125+利息!G125*100,"")</f>
        <v>99.237205479452044</v>
      </c>
      <c r="H125" s="2">
        <f>IF(净价!H125&lt;&gt;"",净价!H125+利息!H125*100,"")</f>
        <v>105.46</v>
      </c>
      <c r="I125" s="2">
        <f>IF(净价!I125&lt;&gt;"",净价!I125+利息!I125*100,"")</f>
        <v>103.21397260273973</v>
      </c>
      <c r="J125" s="2">
        <f>IF(净价!J125&lt;&gt;"",净价!J125+利息!J125*100,"")</f>
        <v>109.4892602739726</v>
      </c>
      <c r="K125" s="2" t="str">
        <f>IF(净价!K125&lt;&gt;"",净价!K125+利息!K125*100,"")</f>
        <v/>
      </c>
    </row>
    <row r="126" spans="1:11" x14ac:dyDescent="0.15">
      <c r="A126" s="1">
        <v>42466</v>
      </c>
      <c r="B126" s="2">
        <f>IF(净价!B126&lt;&gt;"",净价!B126+利息!B126*100,"")</f>
        <v>101.03402739726027</v>
      </c>
      <c r="C126" s="2">
        <f>IF(净价!C126&lt;&gt;"",净价!C126+利息!C126*100,"")</f>
        <v>103.89164383561643</v>
      </c>
      <c r="D126" s="2">
        <f>IF(净价!D126&lt;&gt;"",净价!D126+利息!D126*100,"")</f>
        <v>104.31698630136987</v>
      </c>
      <c r="E126" s="2">
        <f>IF(净价!E126&lt;&gt;"",净价!E126+利息!E126*100,"")</f>
        <v>101.85232876712328</v>
      </c>
      <c r="F126" s="2">
        <f>IF(净价!F126&lt;&gt;"",净价!F126+利息!F126*100,"")</f>
        <v>101.97534246575343</v>
      </c>
      <c r="G126" s="2">
        <f>IF(净价!G126&lt;&gt;"",净价!G126+利息!G126*100,"")</f>
        <v>99.251095890410951</v>
      </c>
      <c r="H126" s="2">
        <f>IF(净价!H126&lt;&gt;"",净价!H126+利息!H126*100,"")</f>
        <v>105.44999999999999</v>
      </c>
      <c r="I126" s="2">
        <f>IF(净价!I126&lt;&gt;"",净价!I126+利息!I126*100,"")</f>
        <v>103.02123287671233</v>
      </c>
      <c r="J126" s="2">
        <f>IF(净价!J126&lt;&gt;"",净价!J126+利息!J126*100,"")</f>
        <v>109.634</v>
      </c>
      <c r="K126" s="2">
        <f>IF(净价!K126&lt;&gt;"",净价!K126+利息!K126*100,"")</f>
        <v>104.52328767123288</v>
      </c>
    </row>
    <row r="127" spans="1:11" x14ac:dyDescent="0.15">
      <c r="A127" s="1">
        <v>42467</v>
      </c>
      <c r="B127" s="2" t="str">
        <f>IF(净价!B127&lt;&gt;"",净价!B127+利息!B127*100,"")</f>
        <v/>
      </c>
      <c r="C127" s="2">
        <f>IF(净价!C127&lt;&gt;"",净价!C127+利息!C127*100,"")</f>
        <v>103.83493150684932</v>
      </c>
      <c r="D127" s="2">
        <f>IF(净价!D127&lt;&gt;"",净价!D127+利息!D127*100,"")</f>
        <v>104.32397260273972</v>
      </c>
      <c r="E127" s="2">
        <f>IF(净价!E127&lt;&gt;"",净价!E127+利息!E127*100,"")</f>
        <v>101.82712328767123</v>
      </c>
      <c r="F127" s="2">
        <f>IF(净价!F127&lt;&gt;"",净价!F127+利息!F127*100,"")</f>
        <v>102.23315068493152</v>
      </c>
      <c r="G127" s="2">
        <f>IF(净价!G127&lt;&gt;"",净价!G127+利息!G127*100,"")</f>
        <v>98.944986301369866</v>
      </c>
      <c r="H127" s="2">
        <f>IF(净价!H127&lt;&gt;"",净价!H127+利息!H127*100,"")</f>
        <v>105.35000000000001</v>
      </c>
      <c r="I127" s="2">
        <f>IF(净价!I127&lt;&gt;"",净价!I127+利息!I127*100,"")</f>
        <v>102.87849315068493</v>
      </c>
      <c r="J127" s="2">
        <f>IF(净价!J127&lt;&gt;"",净价!J127+利息!J127*100,"")</f>
        <v>109.3187397260274</v>
      </c>
      <c r="K127" s="2">
        <f>IF(净价!K127&lt;&gt;"",净价!K127+利息!K127*100,"")</f>
        <v>103.54109589041096</v>
      </c>
    </row>
    <row r="128" spans="1:11" x14ac:dyDescent="0.15">
      <c r="A128" s="1">
        <v>42468</v>
      </c>
      <c r="B128" s="2">
        <f>IF(净价!B128&lt;&gt;"",净价!B128+利息!B128*100,"")</f>
        <v>100.89235616438356</v>
      </c>
      <c r="C128" s="2">
        <f>IF(净价!C128&lt;&gt;"",净价!C128+利息!C128*100,"")</f>
        <v>103.90821917808219</v>
      </c>
      <c r="D128" s="2">
        <f>IF(净价!D128&lt;&gt;"",净价!D128+利息!D128*100,"")</f>
        <v>104.37095890410959</v>
      </c>
      <c r="E128" s="2">
        <f>IF(净价!E128&lt;&gt;"",净价!E128+利息!E128*100,"")</f>
        <v>101.78191780821919</v>
      </c>
      <c r="F128" s="2">
        <f>IF(净价!F128&lt;&gt;"",净价!F128+利息!F128*100,"")</f>
        <v>102.50095890410959</v>
      </c>
      <c r="G128" s="2">
        <f>IF(净价!G128&lt;&gt;"",净价!G128+利息!G128*100,"")</f>
        <v>99.258876712328771</v>
      </c>
      <c r="H128" s="2">
        <f>IF(净价!H128&lt;&gt;"",净价!H128+利息!H128*100,"")</f>
        <v>105.42</v>
      </c>
      <c r="I128" s="2">
        <f>IF(净价!I128&lt;&gt;"",净价!I128+利息!I128*100,"")</f>
        <v>102.69575342465754</v>
      </c>
      <c r="J128" s="2">
        <f>IF(净价!J128&lt;&gt;"",净价!J128+利息!J128*100,"")</f>
        <v>109.31347945205479</v>
      </c>
      <c r="K128" s="2">
        <f>IF(净价!K128&lt;&gt;"",净价!K128+利息!K128*100,"")</f>
        <v>103.55890410958904</v>
      </c>
    </row>
    <row r="129" spans="1:11" x14ac:dyDescent="0.15">
      <c r="A129" s="1">
        <v>42471</v>
      </c>
      <c r="B129" s="2">
        <f>IF(净价!B129&lt;&gt;"",净价!B129+利息!B129*100,"")</f>
        <v>100.93484931506849</v>
      </c>
      <c r="C129" s="2">
        <f>IF(净价!C129&lt;&gt;"",净价!C129+利息!C129*100,"")</f>
        <v>103.91808219178083</v>
      </c>
      <c r="D129" s="2">
        <f>IF(净价!D129&lt;&gt;"",净价!D129+利息!D129*100,"")</f>
        <v>104.28191780821918</v>
      </c>
      <c r="E129" s="2">
        <f>IF(净价!E129&lt;&gt;"",净价!E129+利息!E129*100,"")</f>
        <v>100.78630136986301</v>
      </c>
      <c r="F129" s="2">
        <f>IF(净价!F129&lt;&gt;"",净价!F129+利息!F129*100,"")</f>
        <v>102.44438356164385</v>
      </c>
      <c r="G129" s="2">
        <f>IF(净价!G129&lt;&gt;"",净价!G129+利息!G129*100,"")</f>
        <v>99.490547945205478</v>
      </c>
      <c r="H129" s="2">
        <f>IF(净价!H129&lt;&gt;"",净价!H129+利息!H129*100,"")</f>
        <v>105.31</v>
      </c>
      <c r="I129" s="2">
        <f>IF(净价!I129&lt;&gt;"",净价!I129+利息!I129*100,"")</f>
        <v>101.62753424657534</v>
      </c>
      <c r="J129" s="2">
        <f>IF(净价!J129&lt;&gt;"",净价!J129+利息!J129*100,"")</f>
        <v>109.54769863013699</v>
      </c>
      <c r="K129" s="2" t="str">
        <f>IF(净价!K129&lt;&gt;"",净价!K129+利息!K129*100,"")</f>
        <v/>
      </c>
    </row>
    <row r="130" spans="1:11" x14ac:dyDescent="0.15">
      <c r="A130" s="1">
        <v>42472</v>
      </c>
      <c r="B130" s="2">
        <f>IF(净价!B130&lt;&gt;"",净价!B130+利息!B130*100,"")</f>
        <v>100.94901369863014</v>
      </c>
      <c r="C130" s="2">
        <f>IF(净价!C130&lt;&gt;"",净价!C130+利息!C130*100,"")</f>
        <v>103.82136986301369</v>
      </c>
      <c r="D130" s="2">
        <f>IF(净价!D130&lt;&gt;"",净价!D130+利息!D130*100,"")</f>
        <v>104.23890410958904</v>
      </c>
      <c r="E130" s="2">
        <f>IF(净价!E130&lt;&gt;"",净价!E130+利息!E130*100,"")</f>
        <v>100.37109589041097</v>
      </c>
      <c r="F130" s="2">
        <f>IF(净价!F130&lt;&gt;"",净价!F130+利息!F130*100,"")</f>
        <v>101.66219178082191</v>
      </c>
      <c r="G130" s="2">
        <f>IF(净价!G130&lt;&gt;"",净价!G130+利息!G130*100,"")</f>
        <v>99.314438356164374</v>
      </c>
      <c r="H130" s="2">
        <f>IF(净价!H130&lt;&gt;"",净价!H130+利息!H130*100,"")</f>
        <v>105.11</v>
      </c>
      <c r="I130" s="2">
        <f>IF(净价!I130&lt;&gt;"",净价!I130+利息!I130*100,"")</f>
        <v>100.76479452054794</v>
      </c>
      <c r="J130" s="2">
        <f>IF(净价!J130&lt;&gt;"",净价!J130+利息!J130*100,"")</f>
        <v>108.19243835616439</v>
      </c>
      <c r="K130" s="2">
        <f>IF(净价!K130&lt;&gt;"",净价!K130+利息!K130*100,"")</f>
        <v>103.63013698630137</v>
      </c>
    </row>
    <row r="131" spans="1:11" x14ac:dyDescent="0.15">
      <c r="A131" s="1">
        <v>42473</v>
      </c>
      <c r="B131" s="2" t="str">
        <f>IF(净价!B131&lt;&gt;"",净价!B131+利息!B131*100,"")</f>
        <v/>
      </c>
      <c r="C131" s="2">
        <f>IF(净价!C131&lt;&gt;"",净价!C131+利息!C131*100,"")</f>
        <v>103.75465753424658</v>
      </c>
      <c r="D131" s="2">
        <f>IF(净价!D131&lt;&gt;"",净价!D131+利息!D131*100,"")</f>
        <v>104.3458904109589</v>
      </c>
      <c r="E131" s="2">
        <f>IF(净价!E131&lt;&gt;"",净价!E131+利息!E131*100,"")</f>
        <v>100.4558904109589</v>
      </c>
      <c r="F131" s="2">
        <f>IF(净价!F131&lt;&gt;"",净价!F131+利息!F131*100,"")</f>
        <v>101.86</v>
      </c>
      <c r="G131" s="2">
        <f>IF(净价!G131&lt;&gt;"",净价!G131+利息!G131*100,"")</f>
        <v>99.028328767123284</v>
      </c>
      <c r="H131" s="2">
        <f>IF(净价!H131&lt;&gt;"",净价!H131+利息!H131*100,"")</f>
        <v>105.1</v>
      </c>
      <c r="I131" s="2">
        <f>IF(净价!I131&lt;&gt;"",净价!I131+利息!I131*100,"")</f>
        <v>100.62205479452055</v>
      </c>
      <c r="J131" s="2">
        <f>IF(净价!J131&lt;&gt;"",净价!J131+利息!J131*100,"")</f>
        <v>107.80717808219178</v>
      </c>
      <c r="K131" s="2" t="str">
        <f>IF(净价!K131&lt;&gt;"",净价!K131+利息!K131*100,"")</f>
        <v/>
      </c>
    </row>
    <row r="132" spans="1:11" x14ac:dyDescent="0.15">
      <c r="A132" s="1">
        <v>42474</v>
      </c>
      <c r="B132" s="2" t="str">
        <f>IF(净价!B132&lt;&gt;"",净价!B132+利息!B132*100,"")</f>
        <v/>
      </c>
      <c r="C132" s="2">
        <f>IF(净价!C132&lt;&gt;"",净价!C132+利息!C132*100,"")</f>
        <v>103.73794520547945</v>
      </c>
      <c r="D132" s="2">
        <f>IF(净价!D132&lt;&gt;"",净价!D132+利息!D132*100,"")</f>
        <v>104.17287671232876</v>
      </c>
      <c r="E132" s="2">
        <f>IF(净价!E132&lt;&gt;"",净价!E132+利息!E132*100,"")</f>
        <v>101.23068493150686</v>
      </c>
      <c r="F132" s="2">
        <f>IF(净价!F132&lt;&gt;"",净价!F132+利息!F132*100,"")</f>
        <v>102.05780821917807</v>
      </c>
      <c r="G132" s="2">
        <f>IF(净价!G132&lt;&gt;"",净价!G132+利息!G132*100,"")</f>
        <v>98.272219178082196</v>
      </c>
      <c r="H132" s="2">
        <f>IF(净价!H132&lt;&gt;"",净价!H132+利息!H132*100,"")</f>
        <v>105.12</v>
      </c>
      <c r="I132" s="2">
        <f>IF(净价!I132&lt;&gt;"",净价!I132+利息!I132*100,"")</f>
        <v>100.68931506849314</v>
      </c>
      <c r="J132" s="2">
        <f>IF(净价!J132&lt;&gt;"",净价!J132+利息!J132*100,"")</f>
        <v>107.66191780821917</v>
      </c>
      <c r="K132" s="2" t="str">
        <f>IF(净价!K132&lt;&gt;"",净价!K132+利息!K132*100,"")</f>
        <v/>
      </c>
    </row>
    <row r="133" spans="1:11" x14ac:dyDescent="0.15">
      <c r="A133" s="1">
        <v>42475</v>
      </c>
      <c r="B133" s="2" t="str">
        <f>IF(净价!B133&lt;&gt;"",净价!B133+利息!B133*100,"")</f>
        <v/>
      </c>
      <c r="C133" s="2">
        <f>IF(净价!C133&lt;&gt;"",净价!C133+利息!C133*100,"")</f>
        <v>103.57123287671233</v>
      </c>
      <c r="D133" s="2">
        <f>IF(净价!D133&lt;&gt;"",净价!D133+利息!D133*100,"")</f>
        <v>104.23986301369862</v>
      </c>
      <c r="E133" s="2">
        <f>IF(净价!E133&lt;&gt;"",净价!E133+利息!E133*100,"")</f>
        <v>101.33547945205478</v>
      </c>
      <c r="F133" s="2">
        <f>IF(净价!F133&lt;&gt;"",净价!F133+利息!F133*100,"")</f>
        <v>102.08561643835617</v>
      </c>
      <c r="G133" s="2">
        <f>IF(净价!G133&lt;&gt;"",净价!G133+利息!G133*100,"")</f>
        <v>98.9461095890411</v>
      </c>
      <c r="H133" s="2">
        <f>IF(净价!H133&lt;&gt;"",净价!H133+利息!H133*100,"")</f>
        <v>105.18</v>
      </c>
      <c r="I133" s="2">
        <f>IF(净价!I133&lt;&gt;"",净价!I133+利息!I133*100,"")</f>
        <v>100.67657534246575</v>
      </c>
      <c r="J133" s="2">
        <f>IF(净价!J133&lt;&gt;"",净价!J133+利息!J133*100,"")</f>
        <v>107.96665753424658</v>
      </c>
      <c r="K133" s="2" t="str">
        <f>IF(净价!K133&lt;&gt;"",净价!K133+利息!K133*100,"")</f>
        <v/>
      </c>
    </row>
    <row r="134" spans="1:11" x14ac:dyDescent="0.15">
      <c r="A134" s="1">
        <v>42478</v>
      </c>
      <c r="B134" s="2">
        <f>IF(净价!B134&lt;&gt;"",净价!B134+利息!B134*100,"")</f>
        <v>101.03400000000001</v>
      </c>
      <c r="C134" s="2">
        <f>IF(净价!C134&lt;&gt;"",净价!C134+利息!C134*100,"")</f>
        <v>103.59109589041097</v>
      </c>
      <c r="D134" s="2">
        <f>IF(净价!D134&lt;&gt;"",净价!D134+利息!D134*100,"")</f>
        <v>104.29082191780822</v>
      </c>
      <c r="E134" s="2">
        <f>IF(净价!E134&lt;&gt;"",净价!E134+利息!E134*100,"")</f>
        <v>100.77986301369863</v>
      </c>
      <c r="F134" s="2" t="str">
        <f>IF(净价!F134&lt;&gt;"",净价!F134+利息!F134*100,"")</f>
        <v/>
      </c>
      <c r="G134" s="2">
        <f>IF(净价!G134&lt;&gt;"",净价!G134+利息!G134*100,"")</f>
        <v>93.947780821917803</v>
      </c>
      <c r="H134" s="2">
        <f>IF(净价!H134&lt;&gt;"",净价!H134+利息!H134*100,"")</f>
        <v>105.25</v>
      </c>
      <c r="I134" s="2">
        <f>IF(净价!I134&lt;&gt;"",净价!I134+利息!I134*100,"")</f>
        <v>100.83835616438355</v>
      </c>
      <c r="J134" s="2">
        <f>IF(净价!J134&lt;&gt;"",净价!J134+利息!J134*100,"")</f>
        <v>108.01087671232877</v>
      </c>
      <c r="K134" s="2" t="str">
        <f>IF(净价!K134&lt;&gt;"",净价!K134+利息!K134*100,"")</f>
        <v/>
      </c>
    </row>
    <row r="135" spans="1:11" x14ac:dyDescent="0.15">
      <c r="A135" s="1">
        <v>42479</v>
      </c>
      <c r="B135" s="2">
        <f>IF(净价!B135&lt;&gt;"",净价!B135+利息!B135*100,"")</f>
        <v>100.54816438356164</v>
      </c>
      <c r="C135" s="2">
        <f>IF(净价!C135&lt;&gt;"",净价!C135+利息!C135*100,"")</f>
        <v>103.72438356164383</v>
      </c>
      <c r="D135" s="2">
        <f>IF(净价!D135&lt;&gt;"",净价!D135+利息!D135*100,"")</f>
        <v>104.35780821917808</v>
      </c>
      <c r="E135" s="2">
        <f>IF(净价!E135&lt;&gt;"",净价!E135+利息!E135*100,"")</f>
        <v>100.84465753424658</v>
      </c>
      <c r="F135" s="2">
        <f>IF(净价!F135&lt;&gt;"",净价!F135+利息!F135*100,"")</f>
        <v>102.1568493150685</v>
      </c>
      <c r="G135" s="2">
        <f>IF(净价!G135&lt;&gt;"",净价!G135+利息!G135*100,"")</f>
        <v>92.651671232876708</v>
      </c>
      <c r="H135" s="2">
        <f>IF(净价!H135&lt;&gt;"",净价!H135+利息!H135*100,"")</f>
        <v>105.32000000000001</v>
      </c>
      <c r="I135" s="2">
        <f>IF(净价!I135&lt;&gt;"",净价!I135+利息!I135*100,"")</f>
        <v>100.82561643835616</v>
      </c>
      <c r="J135" s="2">
        <f>IF(净价!J135&lt;&gt;"",净价!J135+利息!J135*100,"")</f>
        <v>108.05561643835617</v>
      </c>
      <c r="K135" s="2" t="str">
        <f>IF(净价!K135&lt;&gt;"",净价!K135+利息!K135*100,"")</f>
        <v/>
      </c>
    </row>
    <row r="136" spans="1:11" x14ac:dyDescent="0.15">
      <c r="A136" s="1">
        <v>42480</v>
      </c>
      <c r="B136" s="2">
        <f>IF(净价!B136&lt;&gt;"",净价!B136+利息!B136*100,"")</f>
        <v>100.56232876712329</v>
      </c>
      <c r="C136" s="2">
        <f>IF(净价!C136&lt;&gt;"",净价!C136+利息!C136*100,"")</f>
        <v>103.59767123287671</v>
      </c>
      <c r="D136" s="2">
        <f>IF(净价!D136&lt;&gt;"",净价!D136+利息!D136*100,"")</f>
        <v>104.22479452054795</v>
      </c>
      <c r="E136" s="2">
        <f>IF(净价!E136&lt;&gt;"",净价!E136+利息!E136*100,"")</f>
        <v>100.33945205479452</v>
      </c>
      <c r="F136" s="2" t="str">
        <f>IF(净价!F136&lt;&gt;"",净价!F136+利息!F136*100,"")</f>
        <v/>
      </c>
      <c r="G136" s="2">
        <f>IF(净价!G136&lt;&gt;"",净价!G136+利息!G136*100,"")</f>
        <v>93.885561643835615</v>
      </c>
      <c r="H136" s="2">
        <f>IF(净价!H136&lt;&gt;"",净价!H136+利息!H136*100,"")</f>
        <v>105.25999999999999</v>
      </c>
      <c r="I136" s="2">
        <f>IF(净价!I136&lt;&gt;"",净价!I136+利息!I136*100,"")</f>
        <v>100.76287671232876</v>
      </c>
      <c r="J136" s="2" t="str">
        <f>IF(净价!J136&lt;&gt;"",净价!J136+利息!J136*100,"")</f>
        <v/>
      </c>
      <c r="K136" s="2" t="str">
        <f>IF(净价!K136&lt;&gt;"",净价!K136+利息!K136*100,"")</f>
        <v/>
      </c>
    </row>
    <row r="137" spans="1:11" x14ac:dyDescent="0.15">
      <c r="A137" s="1">
        <v>42481</v>
      </c>
      <c r="B137" s="2">
        <f>IF(净价!B137&lt;&gt;"",净价!B137+利息!B137*100,"")</f>
        <v>101.07649315068493</v>
      </c>
      <c r="C137" s="2">
        <f>IF(净价!C137&lt;&gt;"",净价!C137+利息!C137*100,"")</f>
        <v>103.68095890410959</v>
      </c>
      <c r="D137" s="2">
        <f>IF(净价!D137&lt;&gt;"",净价!D137+利息!D137*100,"")</f>
        <v>104.31178082191781</v>
      </c>
      <c r="E137" s="2">
        <f>IF(净价!E137&lt;&gt;"",净价!E137+利息!E137*100,"")</f>
        <v>99.894246575342464</v>
      </c>
      <c r="F137" s="2" t="str">
        <f>IF(净价!F137&lt;&gt;"",净价!F137+利息!F137*100,"")</f>
        <v/>
      </c>
      <c r="G137" s="2">
        <f>IF(净价!G137&lt;&gt;"",净价!G137+利息!G137*100,"")</f>
        <v>92.729452054794521</v>
      </c>
      <c r="H137" s="2">
        <f>IF(净价!H137&lt;&gt;"",净价!H137+利息!H137*100,"")</f>
        <v>105.32</v>
      </c>
      <c r="I137" s="2">
        <f>IF(净价!I137&lt;&gt;"",净价!I137+利息!I137*100,"")</f>
        <v>100.58013698630137</v>
      </c>
      <c r="J137" s="2">
        <f>IF(净价!J137&lt;&gt;"",净价!J137+利息!J137*100,"")</f>
        <v>108.17509589041097</v>
      </c>
      <c r="K137" s="2" t="str">
        <f>IF(净价!K137&lt;&gt;"",净价!K137+利息!K137*100,"")</f>
        <v/>
      </c>
    </row>
    <row r="138" spans="1:11" x14ac:dyDescent="0.15">
      <c r="A138" s="1">
        <v>42482</v>
      </c>
      <c r="B138" s="2" t="str">
        <f>IF(净价!B138&lt;&gt;"",净价!B138+利息!B138*100,"")</f>
        <v/>
      </c>
      <c r="C138" s="2">
        <f>IF(净价!C138&lt;&gt;"",净价!C138+利息!C138*100,"")</f>
        <v>103.71424657534247</v>
      </c>
      <c r="D138" s="2">
        <f>IF(净价!D138&lt;&gt;"",净价!D138+利息!D138*100,"")</f>
        <v>104.34876712328767</v>
      </c>
      <c r="E138" s="2">
        <f>IF(净价!E138&lt;&gt;"",净价!E138+利息!E138*100,"")</f>
        <v>99.879041095890415</v>
      </c>
      <c r="F138" s="2">
        <f>IF(净价!F138&lt;&gt;"",净价!F138+利息!F138*100,"")</f>
        <v>102.04027397260273</v>
      </c>
      <c r="G138" s="2">
        <f>IF(净价!G138&lt;&gt;"",净价!G138+利息!G138*100,"")</f>
        <v>92.093342465753423</v>
      </c>
      <c r="H138" s="2">
        <f>IF(净价!H138&lt;&gt;"",净价!H138+利息!H138*100,"")</f>
        <v>105.4</v>
      </c>
      <c r="I138" s="2">
        <f>IF(净价!I138&lt;&gt;"",净价!I138+利息!I138*100,"")</f>
        <v>100.61739726027398</v>
      </c>
      <c r="J138" s="2">
        <f>IF(净价!J138&lt;&gt;"",净价!J138+利息!J138*100,"")</f>
        <v>107.63983561643835</v>
      </c>
      <c r="K138" s="2" t="str">
        <f>IF(净价!K138&lt;&gt;"",净价!K138+利息!K138*100,"")</f>
        <v/>
      </c>
    </row>
    <row r="139" spans="1:11" x14ac:dyDescent="0.15">
      <c r="A139" s="1">
        <v>42485</v>
      </c>
      <c r="B139" s="2">
        <f>IF(净价!B139&lt;&gt;"",净价!B139+利息!B139*100,"")</f>
        <v>100.63315068493151</v>
      </c>
      <c r="C139" s="2">
        <f>IF(净价!C139&lt;&gt;"",净价!C139+利息!C139*100,"")</f>
        <v>103.60410958904109</v>
      </c>
      <c r="D139" s="2">
        <f>IF(净价!D139&lt;&gt;"",净价!D139+利息!D139*100,"")</f>
        <v>104.30972602739726</v>
      </c>
      <c r="E139" s="2">
        <f>IF(净价!E139&lt;&gt;"",净价!E139+利息!E139*100,"")</f>
        <v>101.02342465753425</v>
      </c>
      <c r="F139" s="2">
        <f>IF(净价!F139&lt;&gt;"",净价!F139+利息!F139*100,"")</f>
        <v>101.51369863013699</v>
      </c>
      <c r="G139" s="2">
        <f>IF(净价!G139&lt;&gt;"",净价!G139+利息!G139*100,"")</f>
        <v>92.415013698630148</v>
      </c>
      <c r="H139" s="2">
        <f>IF(净价!H139&lt;&gt;"",净价!H139+利息!H139*100,"")</f>
        <v>105.37</v>
      </c>
      <c r="I139" s="2">
        <f>IF(净价!I139&lt;&gt;"",净价!I139+利息!I139*100,"")</f>
        <v>100.44917808219179</v>
      </c>
      <c r="J139" s="2">
        <f>IF(净价!J139&lt;&gt;"",净价!J139+利息!J139*100,"")</f>
        <v>107.02405479452055</v>
      </c>
      <c r="K139" s="2" t="str">
        <f>IF(净价!K139&lt;&gt;"",净价!K139+利息!K139*100,"")</f>
        <v/>
      </c>
    </row>
    <row r="140" spans="1:11" x14ac:dyDescent="0.15">
      <c r="A140" s="1">
        <v>42486</v>
      </c>
      <c r="B140" s="2">
        <f>IF(净价!B140&lt;&gt;"",净价!B140+利息!B140*100,"")</f>
        <v>100.69731506849315</v>
      </c>
      <c r="C140" s="2">
        <f>IF(净价!C140&lt;&gt;"",净价!C140+利息!C140*100,"")</f>
        <v>103.60739726027397</v>
      </c>
      <c r="D140" s="2">
        <f>IF(净价!D140&lt;&gt;"",净价!D140+利息!D140*100,"")</f>
        <v>104.26671232876713</v>
      </c>
      <c r="E140" s="2">
        <f>IF(净价!E140&lt;&gt;"",净价!E140+利息!E140*100,"")</f>
        <v>100.76821917808219</v>
      </c>
      <c r="F140" s="2">
        <f>IF(净价!F140&lt;&gt;"",净价!F140+利息!F140*100,"")</f>
        <v>101.82150684931507</v>
      </c>
      <c r="G140" s="2">
        <f>IF(净价!G140&lt;&gt;"",净价!G140+利息!G140*100,"")</f>
        <v>93.138904109589035</v>
      </c>
      <c r="H140" s="2">
        <f>IF(净价!H140&lt;&gt;"",净价!H140+利息!H140*100,"")</f>
        <v>105.39</v>
      </c>
      <c r="I140" s="2">
        <f>IF(净价!I140&lt;&gt;"",净价!I140+利息!I140*100,"")</f>
        <v>100.27643835616438</v>
      </c>
      <c r="J140" s="2">
        <f>IF(净价!J140&lt;&gt;"",净价!J140+利息!J140*100,"")</f>
        <v>107.69879452054793</v>
      </c>
      <c r="K140" s="2" t="str">
        <f>IF(净价!K140&lt;&gt;"",净价!K140+利息!K140*100,"")</f>
        <v/>
      </c>
    </row>
    <row r="141" spans="1:11" x14ac:dyDescent="0.15">
      <c r="A141" s="1">
        <v>42487</v>
      </c>
      <c r="B141" s="2">
        <f>IF(净价!B141&lt;&gt;"",净价!B141+利息!B141*100,"")</f>
        <v>100.86147945205479</v>
      </c>
      <c r="C141" s="2">
        <f>IF(净价!C141&lt;&gt;"",净价!C141+利息!C141*100,"")</f>
        <v>103.53068493150685</v>
      </c>
      <c r="D141" s="2">
        <f>IF(净价!D141&lt;&gt;"",净价!D141+利息!D141*100,"")</f>
        <v>104.09369863013698</v>
      </c>
      <c r="E141" s="2">
        <f>IF(净价!E141&lt;&gt;"",净价!E141+利息!E141*100,"")</f>
        <v>100.85301369863014</v>
      </c>
      <c r="F141" s="2">
        <f>IF(净价!F141&lt;&gt;"",净价!F141+利息!F141*100,"")</f>
        <v>101.84931506849314</v>
      </c>
      <c r="G141" s="2">
        <f>IF(净价!G141&lt;&gt;"",净价!G141+利息!G141*100,"")</f>
        <v>93.252794520547937</v>
      </c>
      <c r="H141" s="2">
        <f>IF(净价!H141&lt;&gt;"",净价!H141+利息!H141*100,"")</f>
        <v>105.39999999999999</v>
      </c>
      <c r="I141" s="2">
        <f>IF(净价!I141&lt;&gt;"",净价!I141+利息!I141*100,"")</f>
        <v>99.973698630136994</v>
      </c>
      <c r="J141" s="2">
        <f>IF(净价!J141&lt;&gt;"",净价!J141+利息!J141*100,"")</f>
        <v>107.95353424657534</v>
      </c>
      <c r="K141" s="2">
        <f>IF(净价!K141&lt;&gt;"",净价!K141+利息!K141*100,"")</f>
        <v>103.67726027397261</v>
      </c>
    </row>
    <row r="142" spans="1:11" x14ac:dyDescent="0.15">
      <c r="A142" s="1">
        <v>42488</v>
      </c>
      <c r="B142" s="2">
        <f>IF(净价!B142&lt;&gt;"",净价!B142+利息!B142*100,"")</f>
        <v>100.77564383561644</v>
      </c>
      <c r="C142" s="2">
        <f>IF(净价!C142&lt;&gt;"",净价!C142+利息!C142*100,"")</f>
        <v>103.70397260273973</v>
      </c>
      <c r="D142" s="2">
        <f>IF(净价!D142&lt;&gt;"",净价!D142+利息!D142*100,"")</f>
        <v>103.62068493150686</v>
      </c>
      <c r="E142" s="2">
        <f>IF(净价!E142&lt;&gt;"",净价!E142+利息!E142*100,"")</f>
        <v>99.727808219178073</v>
      </c>
      <c r="F142" s="2" t="str">
        <f>IF(净价!F142&lt;&gt;"",净价!F142+利息!F142*100,"")</f>
        <v/>
      </c>
      <c r="G142" s="2">
        <f>IF(净价!G142&lt;&gt;"",净价!G142+利息!G142*100,"")</f>
        <v>93.266684931506845</v>
      </c>
      <c r="H142" s="2">
        <f>IF(净价!H142&lt;&gt;"",净价!H142+利息!H142*100,"")</f>
        <v>105.39999999999999</v>
      </c>
      <c r="I142" s="2">
        <f>IF(净价!I142&lt;&gt;"",净价!I142+利息!I142*100,"")</f>
        <v>99.950958904109584</v>
      </c>
      <c r="J142" s="2">
        <f>IF(净价!J142&lt;&gt;"",净价!J142+利息!J142*100,"")</f>
        <v>108.02827397260275</v>
      </c>
      <c r="K142" s="2">
        <f>IF(净价!K142&lt;&gt;"",净价!K142+利息!K142*100,"")</f>
        <v>103.68506849315068</v>
      </c>
    </row>
    <row r="143" spans="1:11" x14ac:dyDescent="0.15">
      <c r="A143" s="1">
        <v>42489</v>
      </c>
      <c r="B143" s="2" t="str">
        <f>IF(净价!B143&lt;&gt;"",净价!B143+利息!B143*100,"")</f>
        <v/>
      </c>
      <c r="C143" s="2">
        <f>IF(净价!C143&lt;&gt;"",净价!C143+利息!C143*100,"")</f>
        <v>103.73726027397261</v>
      </c>
      <c r="D143" s="2">
        <f>IF(净价!D143&lt;&gt;"",净价!D143+利息!D143*100,"")</f>
        <v>104.24767123287671</v>
      </c>
      <c r="E143" s="2">
        <f>IF(净价!E143&lt;&gt;"",净价!E143+利息!E143*100,"")</f>
        <v>100.08260273972603</v>
      </c>
      <c r="F143" s="2">
        <f>IF(净价!F143&lt;&gt;"",净价!F143+利息!F143*100,"")</f>
        <v>101.75493150684932</v>
      </c>
      <c r="G143" s="2">
        <f>IF(净价!G143&lt;&gt;"",净价!G143+利息!G143*100,"")</f>
        <v>93.180575342465758</v>
      </c>
      <c r="H143" s="2">
        <f>IF(净价!H143&lt;&gt;"",净价!H143+利息!H143*100,"")</f>
        <v>105.49000000000001</v>
      </c>
      <c r="I143" s="2">
        <f>IF(净价!I143&lt;&gt;"",净价!I143+利息!I143*100,"")</f>
        <v>99.96821917808218</v>
      </c>
      <c r="J143" s="2">
        <f>IF(净价!J143&lt;&gt;"",净价!J143+利息!J143*100,"")</f>
        <v>108.64301369863014</v>
      </c>
      <c r="K143" s="2">
        <f>IF(净价!K143&lt;&gt;"",净价!K143+利息!K143*100,"")</f>
        <v>103.69287671232877</v>
      </c>
    </row>
    <row r="144" spans="1:11" x14ac:dyDescent="0.15">
      <c r="A144" s="1">
        <v>42493</v>
      </c>
      <c r="B144" s="2" t="str">
        <f>IF(净价!B144&lt;&gt;"",净价!B144+利息!B144*100,"")</f>
        <v/>
      </c>
      <c r="C144" s="2">
        <f>IF(净价!C144&lt;&gt;"",净价!C144+利息!C144*100,"")</f>
        <v>103.83041095890411</v>
      </c>
      <c r="D144" s="2">
        <f>IF(净价!D144&lt;&gt;"",净价!D144+利息!D144*100,"")</f>
        <v>104.31561643835617</v>
      </c>
      <c r="E144" s="2">
        <f>IF(净价!E144&lt;&gt;"",净价!E144+利息!E144*100,"")</f>
        <v>99.851780821917799</v>
      </c>
      <c r="F144" s="2" t="str">
        <f>IF(净价!F144&lt;&gt;"",净价!F144+利息!F144*100,"")</f>
        <v/>
      </c>
      <c r="G144" s="2">
        <f>IF(净价!G144&lt;&gt;"",净价!G144+利息!G144*100,"")</f>
        <v>93.436136986301378</v>
      </c>
      <c r="H144" s="2">
        <f>IF(净价!H144&lt;&gt;"",净价!H144+利息!H144*100,"")</f>
        <v>105.46000000000001</v>
      </c>
      <c r="I144" s="2">
        <f>IF(净价!I144&lt;&gt;"",净价!I144+利息!I144*100,"")</f>
        <v>99.797260273972597</v>
      </c>
      <c r="J144" s="2">
        <f>IF(净价!J144&lt;&gt;"",净价!J144+利息!J144*100,"")</f>
        <v>108.51197260273973</v>
      </c>
      <c r="K144" s="2" t="str">
        <f>IF(净价!K144&lt;&gt;"",净价!K144+利息!K144*100,"")</f>
        <v/>
      </c>
    </row>
    <row r="145" spans="1:11" x14ac:dyDescent="0.15">
      <c r="A145" s="1">
        <v>42494</v>
      </c>
      <c r="B145" s="2">
        <f>IF(净价!B145&lt;&gt;"",净价!B145+利息!B145*100,"")</f>
        <v>100.76063013698631</v>
      </c>
      <c r="C145" s="2">
        <f>IF(净价!C145&lt;&gt;"",净价!C145+利息!C145*100,"")</f>
        <v>103.81369863013698</v>
      </c>
      <c r="D145" s="2">
        <f>IF(净价!D145&lt;&gt;"",净价!D145+利息!D145*100,"")</f>
        <v>104.35260273972602</v>
      </c>
      <c r="E145" s="2">
        <f>IF(净价!E145&lt;&gt;"",净价!E145+利息!E145*100,"")</f>
        <v>99.866575342465751</v>
      </c>
      <c r="F145" s="2">
        <f>IF(净价!F145&lt;&gt;"",净价!F145+利息!F145*100,"")</f>
        <v>101.66397260273972</v>
      </c>
      <c r="G145" s="2">
        <f>IF(净价!G145&lt;&gt;"",净价!G145+利息!G145*100,"")</f>
        <v>93.250027397260268</v>
      </c>
      <c r="H145" s="2">
        <f>IF(净价!H145&lt;&gt;"",净价!H145+利息!H145*100,"")</f>
        <v>105.42999999999999</v>
      </c>
      <c r="I145" s="2">
        <f>IF(净价!I145&lt;&gt;"",净价!I145+利息!I145*100,"")</f>
        <v>99.904520547945211</v>
      </c>
      <c r="J145" s="2">
        <f>IF(净价!J145&lt;&gt;"",净价!J145+利息!J145*100,"")</f>
        <v>108.49671232876713</v>
      </c>
      <c r="K145" s="2">
        <f>IF(净价!K145&lt;&gt;"",净价!K145+利息!K145*100,"")</f>
        <v>103.99191780821917</v>
      </c>
    </row>
    <row r="146" spans="1:11" x14ac:dyDescent="0.15">
      <c r="A146" s="1">
        <v>42495</v>
      </c>
      <c r="B146" s="2" t="str">
        <f>IF(净价!B146&lt;&gt;"",净价!B146+利息!B146*100,"")</f>
        <v/>
      </c>
      <c r="C146" s="2">
        <f>IF(净价!C146&lt;&gt;"",净价!C146+利息!C146*100,"")</f>
        <v>103.81698630136987</v>
      </c>
      <c r="D146" s="2">
        <f>IF(净价!D146&lt;&gt;"",净价!D146+利息!D146*100,"")</f>
        <v>104.60958904109589</v>
      </c>
      <c r="E146" s="2">
        <f>IF(净价!E146&lt;&gt;"",净价!E146+利息!E146*100,"")</f>
        <v>99.9313698630137</v>
      </c>
      <c r="F146" s="2" t="str">
        <f>IF(净价!F146&lt;&gt;"",净价!F146+利息!F146*100,"")</f>
        <v/>
      </c>
      <c r="G146" s="2">
        <f>IF(净价!G146&lt;&gt;"",净价!G146+利息!G146*100,"")</f>
        <v>93.263917808219176</v>
      </c>
      <c r="H146" s="2">
        <f>IF(净价!H146&lt;&gt;"",净价!H146+利息!H146*100,"")</f>
        <v>105.41999999999999</v>
      </c>
      <c r="I146" s="2">
        <f>IF(净价!I146&lt;&gt;"",净价!I146+利息!I146*100,"")</f>
        <v>99.911780821917802</v>
      </c>
      <c r="J146" s="2">
        <f>IF(净价!J146&lt;&gt;"",净价!J146+利息!J146*100,"")</f>
        <v>108.71145205479452</v>
      </c>
      <c r="K146" s="2" t="str">
        <f>IF(净价!K146&lt;&gt;"",净价!K146+利息!K146*100,"")</f>
        <v/>
      </c>
    </row>
    <row r="147" spans="1:11" x14ac:dyDescent="0.15">
      <c r="A147" s="1">
        <v>42496</v>
      </c>
      <c r="B147" s="2" t="str">
        <f>IF(净价!B147&lt;&gt;"",净价!B147+利息!B147*100,"")</f>
        <v/>
      </c>
      <c r="C147" s="2">
        <f>IF(净价!C147&lt;&gt;"",净价!C147+利息!C147*100,"")</f>
        <v>104.05027397260274</v>
      </c>
      <c r="D147" s="2">
        <f>IF(净价!D147&lt;&gt;"",净价!D147+利息!D147*100,"")</f>
        <v>104.61657534246575</v>
      </c>
      <c r="E147" s="2">
        <f>IF(净价!E147&lt;&gt;"",净价!E147+利息!E147*100,"")</f>
        <v>100.04616438356165</v>
      </c>
      <c r="F147" s="2">
        <f>IF(净价!F147&lt;&gt;"",净价!F147+利息!F147*100,"")</f>
        <v>101.9995890410959</v>
      </c>
      <c r="G147" s="2">
        <f>IF(净价!G147&lt;&gt;"",净价!G147+利息!G147*100,"")</f>
        <v>93.277808219178084</v>
      </c>
      <c r="H147" s="2">
        <f>IF(净价!H147&lt;&gt;"",净价!H147+利息!H147*100,"")</f>
        <v>105.76</v>
      </c>
      <c r="I147" s="2">
        <f>IF(净价!I147&lt;&gt;"",净价!I147+利息!I147*100,"")</f>
        <v>99.929041095890412</v>
      </c>
      <c r="J147" s="2">
        <f>IF(净价!J147&lt;&gt;"",净价!J147+利息!J147*100,"")</f>
        <v>108.69619178082192</v>
      </c>
      <c r="K147" s="2" t="str">
        <f>IF(净价!K147&lt;&gt;"",净价!K147+利息!K147*100,"")</f>
        <v/>
      </c>
    </row>
    <row r="148" spans="1:11" x14ac:dyDescent="0.15">
      <c r="A148" s="1">
        <v>42499</v>
      </c>
      <c r="B148" s="2">
        <f>IF(净价!B148&lt;&gt;"",净价!B148+利息!B148*100,"")</f>
        <v>100.33145205479452</v>
      </c>
      <c r="C148" s="2">
        <f>IF(净价!C148&lt;&gt;"",净价!C148+利息!C148*100,"")</f>
        <v>103.94013698630137</v>
      </c>
      <c r="D148" s="2">
        <f>IF(净价!D148&lt;&gt;"",净价!D148+利息!D148*100,"")</f>
        <v>104.70753424657534</v>
      </c>
      <c r="E148" s="2">
        <f>IF(净价!E148&lt;&gt;"",净价!E148+利息!E148*100,"")</f>
        <v>100.26054794520549</v>
      </c>
      <c r="F148" s="2">
        <f>IF(净价!F148&lt;&gt;"",净价!F148+利息!F148*100,"")</f>
        <v>102.02301369863014</v>
      </c>
      <c r="G148" s="2">
        <f>IF(净价!G148&lt;&gt;"",净价!G148+利息!G148*100,"")</f>
        <v>93.319479452054793</v>
      </c>
      <c r="H148" s="2">
        <f>IF(净价!H148&lt;&gt;"",净价!H148+利息!H148*100,"")</f>
        <v>105.37</v>
      </c>
      <c r="I148" s="2">
        <f>IF(净价!I148&lt;&gt;"",净价!I148+利息!I148*100,"")</f>
        <v>99.970821917808209</v>
      </c>
      <c r="J148" s="2">
        <f>IF(净价!J148&lt;&gt;"",净价!J148+利息!J148*100,"")</f>
        <v>108.5904109589041</v>
      </c>
      <c r="K148" s="2" t="str">
        <f>IF(净价!K148&lt;&gt;"",净价!K148+利息!K148*100,"")</f>
        <v/>
      </c>
    </row>
    <row r="149" spans="1:11" x14ac:dyDescent="0.15">
      <c r="A149" s="1">
        <v>42500</v>
      </c>
      <c r="B149" s="2" t="str">
        <f>IF(净价!B149&lt;&gt;"",净价!B149+利息!B149*100,"")</f>
        <v/>
      </c>
      <c r="C149" s="2">
        <f>IF(净价!C149&lt;&gt;"",净价!C149+利息!C149*100,"")</f>
        <v>104.03342465753424</v>
      </c>
      <c r="D149" s="2">
        <f>IF(净价!D149&lt;&gt;"",净价!D149+利息!D149*100,"")</f>
        <v>104.6645205479452</v>
      </c>
      <c r="E149" s="2">
        <f>IF(净价!E149&lt;&gt;"",净价!E149+利息!E149*100,"")</f>
        <v>100.27534246575343</v>
      </c>
      <c r="F149" s="2" t="str">
        <f>IF(净价!F149&lt;&gt;"",净价!F149+利息!F149*100,"")</f>
        <v/>
      </c>
      <c r="G149" s="2">
        <f>IF(净价!G149&lt;&gt;"",净价!G149+利息!G149*100,"")</f>
        <v>93.323369863013696</v>
      </c>
      <c r="H149" s="2">
        <f>IF(净价!H149&lt;&gt;"",净价!H149+利息!H149*100,"")</f>
        <v>105.48</v>
      </c>
      <c r="I149" s="2">
        <f>IF(净价!I149&lt;&gt;"",净价!I149+利息!I149*100,"")</f>
        <v>99.988082191780819</v>
      </c>
      <c r="J149" s="2">
        <f>IF(净价!J149&lt;&gt;"",净价!J149+利息!J149*100,"")</f>
        <v>108.8051506849315</v>
      </c>
      <c r="K149" s="2">
        <f>IF(净价!K149&lt;&gt;"",净价!K149+利息!K149*100,"")</f>
        <v>104.08876712328767</v>
      </c>
    </row>
    <row r="150" spans="1:11" x14ac:dyDescent="0.15">
      <c r="A150" s="1">
        <v>42501</v>
      </c>
      <c r="B150" s="2" t="str">
        <f>IF(净价!B150&lt;&gt;"",净价!B150+利息!B150*100,"")</f>
        <v/>
      </c>
      <c r="C150" s="2">
        <f>IF(净价!C150&lt;&gt;"",净价!C150+利息!C150*100,"")</f>
        <v>104.03671232876712</v>
      </c>
      <c r="D150" s="2">
        <f>IF(净价!D150&lt;&gt;"",净价!D150+利息!D150*100,"")</f>
        <v>104.79150684931506</v>
      </c>
      <c r="E150" s="2">
        <f>IF(净价!E150&lt;&gt;"",净价!E150+利息!E150*100,"")</f>
        <v>100.53013698630137</v>
      </c>
      <c r="F150" s="2" t="str">
        <f>IF(净价!F150&lt;&gt;"",净价!F150+利息!F150*100,"")</f>
        <v/>
      </c>
      <c r="G150" s="2">
        <f>IF(净价!G150&lt;&gt;"",净价!G150+利息!G150*100,"")</f>
        <v>93.347260273972609</v>
      </c>
      <c r="H150" s="2">
        <f>IF(净价!H150&lt;&gt;"",净价!H150+利息!H150*100,"")</f>
        <v>105.53999999999999</v>
      </c>
      <c r="I150" s="2">
        <f>IF(净价!I150&lt;&gt;"",净价!I150+利息!I150*100,"")</f>
        <v>99.935342465753422</v>
      </c>
      <c r="J150" s="2">
        <f>IF(净价!J150&lt;&gt;"",净价!J150+利息!J150*100,"")</f>
        <v>108.82989041095891</v>
      </c>
      <c r="K150" s="2" t="str">
        <f>IF(净价!K150&lt;&gt;"",净价!K150+利息!K150*100,"")</f>
        <v/>
      </c>
    </row>
    <row r="151" spans="1:11" x14ac:dyDescent="0.15">
      <c r="A151" s="1">
        <v>42502</v>
      </c>
      <c r="B151" s="2" t="str">
        <f>IF(净价!B151&lt;&gt;"",净价!B151+利息!B151*100,"")</f>
        <v/>
      </c>
      <c r="C151" s="2">
        <f>IF(净价!C151&lt;&gt;"",净价!C151+利息!C151*100,"")</f>
        <v>104.04</v>
      </c>
      <c r="D151" s="2">
        <f>IF(净价!D151&lt;&gt;"",净价!D151+利息!D151*100,"")</f>
        <v>104.48849315068493</v>
      </c>
      <c r="E151" s="2">
        <f>IF(净价!E151&lt;&gt;"",净价!E151+利息!E151*100,"")</f>
        <v>100.38493150684931</v>
      </c>
      <c r="F151" s="2">
        <f>IF(净价!F151&lt;&gt;"",净价!F151+利息!F151*100,"")</f>
        <v>101.81643835616438</v>
      </c>
      <c r="G151" s="2" t="str">
        <f>IF(净价!G151&lt;&gt;"",净价!G151+利息!G151*100,"")</f>
        <v/>
      </c>
      <c r="H151" s="2">
        <f>IF(净价!H151&lt;&gt;"",净价!H151+利息!H151*100,"")</f>
        <v>105.53999999999999</v>
      </c>
      <c r="I151" s="2">
        <f>IF(净价!I151&lt;&gt;"",净价!I151+利息!I151*100,"")</f>
        <v>99.952602739726032</v>
      </c>
      <c r="J151" s="2">
        <f>IF(净价!J151&lt;&gt;"",净价!J151+利息!J151*100,"")</f>
        <v>108.8246301369863</v>
      </c>
      <c r="K151" s="2" t="str">
        <f>IF(净价!K151&lt;&gt;"",净价!K151+利息!K151*100,"")</f>
        <v/>
      </c>
    </row>
    <row r="152" spans="1:11" x14ac:dyDescent="0.15">
      <c r="A152" s="1">
        <v>42503</v>
      </c>
      <c r="B152" s="2" t="str">
        <f>IF(净价!B152&lt;&gt;"",净价!B152+利息!B152*100,"")</f>
        <v/>
      </c>
      <c r="C152" s="2">
        <f>IF(净价!C152&lt;&gt;"",净价!C152+利息!C152*100,"")</f>
        <v>103.95328767123289</v>
      </c>
      <c r="D152" s="2">
        <f>IF(净价!D152&lt;&gt;"",净价!D152+利息!D152*100,"")</f>
        <v>104.6754794520548</v>
      </c>
      <c r="E152" s="2">
        <f>IF(净价!E152&lt;&gt;"",净价!E152+利息!E152*100,"")</f>
        <v>100.29972602739727</v>
      </c>
      <c r="F152" s="2">
        <f>IF(净价!F152&lt;&gt;"",净价!F152+利息!F152*100,"")</f>
        <v>102.03424657534246</v>
      </c>
      <c r="G152" s="2" t="str">
        <f>IF(净价!G152&lt;&gt;"",净价!G152+利息!G152*100,"")</f>
        <v/>
      </c>
      <c r="H152" s="2">
        <f>IF(净价!H152&lt;&gt;"",净价!H152+利息!H152*100,"")</f>
        <v>105.57000000000001</v>
      </c>
      <c r="I152" s="2">
        <f>IF(净价!I152&lt;&gt;"",净价!I152+利息!I152*100,"")</f>
        <v>100.05986301369863</v>
      </c>
      <c r="J152" s="2">
        <f>IF(净价!J152&lt;&gt;"",净价!J152+利息!J152*100,"")</f>
        <v>108.8093698630137</v>
      </c>
      <c r="K152" s="2" t="str">
        <f>IF(净价!K152&lt;&gt;"",净价!K152+利息!K152*100,"")</f>
        <v/>
      </c>
    </row>
    <row r="153" spans="1:11" x14ac:dyDescent="0.15">
      <c r="A153" s="1">
        <v>42506</v>
      </c>
      <c r="B153" s="2" t="str">
        <f>IF(净价!B153&lt;&gt;"",净价!B153+利息!B153*100,"")</f>
        <v/>
      </c>
      <c r="C153" s="2">
        <f>IF(净价!C153&lt;&gt;"",净价!C153+利息!C153*100,"")</f>
        <v>104.0331506849315</v>
      </c>
      <c r="D153" s="2">
        <f>IF(净价!D153&lt;&gt;"",净价!D153+利息!D153*100,"")</f>
        <v>104.59643835616438</v>
      </c>
      <c r="E153" s="2">
        <f>IF(净价!E153&lt;&gt;"",净价!E153+利息!E153*100,"")</f>
        <v>100.24410958904109</v>
      </c>
      <c r="F153" s="2" t="str">
        <f>IF(净价!F153&lt;&gt;"",净价!F153+利息!F153*100,"")</f>
        <v/>
      </c>
      <c r="G153" s="2">
        <f>IF(净价!G153&lt;&gt;"",净价!G153+利息!G153*100,"")</f>
        <v>93.316712328767125</v>
      </c>
      <c r="H153" s="2">
        <f>IF(净价!H153&lt;&gt;"",净价!H153+利息!H153*100,"")</f>
        <v>105.66999999999999</v>
      </c>
      <c r="I153" s="2">
        <f>IF(净价!I153&lt;&gt;"",净价!I153+利息!I153*100,"")</f>
        <v>100.22164383561645</v>
      </c>
      <c r="J153" s="2">
        <f>IF(净价!J153&lt;&gt;"",净价!J153+利息!J153*100,"")</f>
        <v>108.88358904109589</v>
      </c>
      <c r="K153" s="2" t="str">
        <f>IF(净价!K153&lt;&gt;"",净价!K153+利息!K153*100,"")</f>
        <v/>
      </c>
    </row>
    <row r="154" spans="1:11" x14ac:dyDescent="0.15">
      <c r="A154" s="1">
        <v>42507</v>
      </c>
      <c r="B154" s="2" t="str">
        <f>IF(净价!B154&lt;&gt;"",净价!B154+利息!B154*100,"")</f>
        <v/>
      </c>
      <c r="C154" s="2">
        <f>IF(净价!C154&lt;&gt;"",净价!C154+利息!C154*100,"")</f>
        <v>104.03643835616438</v>
      </c>
      <c r="D154" s="2">
        <f>IF(净价!D154&lt;&gt;"",净价!D154+利息!D154*100,"")</f>
        <v>104.63342465753425</v>
      </c>
      <c r="E154" s="2">
        <f>IF(净价!E154&lt;&gt;"",净价!E154+利息!E154*100,"")</f>
        <v>100.19890410958904</v>
      </c>
      <c r="F154" s="2">
        <f>IF(净价!F154&lt;&gt;"",净价!F154+利息!F154*100,"")</f>
        <v>101.96547945205479</v>
      </c>
      <c r="G154" s="2" t="str">
        <f>IF(净价!G154&lt;&gt;"",净价!G154+利息!G154*100,"")</f>
        <v/>
      </c>
      <c r="H154" s="2">
        <f>IF(净价!H154&lt;&gt;"",净价!H154+利息!H154*100,"")</f>
        <v>105.71000000000001</v>
      </c>
      <c r="I154" s="2">
        <f>IF(净价!I154&lt;&gt;"",净价!I154+利息!I154*100,"")</f>
        <v>100.07890410958905</v>
      </c>
      <c r="J154" s="2">
        <f>IF(净价!J154&lt;&gt;"",净价!J154+利息!J154*100,"")</f>
        <v>108.8383287671233</v>
      </c>
      <c r="K154" s="2">
        <f>IF(净价!K154&lt;&gt;"",净价!K154+利息!K154*100,"")</f>
        <v>104.19342465753425</v>
      </c>
    </row>
    <row r="155" spans="1:11" x14ac:dyDescent="0.15">
      <c r="A155" s="1">
        <v>42508</v>
      </c>
      <c r="B155" s="2" t="str">
        <f>IF(净价!B155&lt;&gt;"",净价!B155+利息!B155*100,"")</f>
        <v/>
      </c>
      <c r="C155" s="2">
        <f>IF(净价!C155&lt;&gt;"",净价!C155+利息!C155*100,"")</f>
        <v>104.04972602739726</v>
      </c>
      <c r="D155" s="2">
        <f>IF(净价!D155&lt;&gt;"",净价!D155+利息!D155*100,"")</f>
        <v>104.56041095890411</v>
      </c>
      <c r="E155" s="2">
        <f>IF(净价!E155&lt;&gt;"",净价!E155+利息!E155*100,"")</f>
        <v>99.933698630136973</v>
      </c>
      <c r="F155" s="2" t="str">
        <f>IF(净价!F155&lt;&gt;"",净价!F155+利息!F155*100,"")</f>
        <v/>
      </c>
      <c r="G155" s="2">
        <f>IF(净价!G155&lt;&gt;"",净价!G155+利息!G155*100,"")</f>
        <v>93.334493150684935</v>
      </c>
      <c r="H155" s="2">
        <f>IF(净价!H155&lt;&gt;"",净价!H155+利息!H155*100,"")</f>
        <v>105.78</v>
      </c>
      <c r="I155" s="2">
        <f>IF(净价!I155&lt;&gt;"",净价!I155+利息!I155*100,"")</f>
        <v>99.986164383561658</v>
      </c>
      <c r="J155" s="2">
        <f>IF(净价!J155&lt;&gt;"",净价!J155+利息!J155*100,"")</f>
        <v>107.92306849315068</v>
      </c>
      <c r="K155" s="2" t="str">
        <f>IF(净价!K155&lt;&gt;"",净价!K155+利息!K155*100,"")</f>
        <v/>
      </c>
    </row>
    <row r="156" spans="1:11" x14ac:dyDescent="0.15">
      <c r="A156" s="1">
        <v>42509</v>
      </c>
      <c r="B156" s="2" t="str">
        <f>IF(净价!B156&lt;&gt;"",净价!B156+利息!B156*100,"")</f>
        <v/>
      </c>
      <c r="C156" s="2">
        <f>IF(净价!C156&lt;&gt;"",净价!C156+利息!C156*100,"")</f>
        <v>104.06301369863014</v>
      </c>
      <c r="D156" s="2">
        <f>IF(净价!D156&lt;&gt;"",净价!D156+利息!D156*100,"")</f>
        <v>104.56739726027396</v>
      </c>
      <c r="E156" s="2">
        <f>IF(净价!E156&lt;&gt;"",净价!E156+利息!E156*100,"")</f>
        <v>99.95849315068493</v>
      </c>
      <c r="F156" s="2">
        <f>IF(净价!F156&lt;&gt;"",净价!F156+利息!F156*100,"")</f>
        <v>102.12109589041097</v>
      </c>
      <c r="G156" s="2" t="str">
        <f>IF(净价!G156&lt;&gt;"",净价!G156+利息!G156*100,"")</f>
        <v/>
      </c>
      <c r="H156" s="2">
        <f>IF(净价!H156&lt;&gt;"",净价!H156+利息!H156*100,"")</f>
        <v>105.82</v>
      </c>
      <c r="I156" s="2">
        <f>IF(净价!I156&lt;&gt;"",净价!I156+利息!I156*100,"")</f>
        <v>99.89342465753424</v>
      </c>
      <c r="J156" s="2">
        <f>IF(净价!J156&lt;&gt;"",净价!J156+利息!J156*100,"")</f>
        <v>108.39780821917807</v>
      </c>
      <c r="K156" s="2">
        <f>IF(净价!K156&lt;&gt;"",净价!K156+利息!K156*100,"")</f>
        <v>104.15904109589042</v>
      </c>
    </row>
    <row r="157" spans="1:11" x14ac:dyDescent="0.15">
      <c r="A157" s="1">
        <v>42510</v>
      </c>
      <c r="B157" s="2" t="str">
        <f>IF(净价!B157&lt;&gt;"",净价!B157+利息!B157*100,"")</f>
        <v/>
      </c>
      <c r="C157" s="2">
        <f>IF(净价!C157&lt;&gt;"",净价!C157+利息!C157*100,"")</f>
        <v>104.12630136986301</v>
      </c>
      <c r="D157" s="2">
        <f>IF(净价!D157&lt;&gt;"",净价!D157+利息!D157*100,"")</f>
        <v>104.44438356164383</v>
      </c>
      <c r="E157" s="2">
        <f>IF(净价!E157&lt;&gt;"",净价!E157+利息!E157*100,"")</f>
        <v>98.783287671232884</v>
      </c>
      <c r="F157" s="2">
        <f>IF(净价!F157&lt;&gt;"",净价!F157+利息!F157*100,"")</f>
        <v>102.12890410958904</v>
      </c>
      <c r="G157" s="2">
        <f>IF(净价!G157&lt;&gt;"",净价!G157+利息!G157*100,"")</f>
        <v>91.472273972602736</v>
      </c>
      <c r="H157" s="2">
        <f>IF(净价!H157&lt;&gt;"",净价!H157+利息!H157*100,"")</f>
        <v>105.82000000000001</v>
      </c>
      <c r="I157" s="2">
        <f>IF(净价!I157&lt;&gt;"",净价!I157+利息!I157*100,"")</f>
        <v>99.190684931506837</v>
      </c>
      <c r="J157" s="2">
        <f>IF(净价!J157&lt;&gt;"",净价!J157+利息!J157*100,"")</f>
        <v>108.70254794520548</v>
      </c>
      <c r="K157" s="2" t="str">
        <f>IF(净价!K157&lt;&gt;"",净价!K157+利息!K157*100,"")</f>
        <v/>
      </c>
    </row>
    <row r="158" spans="1:11" x14ac:dyDescent="0.15">
      <c r="A158" s="1">
        <v>42513</v>
      </c>
      <c r="B158" s="2" t="str">
        <f>IF(净价!B158&lt;&gt;"",净价!B158+利息!B158*100,"")</f>
        <v/>
      </c>
      <c r="C158" s="2">
        <f>IF(净价!C158&lt;&gt;"",净价!C158+利息!C158*100,"")</f>
        <v>104.07616438356165</v>
      </c>
      <c r="D158" s="2">
        <f>IF(净价!D158&lt;&gt;"",净价!D158+利息!D158*100,"")</f>
        <v>104.38534246575342</v>
      </c>
      <c r="E158" s="2">
        <f>IF(净价!E158&lt;&gt;"",净价!E158+利息!E158*100,"")</f>
        <v>99.727671232876716</v>
      </c>
      <c r="F158" s="2">
        <f>IF(净价!F158&lt;&gt;"",净价!F158+利息!F158*100,"")</f>
        <v>102.0723287671233</v>
      </c>
      <c r="G158" s="2">
        <f>IF(净价!G158&lt;&gt;"",净价!G158+利息!G158*100,"")</f>
        <v>91.513945205479459</v>
      </c>
      <c r="H158" s="2">
        <f>IF(净价!H158&lt;&gt;"",净价!H158+利息!H158*100,"")</f>
        <v>105.86999999999999</v>
      </c>
      <c r="I158" s="2">
        <f>IF(净价!I158&lt;&gt;"",净价!I158+利息!I158*100,"")</f>
        <v>99.142465753424659</v>
      </c>
      <c r="J158" s="2">
        <f>IF(净价!J158&lt;&gt;"",净价!J158+利息!J158*100,"")</f>
        <v>108.57676712328767</v>
      </c>
      <c r="K158" s="2" t="str">
        <f>IF(净价!K158&lt;&gt;"",净价!K158+利息!K158*100,"")</f>
        <v/>
      </c>
    </row>
    <row r="159" spans="1:11" x14ac:dyDescent="0.15">
      <c r="A159" s="1">
        <v>42514</v>
      </c>
      <c r="B159" s="2" t="str">
        <f>IF(净价!B159&lt;&gt;"",净价!B159+利息!B159*100,"")</f>
        <v/>
      </c>
      <c r="C159" s="2">
        <f>IF(净价!C159&lt;&gt;"",净价!C159+利息!C159*100,"")</f>
        <v>104.06945205479452</v>
      </c>
      <c r="D159" s="2">
        <f>IF(净价!D159&lt;&gt;"",净价!D159+利息!D159*100,"")</f>
        <v>104.38232876712328</v>
      </c>
      <c r="E159" s="2">
        <f>IF(净价!E159&lt;&gt;"",净价!E159+利息!E159*100,"")</f>
        <v>99.952465753424661</v>
      </c>
      <c r="F159" s="2">
        <f>IF(净价!F159&lt;&gt;"",净价!F159+利息!F159*100,"")</f>
        <v>102.03013698630137</v>
      </c>
      <c r="G159" s="2">
        <f>IF(净价!G159&lt;&gt;"",净价!G159+利息!G159*100,"")</f>
        <v>90.527835616438352</v>
      </c>
      <c r="H159" s="2">
        <f>IF(净价!H159&lt;&gt;"",净价!H159+利息!H159*100,"")</f>
        <v>105.88000000000001</v>
      </c>
      <c r="I159" s="2">
        <f>IF(净价!I159&lt;&gt;"",净价!I159+利息!I159*100,"")</f>
        <v>99.159726027397255</v>
      </c>
      <c r="J159" s="2">
        <f>IF(净价!J159&lt;&gt;"",净价!J159+利息!J159*100,"")</f>
        <v>108.71150684931507</v>
      </c>
      <c r="K159" s="2" t="str">
        <f>IF(净价!K159&lt;&gt;"",净价!K159+利息!K159*100,"")</f>
        <v/>
      </c>
    </row>
    <row r="160" spans="1:11" x14ac:dyDescent="0.15">
      <c r="A160" s="1">
        <v>42515</v>
      </c>
      <c r="B160" s="2">
        <f>IF(净价!B160&lt;&gt;"",净价!B160+利息!B160*100,"")</f>
        <v>100.33808219178083</v>
      </c>
      <c r="C160" s="2">
        <f>IF(净价!C160&lt;&gt;"",净价!C160+利息!C160*100,"")</f>
        <v>103.99273972602739</v>
      </c>
      <c r="D160" s="2">
        <f>IF(净价!D160&lt;&gt;"",净价!D160+利息!D160*100,"")</f>
        <v>104.42931506849315</v>
      </c>
      <c r="E160" s="2">
        <f>IF(净价!E160&lt;&gt;"",净价!E160+利息!E160*100,"")</f>
        <v>99.877260273972595</v>
      </c>
      <c r="F160" s="2">
        <f>IF(净价!F160&lt;&gt;"",净价!F160+利息!F160*100,"")</f>
        <v>102.04794520547945</v>
      </c>
      <c r="G160" s="2">
        <f>IF(净价!G160&lt;&gt;"",净价!G160+利息!G160*100,"")</f>
        <v>92.411726027397265</v>
      </c>
      <c r="H160" s="2">
        <f>IF(净价!H160&lt;&gt;"",净价!H160+利息!H160*100,"")</f>
        <v>105.91</v>
      </c>
      <c r="I160" s="2">
        <f>IF(净价!I160&lt;&gt;"",净价!I160+利息!I160*100,"")</f>
        <v>99.176986301369865</v>
      </c>
      <c r="J160" s="2">
        <f>IF(净价!J160&lt;&gt;"",净价!J160+利息!J160*100,"")</f>
        <v>108.57624657534247</v>
      </c>
      <c r="K160" s="2" t="str">
        <f>IF(净价!K160&lt;&gt;"",净价!K160+利息!K160*100,"")</f>
        <v/>
      </c>
    </row>
    <row r="161" spans="1:11" x14ac:dyDescent="0.15">
      <c r="A161" s="1">
        <v>42516</v>
      </c>
      <c r="B161" s="2">
        <f>IF(净价!B161&lt;&gt;"",净价!B161+利息!B161*100,"")</f>
        <v>100.33224657534247</v>
      </c>
      <c r="C161" s="2">
        <f>IF(净价!C161&lt;&gt;"",净价!C161+利息!C161*100,"")</f>
        <v>103.87602739726027</v>
      </c>
      <c r="D161" s="2">
        <f>IF(净价!D161&lt;&gt;"",净价!D161+利息!D161*100,"")</f>
        <v>104.45630136986301</v>
      </c>
      <c r="E161" s="2">
        <f>IF(净价!E161&lt;&gt;"",净价!E161+利息!E161*100,"")</f>
        <v>99.992054794520556</v>
      </c>
      <c r="F161" s="2" t="str">
        <f>IF(净价!F161&lt;&gt;"",净价!F161+利息!F161*100,"")</f>
        <v/>
      </c>
      <c r="G161" s="2">
        <f>IF(净价!G161&lt;&gt;"",净价!G161+利息!G161*100,"")</f>
        <v>91.525616438356167</v>
      </c>
      <c r="H161" s="2">
        <f>IF(净价!H161&lt;&gt;"",净价!H161+利息!H161*100,"")</f>
        <v>105.94999999999999</v>
      </c>
      <c r="I161" s="2">
        <f>IF(净价!I161&lt;&gt;"",净价!I161+利息!I161*100,"")</f>
        <v>100.45424657534247</v>
      </c>
      <c r="J161" s="2">
        <f>IF(净价!J161&lt;&gt;"",净价!J161+利息!J161*100,"")</f>
        <v>108.56098630136987</v>
      </c>
      <c r="K161" s="2" t="str">
        <f>IF(净价!K161&lt;&gt;"",净价!K161+利息!K161*100,"")</f>
        <v/>
      </c>
    </row>
    <row r="162" spans="1:11" x14ac:dyDescent="0.15">
      <c r="A162" s="1">
        <v>42517</v>
      </c>
      <c r="B162" s="2" t="str">
        <f>IF(净价!B162&lt;&gt;"",净价!B162+利息!B162*100,"")</f>
        <v/>
      </c>
      <c r="C162" s="2">
        <f>IF(净价!C162&lt;&gt;"",净价!C162+利息!C162*100,"")</f>
        <v>103.94931506849316</v>
      </c>
      <c r="D162" s="2">
        <f>IF(净价!D162&lt;&gt;"",净价!D162+利息!D162*100,"")</f>
        <v>104.48328767123287</v>
      </c>
      <c r="E162" s="2">
        <f>IF(净价!E162&lt;&gt;"",净价!E162+利息!E162*100,"")</f>
        <v>102.40684931506848</v>
      </c>
      <c r="F162" s="2">
        <f>IF(净价!F162&lt;&gt;"",净价!F162+利息!F162*100,"")</f>
        <v>102.08356164383562</v>
      </c>
      <c r="G162" s="2">
        <f>IF(净价!G162&lt;&gt;"",净价!G162+利息!G162*100,"")</f>
        <v>90.569506849315061</v>
      </c>
      <c r="H162" s="2">
        <f>IF(净价!H162&lt;&gt;"",净价!H162+利息!H162*100,"")</f>
        <v>105.99000000000001</v>
      </c>
      <c r="I162" s="2">
        <f>IF(净价!I162&lt;&gt;"",净价!I162+利息!I162*100,"")</f>
        <v>103.00150684931508</v>
      </c>
      <c r="J162" s="2">
        <f>IF(净价!J162&lt;&gt;"",净价!J162+利息!J162*100,"")</f>
        <v>108.65572602739725</v>
      </c>
      <c r="K162" s="2" t="str">
        <f>IF(净价!K162&lt;&gt;"",净价!K162+利息!K162*100,"")</f>
        <v/>
      </c>
    </row>
    <row r="163" spans="1:11" x14ac:dyDescent="0.15">
      <c r="A163" s="1">
        <v>42520</v>
      </c>
      <c r="B163" s="2" t="str">
        <f>IF(净价!B163&lt;&gt;"",净价!B163+利息!B163*100,"")</f>
        <v/>
      </c>
      <c r="C163" s="2">
        <f>IF(净价!C163&lt;&gt;"",净价!C163+利息!C163*100,"")</f>
        <v>103.93917808219177</v>
      </c>
      <c r="D163" s="2">
        <f>IF(净价!D163&lt;&gt;"",净价!D163+利息!D163*100,"")</f>
        <v>104.53424657534246</v>
      </c>
      <c r="E163" s="2">
        <f>IF(净价!E163&lt;&gt;"",净价!E163+利息!E163*100,"")</f>
        <v>102.34123287671233</v>
      </c>
      <c r="F163" s="2">
        <f>IF(净价!F163&lt;&gt;"",净价!F163+利息!F163*100,"")</f>
        <v>102.10698630136986</v>
      </c>
      <c r="G163" s="2">
        <f>IF(净价!G163&lt;&gt;"",净价!G163+利息!G163*100,"")</f>
        <v>87.051178082191782</v>
      </c>
      <c r="H163" s="2">
        <f>IF(净价!H163&lt;&gt;"",净价!H163+利息!H163*100,"")</f>
        <v>106.08</v>
      </c>
      <c r="I163" s="2">
        <f>IF(净价!I163&lt;&gt;"",净价!I163+利息!I163*100,"")</f>
        <v>102.41328767123288</v>
      </c>
      <c r="J163" s="2">
        <f>IF(净价!J163&lt;&gt;"",净价!J163+利息!J163*100,"")</f>
        <v>108.97994520547945</v>
      </c>
      <c r="K163" s="2" t="str">
        <f>IF(净价!K163&lt;&gt;"",净价!K163+利息!K163*100,"")</f>
        <v/>
      </c>
    </row>
    <row r="164" spans="1:11" x14ac:dyDescent="0.15">
      <c r="A164" s="1">
        <v>42521</v>
      </c>
      <c r="B164" s="2" t="str">
        <f>IF(净价!B164&lt;&gt;"",净价!B164+利息!B164*100,"")</f>
        <v/>
      </c>
      <c r="C164" s="2">
        <f>IF(净价!C164&lt;&gt;"",净价!C164+利息!C164*100,"")</f>
        <v>103.96246575342465</v>
      </c>
      <c r="D164" s="2">
        <f>IF(净价!D164&lt;&gt;"",净价!D164+利息!D164*100,"")</f>
        <v>104.55123287671232</v>
      </c>
      <c r="E164" s="2">
        <f>IF(净价!E164&lt;&gt;"",净价!E164+利息!E164*100,"")</f>
        <v>102.26602739726027</v>
      </c>
      <c r="F164" s="2">
        <f>IF(净价!F164&lt;&gt;"",净价!F164+利息!F164*100,"")</f>
        <v>102.49479452054794</v>
      </c>
      <c r="G164" s="2">
        <f>IF(净价!G164&lt;&gt;"",净价!G164+利息!G164*100,"")</f>
        <v>89.555068493150685</v>
      </c>
      <c r="H164" s="2">
        <f>IF(净价!H164&lt;&gt;"",净价!H164+利息!H164*100,"")</f>
        <v>106.11</v>
      </c>
      <c r="I164" s="2">
        <f>IF(净价!I164&lt;&gt;"",净价!I164+利息!I164*100,"")</f>
        <v>102.30054794520548</v>
      </c>
      <c r="J164" s="2">
        <f>IF(净价!J164&lt;&gt;"",净价!J164+利息!J164*100,"")</f>
        <v>109.14468493150684</v>
      </c>
      <c r="K164" s="2" t="str">
        <f>IF(净价!K164&lt;&gt;"",净价!K164+利息!K164*100,"")</f>
        <v/>
      </c>
    </row>
    <row r="165" spans="1:11" x14ac:dyDescent="0.15">
      <c r="A165" s="1">
        <v>42522</v>
      </c>
      <c r="B165" s="2" t="str">
        <f>IF(净价!B165&lt;&gt;"",净价!B165+利息!B165*100,"")</f>
        <v/>
      </c>
      <c r="C165" s="2">
        <f>IF(净价!C165&lt;&gt;"",净价!C165+利息!C165*100,"")</f>
        <v>103.98575342465753</v>
      </c>
      <c r="D165" s="2">
        <f>IF(净价!D165&lt;&gt;"",净价!D165+利息!D165*100,"")</f>
        <v>104.56821917808219</v>
      </c>
      <c r="E165" s="2">
        <f>IF(净价!E165&lt;&gt;"",净价!E165+利息!E165*100,"")</f>
        <v>102.64082191780821</v>
      </c>
      <c r="F165" s="2">
        <f>IF(净价!F165&lt;&gt;"",净价!F165+利息!F165*100,"")</f>
        <v>102.50260273972603</v>
      </c>
      <c r="G165" s="2">
        <f>IF(净价!G165&lt;&gt;"",净价!G165+利息!G165*100,"")</f>
        <v>89.628958904109581</v>
      </c>
      <c r="H165" s="2">
        <f>IF(净价!H165&lt;&gt;"",净价!H165+利息!H165*100,"")</f>
        <v>106.22</v>
      </c>
      <c r="I165" s="2">
        <f>IF(净价!I165&lt;&gt;"",净价!I165+利息!I165*100,"")</f>
        <v>102.79780821917808</v>
      </c>
      <c r="J165" s="2">
        <f>IF(净价!J165&lt;&gt;"",净价!J165+利息!J165*100,"")</f>
        <v>109.01942465753424</v>
      </c>
      <c r="K165" s="2" t="str">
        <f>IF(净价!K165&lt;&gt;"",净价!K165+利息!K165*100,"")</f>
        <v/>
      </c>
    </row>
    <row r="166" spans="1:11" x14ac:dyDescent="0.15">
      <c r="A166" s="1">
        <v>42523</v>
      </c>
      <c r="B166" s="2" t="str">
        <f>IF(净价!B166&lt;&gt;"",净价!B166+利息!B166*100,"")</f>
        <v/>
      </c>
      <c r="C166" s="2">
        <f>IF(净价!C166&lt;&gt;"",净价!C166+利息!C166*100,"")</f>
        <v>104.00904109589041</v>
      </c>
      <c r="D166" s="2">
        <f>IF(净价!D166&lt;&gt;"",净价!D166+利息!D166*100,"")</f>
        <v>104.55520547945206</v>
      </c>
      <c r="E166" s="2">
        <f>IF(净价!E166&lt;&gt;"",净价!E166+利息!E166*100,"")</f>
        <v>102.67561643835617</v>
      </c>
      <c r="F166" s="2">
        <f>IF(净价!F166&lt;&gt;"",净价!F166+利息!F166*100,"")</f>
        <v>102.09041095890412</v>
      </c>
      <c r="G166" s="2" t="str">
        <f>IF(净价!G166&lt;&gt;"",净价!G166+利息!G166*100,"")</f>
        <v/>
      </c>
      <c r="H166" s="2">
        <f>IF(净价!H166&lt;&gt;"",净价!H166+利息!H166*100,"")</f>
        <v>106.24</v>
      </c>
      <c r="I166" s="2">
        <f>IF(净价!I166&lt;&gt;"",净价!I166+利息!I166*100,"")</f>
        <v>103.11506849315069</v>
      </c>
      <c r="J166" s="2">
        <f>IF(净价!J166&lt;&gt;"",净价!J166+利息!J166*100,"")</f>
        <v>109.11416438356164</v>
      </c>
      <c r="K166" s="2" t="str">
        <f>IF(净价!K166&lt;&gt;"",净价!K166+利息!K166*100,"")</f>
        <v/>
      </c>
    </row>
    <row r="167" spans="1:11" x14ac:dyDescent="0.15">
      <c r="A167" s="1">
        <v>42524</v>
      </c>
      <c r="B167" s="2" t="str">
        <f>IF(净价!B167&lt;&gt;"",净价!B167+利息!B167*100,"")</f>
        <v/>
      </c>
      <c r="C167" s="2">
        <f>IF(净价!C167&lt;&gt;"",净价!C167+利息!C167*100,"")</f>
        <v>104.05232876712329</v>
      </c>
      <c r="D167" s="2">
        <f>IF(净价!D167&lt;&gt;"",净价!D167+利息!D167*100,"")</f>
        <v>104.71219178082191</v>
      </c>
      <c r="E167" s="2">
        <f>IF(净价!E167&lt;&gt;"",净价!E167+利息!E167*100,"")</f>
        <v>102.75041095890411</v>
      </c>
      <c r="F167" s="2">
        <f>IF(净价!F167&lt;&gt;"",净价!F167+利息!F167*100,"")</f>
        <v>102.10821917808219</v>
      </c>
      <c r="G167" s="2" t="str">
        <f>IF(净价!G167&lt;&gt;"",净价!G167+利息!G167*100,"")</f>
        <v/>
      </c>
      <c r="H167" s="2">
        <f>IF(净价!H167&lt;&gt;"",净价!H167+利息!H167*100,"")</f>
        <v>106.28999999999999</v>
      </c>
      <c r="I167" s="2">
        <f>IF(净价!I167&lt;&gt;"",净价!I167+利息!I167*100,"")</f>
        <v>103.21232876712328</v>
      </c>
      <c r="J167" s="2" t="str">
        <f>IF(净价!J167&lt;&gt;"",净价!J167+利息!J167*100,"")</f>
        <v/>
      </c>
      <c r="K167" s="2">
        <f>IF(净价!K167&lt;&gt;"",净价!K167+利息!K167*100,"")</f>
        <v>103.39616438356165</v>
      </c>
    </row>
    <row r="168" spans="1:11" x14ac:dyDescent="0.15">
      <c r="A168" s="1">
        <v>42527</v>
      </c>
      <c r="B168" s="2" t="str">
        <f>IF(净价!B168&lt;&gt;"",净价!B168+利息!B168*100,"")</f>
        <v/>
      </c>
      <c r="C168" s="2">
        <f>IF(净价!C168&lt;&gt;"",净价!C168+利息!C168*100,"")</f>
        <v>104.12219178082192</v>
      </c>
      <c r="D168" s="2">
        <f>IF(净价!D168&lt;&gt;"",净价!D168+利息!D168*100,"")</f>
        <v>104.77315068493151</v>
      </c>
      <c r="E168" s="2">
        <f>IF(净价!E168&lt;&gt;"",净价!E168+利息!E168*100,"")</f>
        <v>102.91479452054794</v>
      </c>
      <c r="F168" s="2">
        <f>IF(净价!F168&lt;&gt;"",净价!F168+利息!F168*100,"")</f>
        <v>102.05164383561645</v>
      </c>
      <c r="G168" s="2" t="str">
        <f>IF(净价!G168&lt;&gt;"",净价!G168+利息!G168*100,"")</f>
        <v/>
      </c>
      <c r="H168" s="2">
        <f>IF(净价!H168&lt;&gt;"",净价!H168+利息!H168*100,"")</f>
        <v>106.36</v>
      </c>
      <c r="I168" s="2">
        <f>IF(净价!I168&lt;&gt;"",净价!I168+利息!I168*100,"")</f>
        <v>103.26410958904108</v>
      </c>
      <c r="J168" s="2">
        <f>IF(净价!J168&lt;&gt;"",净价!J168+利息!J168*100,"")</f>
        <v>109.00312328767123</v>
      </c>
      <c r="K168" s="2" t="str">
        <f>IF(净价!K168&lt;&gt;"",净价!K168+利息!K168*100,"")</f>
        <v/>
      </c>
    </row>
    <row r="169" spans="1:11" x14ac:dyDescent="0.15">
      <c r="A169" s="1">
        <v>42528</v>
      </c>
      <c r="B169" s="2">
        <f>IF(净价!B169&lt;&gt;"",净价!B169+利息!B169*100,"")</f>
        <v>99.862219178082199</v>
      </c>
      <c r="C169" s="2">
        <f>IF(净价!C169&lt;&gt;"",净价!C169+利息!C169*100,"")</f>
        <v>104.10547945205479</v>
      </c>
      <c r="D169" s="2">
        <f>IF(净价!D169&lt;&gt;"",净价!D169+利息!D169*100,"")</f>
        <v>104.79013698630138</v>
      </c>
      <c r="E169" s="2">
        <f>IF(净价!E169&lt;&gt;"",净价!E169+利息!E169*100,"")</f>
        <v>103.0695890410959</v>
      </c>
      <c r="F169" s="2">
        <f>IF(净价!F169&lt;&gt;"",净价!F169+利息!F169*100,"")</f>
        <v>102.06945205479452</v>
      </c>
      <c r="G169" s="2">
        <f>IF(净价!G169&lt;&gt;"",净价!G169+利息!G169*100,"")</f>
        <v>89.722301369863018</v>
      </c>
      <c r="H169" s="2">
        <f>IF(净价!H169&lt;&gt;"",净价!H169+利息!H169*100,"")</f>
        <v>106.34</v>
      </c>
      <c r="I169" s="2">
        <f>IF(净价!I169&lt;&gt;"",净价!I169+利息!I169*100,"")</f>
        <v>103.2013698630137</v>
      </c>
      <c r="J169" s="2">
        <f>IF(净价!J169&lt;&gt;"",净价!J169+利息!J169*100,"")</f>
        <v>108.91786301369864</v>
      </c>
      <c r="K169" s="2" t="str">
        <f>IF(净价!K169&lt;&gt;"",净价!K169+利息!K169*100,"")</f>
        <v/>
      </c>
    </row>
    <row r="170" spans="1:11" x14ac:dyDescent="0.15">
      <c r="A170" s="1">
        <v>42529</v>
      </c>
      <c r="B170" s="2">
        <f>IF(净价!B170&lt;&gt;"",净价!B170+利息!B170*100,"")</f>
        <v>101.85638356164382</v>
      </c>
      <c r="C170" s="2">
        <f>IF(净价!C170&lt;&gt;"",净价!C170+利息!C170*100,"")</f>
        <v>104.16876712328768</v>
      </c>
      <c r="D170" s="2">
        <f>IF(净价!D170&lt;&gt;"",净价!D170+利息!D170*100,"")</f>
        <v>105.21712328767123</v>
      </c>
      <c r="E170" s="2">
        <f>IF(净价!E170&lt;&gt;"",净价!E170+利息!E170*100,"")</f>
        <v>102.95438356164384</v>
      </c>
      <c r="F170" s="2">
        <f>IF(净价!F170&lt;&gt;"",净价!F170+利息!F170*100,"")</f>
        <v>102.0872602739726</v>
      </c>
      <c r="G170" s="2">
        <f>IF(净价!G170&lt;&gt;"",净价!G170+利息!G170*100,"")</f>
        <v>88.416191780821919</v>
      </c>
      <c r="H170" s="2">
        <f>IF(净价!H170&lt;&gt;"",净价!H170+利息!H170*100,"")</f>
        <v>106.39</v>
      </c>
      <c r="I170" s="2">
        <f>IF(净价!I170&lt;&gt;"",净价!I170+利息!I170*100,"")</f>
        <v>103.2686301369863</v>
      </c>
      <c r="J170" s="2" t="str">
        <f>IF(净价!J170&lt;&gt;"",净价!J170+利息!J170*100,"")</f>
        <v/>
      </c>
      <c r="K170" s="2" t="str">
        <f>IF(净价!K170&lt;&gt;"",净价!K170+利息!K170*100,"")</f>
        <v/>
      </c>
    </row>
    <row r="171" spans="1:11" x14ac:dyDescent="0.15">
      <c r="A171" s="1">
        <v>42534</v>
      </c>
      <c r="B171" s="2" t="str">
        <f>IF(净价!B171&lt;&gt;"",净价!B171+利息!B171*100,"")</f>
        <v/>
      </c>
      <c r="C171" s="2">
        <f>IF(净价!C171&lt;&gt;"",净价!C171+利息!C171*100,"")</f>
        <v>104.24520547945205</v>
      </c>
      <c r="D171" s="2">
        <f>IF(净价!D171&lt;&gt;"",净价!D171+利息!D171*100,"")</f>
        <v>105.21205479452054</v>
      </c>
      <c r="E171" s="2">
        <f>IF(净价!E171&lt;&gt;"",净价!E171+利息!E171*100,"")</f>
        <v>102.94835616438357</v>
      </c>
      <c r="F171" s="2">
        <f>IF(净价!F171&lt;&gt;"",净价!F171+利息!F171*100,"")</f>
        <v>102.17630136986301</v>
      </c>
      <c r="G171" s="2" t="str">
        <f>IF(净价!G171&lt;&gt;"",净价!G171+利息!G171*100,"")</f>
        <v/>
      </c>
      <c r="H171" s="2">
        <f>IF(净价!H171&lt;&gt;"",净价!H171+利息!H171*100,"")</f>
        <v>106.49</v>
      </c>
      <c r="I171" s="2">
        <f>IF(净价!I171&lt;&gt;"",净价!I171+利息!I171*100,"")</f>
        <v>103.40493150684932</v>
      </c>
      <c r="J171" s="2" t="str">
        <f>IF(净价!J171&lt;&gt;"",净价!J171+利息!J171*100,"")</f>
        <v/>
      </c>
      <c r="K171" s="2">
        <f>IF(净价!K171&lt;&gt;"",净价!K171+利息!K171*100,"")</f>
        <v>104.18424657534247</v>
      </c>
    </row>
    <row r="172" spans="1:11" x14ac:dyDescent="0.15">
      <c r="A172" s="1">
        <v>42535</v>
      </c>
      <c r="B172" s="2">
        <f>IF(净价!B172&lt;&gt;"",净价!B172+利息!B172*100,"")</f>
        <v>98.643369863013703</v>
      </c>
      <c r="C172" s="2">
        <f>IF(净价!C172&lt;&gt;"",净价!C172+利息!C172*100,"")</f>
        <v>104.31849315068493</v>
      </c>
      <c r="D172" s="2">
        <f>IF(净价!D172&lt;&gt;"",净价!D172+利息!D172*100,"")</f>
        <v>105.41904109589042</v>
      </c>
      <c r="E172" s="2">
        <f>IF(净价!E172&lt;&gt;"",净价!E172+利息!E172*100,"")</f>
        <v>102.96315068493151</v>
      </c>
      <c r="F172" s="2">
        <f>IF(净价!F172&lt;&gt;"",净价!F172+利息!F172*100,"")</f>
        <v>102.2041095890411</v>
      </c>
      <c r="G172" s="2" t="str">
        <f>IF(净价!G172&lt;&gt;"",净价!G172+利息!G172*100,"")</f>
        <v/>
      </c>
      <c r="H172" s="2">
        <f>IF(净价!H172&lt;&gt;"",净价!H172+利息!H172*100,"")</f>
        <v>106.53</v>
      </c>
      <c r="I172" s="2">
        <f>IF(净价!I172&lt;&gt;"",净价!I172+利息!I172*100,"")</f>
        <v>103.51219178082191</v>
      </c>
      <c r="J172" s="2">
        <f>IF(净价!J172&lt;&gt;"",净价!J172+利息!J172*100,"")</f>
        <v>108.97104109589041</v>
      </c>
      <c r="K172" s="2">
        <f>IF(净价!K172&lt;&gt;"",净价!K172+利息!K172*100,"")</f>
        <v>104.25205479452055</v>
      </c>
    </row>
    <row r="173" spans="1:11" x14ac:dyDescent="0.15">
      <c r="A173" s="1">
        <v>42536</v>
      </c>
      <c r="B173" s="2">
        <f>IF(净价!B173&lt;&gt;"",净价!B173+利息!B173*100,"")</f>
        <v>99.95553424657534</v>
      </c>
      <c r="C173" s="2">
        <f>IF(净价!C173&lt;&gt;"",净价!C173+利息!C173*100,"")</f>
        <v>104.37178082191781</v>
      </c>
      <c r="D173" s="2">
        <f>IF(净价!D173&lt;&gt;"",净价!D173+利息!D173*100,"")</f>
        <v>105.30602739726027</v>
      </c>
      <c r="E173" s="2">
        <f>IF(净价!E173&lt;&gt;"",净价!E173+利息!E173*100,"")</f>
        <v>102.98794520547945</v>
      </c>
      <c r="F173" s="2">
        <f>IF(净价!F173&lt;&gt;"",净价!F173+利息!F173*100,"")</f>
        <v>102.27191780821917</v>
      </c>
      <c r="G173" s="2" t="str">
        <f>IF(净价!G173&lt;&gt;"",净价!G173+利息!G173*100,"")</f>
        <v/>
      </c>
      <c r="H173" s="2">
        <f>IF(净价!H173&lt;&gt;"",净价!H173+利息!H173*100,"")</f>
        <v>106.56</v>
      </c>
      <c r="I173" s="2">
        <f>IF(净价!I173&lt;&gt;"",净价!I173+利息!I173*100,"")</f>
        <v>103.43945205479453</v>
      </c>
      <c r="J173" s="2">
        <f>IF(净价!J173&lt;&gt;"",净价!J173+利息!J173*100,"")</f>
        <v>108.98578082191781</v>
      </c>
      <c r="K173" s="2" t="str">
        <f>IF(净价!K173&lt;&gt;"",净价!K173+利息!K173*100,"")</f>
        <v/>
      </c>
    </row>
    <row r="174" spans="1:11" x14ac:dyDescent="0.15">
      <c r="A174" s="1">
        <v>42537</v>
      </c>
      <c r="B174" s="2" t="str">
        <f>IF(净价!B174&lt;&gt;"",净价!B174+利息!B174*100,"")</f>
        <v/>
      </c>
      <c r="C174" s="2">
        <f>IF(净价!C174&lt;&gt;"",净价!C174+利息!C174*100,"")</f>
        <v>104.42506849315068</v>
      </c>
      <c r="D174" s="2">
        <f>IF(净价!D174&lt;&gt;"",净价!D174+利息!D174*100,"")</f>
        <v>105.32301369863013</v>
      </c>
      <c r="E174" s="2">
        <f>IF(净价!E174&lt;&gt;"",净价!E174+利息!E174*100,"")</f>
        <v>103.16273972602741</v>
      </c>
      <c r="F174" s="2">
        <f>IF(净价!F174&lt;&gt;"",净价!F174+利息!F174*100,"")</f>
        <v>102.28972602739725</v>
      </c>
      <c r="G174" s="2">
        <f>IF(净价!G174&lt;&gt;"",净价!G174+利息!G174*100,"")</f>
        <v>88.857315068493151</v>
      </c>
      <c r="H174" s="2">
        <f>IF(净价!H174&lt;&gt;"",净价!H174+利息!H174*100,"")</f>
        <v>106.55</v>
      </c>
      <c r="I174" s="2">
        <f>IF(净价!I174&lt;&gt;"",净价!I174+利息!I174*100,"")</f>
        <v>103.50671232876712</v>
      </c>
      <c r="J174" s="2">
        <f>IF(净价!J174&lt;&gt;"",净价!J174+利息!J174*100,"")</f>
        <v>109.0905205479452</v>
      </c>
      <c r="K174" s="2">
        <f>IF(净价!K174&lt;&gt;"",净价!K174+利息!K174*100,"")</f>
        <v>104.28767123287672</v>
      </c>
    </row>
    <row r="175" spans="1:11" x14ac:dyDescent="0.15">
      <c r="A175" s="1">
        <v>42538</v>
      </c>
      <c r="B175" s="2" t="str">
        <f>IF(净价!B175&lt;&gt;"",净价!B175+利息!B175*100,"")</f>
        <v/>
      </c>
      <c r="C175" s="2">
        <f>IF(净价!C175&lt;&gt;"",净价!C175+利息!C175*100,"")</f>
        <v>104.52835616438355</v>
      </c>
      <c r="D175" s="2">
        <f>IF(净价!D175&lt;&gt;"",净价!D175+利息!D175*100,"")</f>
        <v>105.35</v>
      </c>
      <c r="E175" s="2">
        <f>IF(净价!E175&lt;&gt;"",净价!E175+利息!E175*100,"")</f>
        <v>103.21753424657534</v>
      </c>
      <c r="F175" s="2">
        <f>IF(净价!F175&lt;&gt;"",净价!F175+利息!F175*100,"")</f>
        <v>102.30753424657533</v>
      </c>
      <c r="G175" s="2">
        <f>IF(净价!G175&lt;&gt;"",净价!G175+利息!G175*100,"")</f>
        <v>89.851205479452048</v>
      </c>
      <c r="H175" s="2">
        <f>IF(净价!H175&lt;&gt;"",净价!H175+利息!H175*100,"")</f>
        <v>106.58</v>
      </c>
      <c r="I175" s="2">
        <f>IF(净价!I175&lt;&gt;"",净价!I175+利息!I175*100,"")</f>
        <v>104.06397260273972</v>
      </c>
      <c r="J175" s="2">
        <f>IF(净价!J175&lt;&gt;"",净价!J175+利息!J175*100,"")</f>
        <v>109.16526027397261</v>
      </c>
      <c r="K175" s="2">
        <f>IF(净价!K175&lt;&gt;"",净价!K175+利息!K175*100,"")</f>
        <v>104.35547945205479</v>
      </c>
    </row>
    <row r="176" spans="1:11" x14ac:dyDescent="0.15">
      <c r="A176" s="1">
        <v>42541</v>
      </c>
      <c r="B176" s="2" t="str">
        <f>IF(净价!B176&lt;&gt;"",净价!B176+利息!B176*100,"")</f>
        <v/>
      </c>
      <c r="C176" s="2">
        <f>IF(净价!C176&lt;&gt;"",净价!C176+利息!C176*100,"")</f>
        <v>104.54821917808219</v>
      </c>
      <c r="D176" s="2">
        <f>IF(净价!D176&lt;&gt;"",净价!D176+利息!D176*100,"")</f>
        <v>105.60095890410959</v>
      </c>
      <c r="E176" s="2">
        <f>IF(净价!E176&lt;&gt;"",净价!E176+利息!E176*100,"")</f>
        <v>103.15191780821918</v>
      </c>
      <c r="F176" s="2">
        <f>IF(净价!F176&lt;&gt;"",净价!F176+利息!F176*100,"")</f>
        <v>102.36095890410958</v>
      </c>
      <c r="G176" s="2" t="str">
        <f>IF(净价!G176&lt;&gt;"",净价!G176+利息!G176*100,"")</f>
        <v/>
      </c>
      <c r="H176" s="2">
        <f>IF(净价!H176&lt;&gt;"",净价!H176+利息!H176*100,"")</f>
        <v>106.58999999999999</v>
      </c>
      <c r="I176" s="2">
        <f>IF(净价!I176&lt;&gt;"",净价!I176+利息!I176*100,"")</f>
        <v>104.11575342465753</v>
      </c>
      <c r="J176" s="2">
        <f>IF(净价!J176&lt;&gt;"",净价!J176+利息!J176*100,"")</f>
        <v>103.7794794520548</v>
      </c>
      <c r="K176" s="2">
        <f>IF(净价!K176&lt;&gt;"",净价!K176+利息!K176*100,"")</f>
        <v>104.55890410958904</v>
      </c>
    </row>
    <row r="177" spans="1:11" x14ac:dyDescent="0.15">
      <c r="A177" s="1">
        <v>42542</v>
      </c>
      <c r="B177" s="2" t="str">
        <f>IF(净价!B177&lt;&gt;"",净价!B177+利息!B177*100,"")</f>
        <v/>
      </c>
      <c r="C177" s="2">
        <f>IF(净价!C177&lt;&gt;"",净价!C177+利息!C177*100,"")</f>
        <v>104.54150684931507</v>
      </c>
      <c r="D177" s="2">
        <f>IF(净价!D177&lt;&gt;"",净价!D177+利息!D177*100,"")</f>
        <v>105.52794520547945</v>
      </c>
      <c r="E177" s="2">
        <f>IF(净价!E177&lt;&gt;"",净价!E177+利息!E177*100,"")</f>
        <v>103.12671232876713</v>
      </c>
      <c r="F177" s="2">
        <f>IF(净价!F177&lt;&gt;"",净价!F177+利息!F177*100,"")</f>
        <v>102.47876712328767</v>
      </c>
      <c r="G177" s="2">
        <f>IF(净价!G177&lt;&gt;"",净价!G177+利息!G177*100,"")</f>
        <v>89.806767123287671</v>
      </c>
      <c r="H177" s="2">
        <f>IF(净价!H177&lt;&gt;"",净价!H177+利息!H177*100,"")</f>
        <v>106.62</v>
      </c>
      <c r="I177" s="2">
        <f>IF(净价!I177&lt;&gt;"",净价!I177+利息!I177*100,"")</f>
        <v>104.14301369863014</v>
      </c>
      <c r="J177" s="2">
        <f>IF(净价!J177&lt;&gt;"",净价!J177+利息!J177*100,"")</f>
        <v>103.75421917808218</v>
      </c>
      <c r="K177" s="2">
        <f>IF(净价!K177&lt;&gt;"",净价!K177+利息!K177*100,"")</f>
        <v>104.72671232876712</v>
      </c>
    </row>
    <row r="178" spans="1:11" x14ac:dyDescent="0.15">
      <c r="A178" s="1">
        <v>42543</v>
      </c>
      <c r="B178" s="2" t="str">
        <f>IF(净价!B178&lt;&gt;"",净价!B178+利息!B178*100,"")</f>
        <v/>
      </c>
      <c r="C178" s="2">
        <f>IF(净价!C178&lt;&gt;"",净价!C178+利息!C178*100,"")</f>
        <v>104.59479452054795</v>
      </c>
      <c r="D178" s="2">
        <f>IF(净价!D178&lt;&gt;"",净价!D178+利息!D178*100,"")</f>
        <v>105.3649315068493</v>
      </c>
      <c r="E178" s="2">
        <f>IF(净价!E178&lt;&gt;"",净价!E178+利息!E178*100,"")</f>
        <v>103.14150684931508</v>
      </c>
      <c r="F178" s="2">
        <f>IF(净价!F178&lt;&gt;"",净价!F178+利息!F178*100,"")</f>
        <v>102.44657534246576</v>
      </c>
      <c r="G178" s="2">
        <f>IF(净价!G178&lt;&gt;"",净价!G178+利息!G178*100,"")</f>
        <v>88.620657534246575</v>
      </c>
      <c r="H178" s="2">
        <f>IF(净价!H178&lt;&gt;"",净价!H178+利息!H178*100,"")</f>
        <v>106.62</v>
      </c>
      <c r="I178" s="2">
        <f>IF(净价!I178&lt;&gt;"",净价!I178+利息!I178*100,"")</f>
        <v>104.15027397260273</v>
      </c>
      <c r="J178" s="2">
        <f>IF(净价!J178&lt;&gt;"",净价!J178+利息!J178*100,"")</f>
        <v>103.80895890410959</v>
      </c>
      <c r="K178" s="2">
        <f>IF(净价!K178&lt;&gt;"",净价!K178+利息!K178*100,"")</f>
        <v>104.7745205479452</v>
      </c>
    </row>
    <row r="179" spans="1:11" x14ac:dyDescent="0.15">
      <c r="A179" s="1">
        <v>42544</v>
      </c>
      <c r="B179" s="2" t="str">
        <f>IF(净价!B179&lt;&gt;"",净价!B179+利息!B179*100,"")</f>
        <v/>
      </c>
      <c r="C179" s="2">
        <f>IF(净价!C179&lt;&gt;"",净价!C179+利息!C179*100,"")</f>
        <v>104.63808219178081</v>
      </c>
      <c r="D179" s="2">
        <f>IF(净价!D179&lt;&gt;"",净价!D179+利息!D179*100,"")</f>
        <v>105.48191780821918</v>
      </c>
      <c r="E179" s="2">
        <f>IF(净价!E179&lt;&gt;"",净价!E179+利息!E179*100,"")</f>
        <v>103.106301369863</v>
      </c>
      <c r="F179" s="2">
        <f>IF(净价!F179&lt;&gt;"",净价!F179+利息!F179*100,"")</f>
        <v>102.56438356164384</v>
      </c>
      <c r="G179" s="2">
        <f>IF(净价!G179&lt;&gt;"",净价!G179+利息!G179*100,"")</f>
        <v>87.744547945205483</v>
      </c>
      <c r="H179" s="2">
        <f>IF(净价!H179&lt;&gt;"",净价!H179+利息!H179*100,"")</f>
        <v>106.73</v>
      </c>
      <c r="I179" s="2">
        <f>IF(净价!I179&lt;&gt;"",净价!I179+利息!I179*100,"")</f>
        <v>103.99753424657534</v>
      </c>
      <c r="J179" s="2">
        <f>IF(净价!J179&lt;&gt;"",净价!J179+利息!J179*100,"")</f>
        <v>103.86369863013699</v>
      </c>
      <c r="K179" s="2">
        <f>IF(净价!K179&lt;&gt;"",净价!K179+利息!K179*100,"")</f>
        <v>104.79232876712328</v>
      </c>
    </row>
    <row r="180" spans="1:11" x14ac:dyDescent="0.15">
      <c r="A180" s="1">
        <v>42545</v>
      </c>
      <c r="B180" s="2">
        <f>IF(净价!B180&lt;&gt;"",净价!B180+利息!B180*100,"")</f>
        <v>99.783013698630128</v>
      </c>
      <c r="C180" s="2">
        <f>IF(净价!C180&lt;&gt;"",净价!C180+利息!C180*100,"")</f>
        <v>104.66136986301369</v>
      </c>
      <c r="D180" s="2">
        <f>IF(净价!D180&lt;&gt;"",净价!D180+利息!D180*100,"")</f>
        <v>105.63890410958905</v>
      </c>
      <c r="E180" s="2">
        <f>IF(净价!E180&lt;&gt;"",净价!E180+利息!E180*100,"")</f>
        <v>103.21109589041096</v>
      </c>
      <c r="F180" s="2">
        <f>IF(净价!F180&lt;&gt;"",净价!F180+利息!F180*100,"")</f>
        <v>102.58219178082192</v>
      </c>
      <c r="G180" s="2">
        <f>IF(净价!G180&lt;&gt;"",净价!G180+利息!G180*100,"")</f>
        <v>88.898438356164377</v>
      </c>
      <c r="H180" s="2">
        <f>IF(净价!H180&lt;&gt;"",净价!H180+利息!H180*100,"")</f>
        <v>106.83999999999999</v>
      </c>
      <c r="I180" s="2">
        <f>IF(净价!I180&lt;&gt;"",净价!I180+利息!I180*100,"")</f>
        <v>104.09479452054795</v>
      </c>
      <c r="J180" s="2">
        <f>IF(净价!J180&lt;&gt;"",净价!J180+利息!J180*100,"")</f>
        <v>103.89843835616439</v>
      </c>
      <c r="K180" s="2">
        <f>IF(净价!K180&lt;&gt;"",净价!K180+利息!K180*100,"")</f>
        <v>104.79013698630136</v>
      </c>
    </row>
    <row r="181" spans="1:11" x14ac:dyDescent="0.15">
      <c r="A181" s="1">
        <v>42548</v>
      </c>
      <c r="B181" s="2">
        <f>IF(净价!B181&lt;&gt;"",净价!B181+利息!B181*100,"")</f>
        <v>99.92550684931507</v>
      </c>
      <c r="C181" s="2">
        <f>IF(净价!C181&lt;&gt;"",净价!C181+利息!C181*100,"")</f>
        <v>104.76123287671233</v>
      </c>
      <c r="D181" s="2">
        <f>IF(净价!D181&lt;&gt;"",净价!D181+利息!D181*100,"")</f>
        <v>105.62986301369862</v>
      </c>
      <c r="E181" s="2">
        <f>IF(净价!E181&lt;&gt;"",净价!E181+利息!E181*100,"")</f>
        <v>103.21547945205481</v>
      </c>
      <c r="F181" s="2">
        <f>IF(净价!F181&lt;&gt;"",净价!F181+利息!F181*100,"")</f>
        <v>102.63561643835617</v>
      </c>
      <c r="G181" s="2">
        <f>IF(净价!G181&lt;&gt;"",净价!G181+利息!G181*100,"")</f>
        <v>88.9401095890411</v>
      </c>
      <c r="H181" s="2">
        <f>IF(净价!H181&lt;&gt;"",净价!H181+利息!H181*100,"")</f>
        <v>107.02</v>
      </c>
      <c r="I181" s="2">
        <f>IF(净价!I181&lt;&gt;"",净价!I181+利息!I181*100,"")</f>
        <v>104.14657534246575</v>
      </c>
      <c r="J181" s="2">
        <f>IF(净价!J181&lt;&gt;"",净价!J181+利息!J181*100,"")</f>
        <v>103.98265753424657</v>
      </c>
      <c r="K181" s="2">
        <f>IF(净价!K181&lt;&gt;"",净价!K181+利息!K181*100,"")</f>
        <v>104.83356164383561</v>
      </c>
    </row>
    <row r="182" spans="1:11" x14ac:dyDescent="0.15">
      <c r="A182" s="1">
        <v>42549</v>
      </c>
      <c r="B182" s="2">
        <f>IF(净价!B182&lt;&gt;"",净价!B182+利息!B182*100,"")</f>
        <v>100.03967123287671</v>
      </c>
      <c r="C182" s="2">
        <f>IF(净价!C182&lt;&gt;"",净价!C182+利息!C182*100,"")</f>
        <v>104.81452054794521</v>
      </c>
      <c r="D182" s="2">
        <f>IF(净价!D182&lt;&gt;"",净价!D182+利息!D182*100,"")</f>
        <v>105.63684931506849</v>
      </c>
      <c r="E182" s="2">
        <f>IF(净价!E182&lt;&gt;"",净价!E182+利息!E182*100,"")</f>
        <v>103.23027397260275</v>
      </c>
      <c r="F182" s="2">
        <f>IF(净价!F182&lt;&gt;"",净价!F182+利息!F182*100,"")</f>
        <v>102.60342465753425</v>
      </c>
      <c r="G182" s="2">
        <f>IF(净价!G182&lt;&gt;"",净价!G182+利息!G182*100,"")</f>
        <v>88.914000000000001</v>
      </c>
      <c r="H182" s="2">
        <f>IF(净价!H182&lt;&gt;"",净价!H182+利息!H182*100,"")</f>
        <v>107.02000000000001</v>
      </c>
      <c r="I182" s="2">
        <f>IF(净价!I182&lt;&gt;"",净价!I182+利息!I182*100,"")</f>
        <v>104.05383561643836</v>
      </c>
      <c r="J182" s="2">
        <f>IF(净价!J182&lt;&gt;"",净价!J182+利息!J182*100,"")</f>
        <v>103.99739726027397</v>
      </c>
      <c r="K182" s="2">
        <f>IF(净价!K182&lt;&gt;"",净价!K182+利息!K182*100,"")</f>
        <v>104.8413698630137</v>
      </c>
    </row>
    <row r="183" spans="1:11" x14ac:dyDescent="0.15">
      <c r="A183" s="1">
        <v>42550</v>
      </c>
      <c r="B183" s="2">
        <f>IF(净价!B183&lt;&gt;"",净价!B183+利息!B183*100,"")</f>
        <v>100.04783561643836</v>
      </c>
      <c r="C183" s="2">
        <f>IF(净价!C183&lt;&gt;"",净价!C183+利息!C183*100,"")</f>
        <v>104.8278082191781</v>
      </c>
      <c r="D183" s="2">
        <f>IF(净价!D183&lt;&gt;"",净价!D183+利息!D183*100,"")</f>
        <v>105.63383561643836</v>
      </c>
      <c r="E183" s="2">
        <f>IF(净价!E183&lt;&gt;"",净价!E183+利息!E183*100,"")</f>
        <v>103.19506849315069</v>
      </c>
      <c r="F183" s="2">
        <f>IF(净价!F183&lt;&gt;"",净价!F183+利息!F183*100,"")</f>
        <v>102.61123287671232</v>
      </c>
      <c r="G183" s="2">
        <f>IF(净价!G183&lt;&gt;"",净价!G183+利息!G183*100,"")</f>
        <v>88.027890410958904</v>
      </c>
      <c r="H183" s="2">
        <f>IF(净价!H183&lt;&gt;"",净价!H183+利息!H183*100,"")</f>
        <v>106.76</v>
      </c>
      <c r="I183" s="2">
        <f>IF(净价!I183&lt;&gt;"",净价!I183+利息!I183*100,"")</f>
        <v>103.88109589041095</v>
      </c>
      <c r="J183" s="2">
        <f>IF(净价!J183&lt;&gt;"",净价!J183+利息!J183*100,"")</f>
        <v>104.01213698630137</v>
      </c>
      <c r="K183" s="2">
        <f>IF(净价!K183&lt;&gt;"",净价!K183+利息!K183*100,"")</f>
        <v>104.81917808219178</v>
      </c>
    </row>
    <row r="184" spans="1:11" x14ac:dyDescent="0.15">
      <c r="A184" s="1">
        <v>42551</v>
      </c>
      <c r="B184" s="2">
        <f>IF(净价!B184&lt;&gt;"",净价!B184+利息!B184*100,"")</f>
        <v>100.068</v>
      </c>
      <c r="C184" s="2">
        <f>IF(净价!C184&lt;&gt;"",净价!C184+利息!C184*100,"")</f>
        <v>104.81109589041095</v>
      </c>
      <c r="D184" s="2">
        <f>IF(净价!D184&lt;&gt;"",净价!D184+利息!D184*100,"")</f>
        <v>105.65082191780822</v>
      </c>
      <c r="E184" s="2">
        <f>IF(净价!E184&lt;&gt;"",净价!E184+利息!E184*100,"")</f>
        <v>103.30986301369863</v>
      </c>
      <c r="F184" s="2">
        <f>IF(净价!F184&lt;&gt;"",净价!F184+利息!F184*100,"")</f>
        <v>102.62904109589041</v>
      </c>
      <c r="G184" s="2">
        <f>IF(净价!G184&lt;&gt;"",净价!G184+利息!G184*100,"")</f>
        <v>87.041780821917811</v>
      </c>
      <c r="H184" s="2">
        <f>IF(净价!H184&lt;&gt;"",净价!H184+利息!H184*100,"")</f>
        <v>106.99</v>
      </c>
      <c r="I184" s="2">
        <f>IF(净价!I184&lt;&gt;"",净价!I184+利息!I184*100,"")</f>
        <v>104.18835616438356</v>
      </c>
      <c r="J184" s="2">
        <f>IF(净价!J184&lt;&gt;"",净价!J184+利息!J184*100,"")</f>
        <v>104.43687671232877</v>
      </c>
      <c r="K184" s="2">
        <f>IF(净价!K184&lt;&gt;"",净价!K184+利息!K184*100,"")</f>
        <v>104.81698630136987</v>
      </c>
    </row>
    <row r="185" spans="1:11" x14ac:dyDescent="0.15">
      <c r="A185" s="1">
        <v>42552</v>
      </c>
      <c r="B185" s="2" t="str">
        <f>IF(净价!B185&lt;&gt;"",净价!B185+利息!B185*100,"")</f>
        <v/>
      </c>
      <c r="C185" s="2">
        <f>IF(净价!C185&lt;&gt;"",净价!C185+利息!C185*100,"")</f>
        <v>104.83438356164383</v>
      </c>
      <c r="D185" s="2">
        <f>IF(净价!D185&lt;&gt;"",净价!D185+利息!D185*100,"")</f>
        <v>105.89780821917809</v>
      </c>
      <c r="E185" s="2">
        <f>IF(净价!E185&lt;&gt;"",净价!E185+利息!E185*100,"")</f>
        <v>103.22465753424657</v>
      </c>
      <c r="F185" s="2">
        <f>IF(净价!F185&lt;&gt;"",净价!F185+利息!F185*100,"")</f>
        <v>102.6868493150685</v>
      </c>
      <c r="G185" s="2">
        <f>IF(净价!G185&lt;&gt;"",净价!G185+利息!G185*100,"")</f>
        <v>87.055671232876705</v>
      </c>
      <c r="H185" s="2">
        <f>IF(净价!H185&lt;&gt;"",净价!H185+利息!H185*100,"")</f>
        <v>107.00999999999999</v>
      </c>
      <c r="I185" s="2">
        <f>IF(净价!I185&lt;&gt;"",净价!I185+利息!I185*100,"")</f>
        <v>104.01561643835616</v>
      </c>
      <c r="J185" s="2">
        <f>IF(净价!J185&lt;&gt;"",净价!J185+利息!J185*100,"")</f>
        <v>104.16161643835616</v>
      </c>
      <c r="K185" s="2">
        <f>IF(净价!K185&lt;&gt;"",净价!K185+利息!K185*100,"")</f>
        <v>104.78479452054795</v>
      </c>
    </row>
    <row r="186" spans="1:11" x14ac:dyDescent="0.15">
      <c r="A186" s="1">
        <v>42555</v>
      </c>
      <c r="B186" s="2" t="str">
        <f>IF(净价!B186&lt;&gt;"",净价!B186+利息!B186*100,"")</f>
        <v/>
      </c>
      <c r="C186" s="2">
        <f>IF(净价!C186&lt;&gt;"",净价!C186+利息!C186*100,"")</f>
        <v>104.87424657534247</v>
      </c>
      <c r="D186" s="2">
        <f>IF(净价!D186&lt;&gt;"",净价!D186+利息!D186*100,"")</f>
        <v>105.84876712328767</v>
      </c>
      <c r="E186" s="2">
        <f>IF(净价!E186&lt;&gt;"",净价!E186+利息!E186*100,"")</f>
        <v>103.2390410958904</v>
      </c>
      <c r="F186" s="2">
        <f>IF(净价!F186&lt;&gt;"",净价!F186+利息!F186*100,"")</f>
        <v>102.75027397260274</v>
      </c>
      <c r="G186" s="2">
        <f>IF(净价!G186&lt;&gt;"",净价!G186+利息!G186*100,"")</f>
        <v>86.847342465753428</v>
      </c>
      <c r="H186" s="2">
        <f>IF(净价!H186&lt;&gt;"",净价!H186+利息!H186*100,"")</f>
        <v>107.06</v>
      </c>
      <c r="I186" s="2">
        <f>IF(净价!I186&lt;&gt;"",净价!I186+利息!I186*100,"")</f>
        <v>103.91739726027397</v>
      </c>
      <c r="J186" s="2">
        <f>IF(净价!J186&lt;&gt;"",净价!J186+利息!J186*100,"")</f>
        <v>104.22583561643835</v>
      </c>
      <c r="K186" s="2" t="str">
        <f>IF(净价!K186&lt;&gt;"",净价!K186+利息!K186*100,"")</f>
        <v/>
      </c>
    </row>
    <row r="187" spans="1:11" x14ac:dyDescent="0.15">
      <c r="A187" s="1">
        <v>42556</v>
      </c>
      <c r="B187" s="2" t="str">
        <f>IF(净价!B187&lt;&gt;"",净价!B187+利息!B187*100,"")</f>
        <v/>
      </c>
      <c r="C187" s="2">
        <f>IF(净价!C187&lt;&gt;"",净价!C187+利息!C187*100,"")</f>
        <v>104.88753424657536</v>
      </c>
      <c r="D187" s="2">
        <f>IF(净价!D187&lt;&gt;"",净价!D187+利息!D187*100,"")</f>
        <v>105.95575342465753</v>
      </c>
      <c r="E187" s="2">
        <f>IF(净价!E187&lt;&gt;"",净价!E187+利息!E187*100,"")</f>
        <v>103.00383561643835</v>
      </c>
      <c r="F187" s="2">
        <f>IF(净价!F187&lt;&gt;"",净价!F187+利息!F187*100,"")</f>
        <v>102.77808219178083</v>
      </c>
      <c r="G187" s="2">
        <f>IF(净价!G187&lt;&gt;"",净价!G187+利息!G187*100,"")</f>
        <v>86.881232876712318</v>
      </c>
      <c r="H187" s="2">
        <f>IF(净价!H187&lt;&gt;"",净价!H187+利息!H187*100,"")</f>
        <v>107.08000000000001</v>
      </c>
      <c r="I187" s="2">
        <f>IF(净价!I187&lt;&gt;"",净价!I187+利息!I187*100,"")</f>
        <v>103.88465753424657</v>
      </c>
      <c r="J187" s="2">
        <f>IF(净价!J187&lt;&gt;"",净价!J187+利息!J187*100,"")</f>
        <v>104.19057534246575</v>
      </c>
      <c r="K187" s="2">
        <f>IF(净价!K187&lt;&gt;"",净价!K187+利息!K187*100,"")</f>
        <v>104.90602739726027</v>
      </c>
    </row>
    <row r="188" spans="1:11" x14ac:dyDescent="0.15">
      <c r="A188" s="1">
        <v>42557</v>
      </c>
      <c r="B188" s="2">
        <f>IF(净价!B188&lt;&gt;"",净价!B188+利息!B188*100,"")</f>
        <v>100.15298630136986</v>
      </c>
      <c r="C188" s="2">
        <f>IF(净价!C188&lt;&gt;"",净价!C188+利息!C188*100,"")</f>
        <v>104.96082191780822</v>
      </c>
      <c r="D188" s="2">
        <f>IF(净价!D188&lt;&gt;"",净价!D188+利息!D188*100,"")</f>
        <v>105.9827397260274</v>
      </c>
      <c r="E188" s="2">
        <f>IF(净价!E188&lt;&gt;"",净价!E188+利息!E188*100,"")</f>
        <v>102.9886301369863</v>
      </c>
      <c r="F188" s="2">
        <f>IF(净价!F188&lt;&gt;"",净价!F188+利息!F188*100,"")</f>
        <v>102.94589041095891</v>
      </c>
      <c r="G188" s="2">
        <f>IF(净价!G188&lt;&gt;"",净价!G188+利息!G188*100,"")</f>
        <v>86.125123287671229</v>
      </c>
      <c r="H188" s="2">
        <f>IF(净价!H188&lt;&gt;"",净价!H188+利息!H188*100,"")</f>
        <v>107.12</v>
      </c>
      <c r="I188" s="2">
        <f>IF(净价!I188&lt;&gt;"",净价!I188+利息!I188*100,"")</f>
        <v>103.88191780821919</v>
      </c>
      <c r="J188" s="2">
        <f>IF(净价!J188&lt;&gt;"",净价!J188+利息!J188*100,"")</f>
        <v>104.25531506849315</v>
      </c>
      <c r="K188" s="2">
        <f>IF(净价!K188&lt;&gt;"",净价!K188+利息!K188*100,"")</f>
        <v>104.92383561643835</v>
      </c>
    </row>
    <row r="189" spans="1:11" x14ac:dyDescent="0.15">
      <c r="A189" s="1">
        <v>42558</v>
      </c>
      <c r="B189" s="2" t="str">
        <f>IF(净价!B189&lt;&gt;"",净价!B189+利息!B189*100,"")</f>
        <v/>
      </c>
      <c r="C189" s="2">
        <f>IF(净价!C189&lt;&gt;"",净价!C189+利息!C189*100,"")</f>
        <v>105.00410958904109</v>
      </c>
      <c r="D189" s="2">
        <f>IF(净价!D189&lt;&gt;"",净价!D189+利息!D189*100,"")</f>
        <v>106.00972602739725</v>
      </c>
      <c r="E189" s="2">
        <f>IF(净价!E189&lt;&gt;"",净价!E189+利息!E189*100,"")</f>
        <v>103.00342465753425</v>
      </c>
      <c r="F189" s="2">
        <f>IF(净价!F189&lt;&gt;"",净价!F189+利息!F189*100,"")</f>
        <v>103.01369863013699</v>
      </c>
      <c r="G189" s="2">
        <f>IF(净价!G189&lt;&gt;"",净价!G189+利息!G189*100,"")</f>
        <v>86.889013698630137</v>
      </c>
      <c r="H189" s="2">
        <f>IF(净价!H189&lt;&gt;"",净价!H189+利息!H189*100,"")</f>
        <v>107.15</v>
      </c>
      <c r="I189" s="2">
        <f>IF(净价!I189&lt;&gt;"",净价!I189+利息!I189*100,"")</f>
        <v>103.96917808219177</v>
      </c>
      <c r="J189" s="2">
        <f>IF(净价!J189&lt;&gt;"",净价!J189+利息!J189*100,"")</f>
        <v>104.36005479452055</v>
      </c>
      <c r="K189" s="2">
        <f>IF(净价!K189&lt;&gt;"",净价!K189+利息!K189*100,"")</f>
        <v>104.96164383561644</v>
      </c>
    </row>
    <row r="190" spans="1:11" x14ac:dyDescent="0.15">
      <c r="A190" s="1">
        <v>42559</v>
      </c>
      <c r="B190" s="2">
        <f>IF(净价!B190&lt;&gt;"",净价!B190+利息!B190*100,"")</f>
        <v>100.18131506849315</v>
      </c>
      <c r="C190" s="2">
        <f>IF(净价!C190&lt;&gt;"",净价!C190+利息!C190*100,"")</f>
        <v>105.09739726027397</v>
      </c>
      <c r="D190" s="2">
        <f>IF(净价!D190&lt;&gt;"",净价!D190+利息!D190*100,"")</f>
        <v>106.31671232876712</v>
      </c>
      <c r="E190" s="2">
        <f>IF(净价!E190&lt;&gt;"",净价!E190+利息!E190*100,"")</f>
        <v>103.2082191780822</v>
      </c>
      <c r="F190" s="2">
        <f>IF(净价!F190&lt;&gt;"",净价!F190+利息!F190*100,"")</f>
        <v>103.03150684931506</v>
      </c>
      <c r="G190" s="2">
        <f>IF(净价!G190&lt;&gt;"",净价!G190+利息!G190*100,"")</f>
        <v>86.652904109589045</v>
      </c>
      <c r="H190" s="2">
        <f>IF(净价!H190&lt;&gt;"",净价!H190+利息!H190*100,"")</f>
        <v>107.14999999999999</v>
      </c>
      <c r="I190" s="2">
        <f>IF(净价!I190&lt;&gt;"",净价!I190+利息!I190*100,"")</f>
        <v>104.18643835616439</v>
      </c>
      <c r="J190" s="2">
        <f>IF(净价!J190&lt;&gt;"",净价!J190+利息!J190*100,"")</f>
        <v>104.49479452054794</v>
      </c>
      <c r="K190" s="2">
        <f>IF(净价!K190&lt;&gt;"",净价!K190+利息!K190*100,"")</f>
        <v>105.07945205479453</v>
      </c>
    </row>
    <row r="191" spans="1:11" x14ac:dyDescent="0.15">
      <c r="A191" s="1">
        <v>42562</v>
      </c>
      <c r="B191" s="2" t="str">
        <f>IF(净价!B191&lt;&gt;"",净价!B191+利息!B191*100,"")</f>
        <v/>
      </c>
      <c r="C191" s="2">
        <f>IF(净价!C191&lt;&gt;"",净价!C191+利息!C191*100,"")</f>
        <v>105.09726027397261</v>
      </c>
      <c r="D191" s="2">
        <f>IF(净价!D191&lt;&gt;"",净价!D191+利息!D191*100,"")</f>
        <v>106.26767123287672</v>
      </c>
      <c r="E191" s="2">
        <f>IF(净价!E191&lt;&gt;"",净价!E191+利息!E191*100,"")</f>
        <v>103.15260273972602</v>
      </c>
      <c r="F191" s="2">
        <f>IF(净价!F191&lt;&gt;"",净价!F191+利息!F191*100,"")</f>
        <v>103.10493150684931</v>
      </c>
      <c r="G191" s="2">
        <f>IF(净价!G191&lt;&gt;"",净价!G191+利息!G191*100,"")</f>
        <v>87.184575342465749</v>
      </c>
      <c r="H191" s="2">
        <f>IF(净价!H191&lt;&gt;"",净价!H191+利息!H191*100,"")</f>
        <v>107.2</v>
      </c>
      <c r="I191" s="2" t="str">
        <f>IF(净价!I191&lt;&gt;"",净价!I191+利息!I191*100,"")</f>
        <v/>
      </c>
      <c r="J191" s="2">
        <f>IF(净价!J191&lt;&gt;"",净价!J191+利息!J191*100,"")</f>
        <v>104.46901369863014</v>
      </c>
      <c r="K191" s="2">
        <f>IF(净价!K191&lt;&gt;"",净价!K191+利息!K191*100,"")</f>
        <v>105.30287671232875</v>
      </c>
    </row>
    <row r="192" spans="1:11" x14ac:dyDescent="0.15">
      <c r="A192" s="1">
        <v>42563</v>
      </c>
      <c r="B192" s="2" t="str">
        <f>IF(净价!B192&lt;&gt;"",净价!B192+利息!B192*100,"")</f>
        <v/>
      </c>
      <c r="C192" s="2">
        <f>IF(净价!C192&lt;&gt;"",净价!C192+利息!C192*100,"")</f>
        <v>105.09054794520549</v>
      </c>
      <c r="D192" s="2">
        <f>IF(净价!D192&lt;&gt;"",净价!D192+利息!D192*100,"")</f>
        <v>106.28465753424658</v>
      </c>
      <c r="E192" s="2">
        <f>IF(净价!E192&lt;&gt;"",净价!E192+利息!E192*100,"")</f>
        <v>103.17739726027398</v>
      </c>
      <c r="F192" s="2">
        <f>IF(净价!F192&lt;&gt;"",净价!F192+利息!F192*100,"")</f>
        <v>103.1327397260274</v>
      </c>
      <c r="G192" s="2">
        <f>IF(净价!G192&lt;&gt;"",净价!G192+利息!G192*100,"")</f>
        <v>87.158465753424665</v>
      </c>
      <c r="H192" s="2">
        <f>IF(净价!H192&lt;&gt;"",净价!H192+利息!H192*100,"")</f>
        <v>107.27</v>
      </c>
      <c r="I192" s="2">
        <f>IF(净价!I192&lt;&gt;"",净价!I192+利息!I192*100,"")</f>
        <v>104.29547945205481</v>
      </c>
      <c r="J192" s="2">
        <f>IF(净价!J192&lt;&gt;"",净价!J192+利息!J192*100,"")</f>
        <v>104.48375342465754</v>
      </c>
      <c r="K192" s="2">
        <f>IF(净价!K192&lt;&gt;"",净价!K192+利息!K192*100,"")</f>
        <v>105.35068493150685</v>
      </c>
    </row>
    <row r="193" spans="1:11" x14ac:dyDescent="0.15">
      <c r="A193" s="1">
        <v>42564</v>
      </c>
      <c r="B193" s="2">
        <f>IF(净价!B193&lt;&gt;"",净价!B193+利息!B193*100,"")</f>
        <v>99.85213698630136</v>
      </c>
      <c r="C193" s="2">
        <f>IF(净价!C193&lt;&gt;"",净价!C193+利息!C193*100,"")</f>
        <v>105.15383561643836</v>
      </c>
      <c r="D193" s="2">
        <f>IF(净价!D193&lt;&gt;"",净价!D193+利息!D193*100,"")</f>
        <v>106.29164383561644</v>
      </c>
      <c r="E193" s="2">
        <f>IF(净价!E193&lt;&gt;"",净价!E193+利息!E193*100,"")</f>
        <v>103.20219178082192</v>
      </c>
      <c r="F193" s="2">
        <f>IF(净价!F193&lt;&gt;"",净价!F193+利息!F193*100,"")</f>
        <v>103.17054794520548</v>
      </c>
      <c r="G193" s="2">
        <f>IF(净价!G193&lt;&gt;"",净价!G193+利息!G193*100,"")</f>
        <v>87.222356164383555</v>
      </c>
      <c r="H193" s="2">
        <f>IF(净价!H193&lt;&gt;"",净价!H193+利息!H193*100,"")</f>
        <v>107.35000000000001</v>
      </c>
      <c r="I193" s="2">
        <f>IF(净价!I193&lt;&gt;"",净价!I193+利息!I193*100,"")</f>
        <v>104.2727397260274</v>
      </c>
      <c r="J193" s="2">
        <f>IF(净价!J193&lt;&gt;"",净价!J193+利息!J193*100,"")</f>
        <v>103.94849315068493</v>
      </c>
      <c r="K193" s="2">
        <f>IF(净价!K193&lt;&gt;"",净价!K193+利息!K193*100,"")</f>
        <v>105.26849315068493</v>
      </c>
    </row>
    <row r="194" spans="1:11" x14ac:dyDescent="0.15">
      <c r="A194" s="1">
        <v>42565</v>
      </c>
      <c r="B194" s="2">
        <f>IF(净价!B194&lt;&gt;"",净价!B194+利息!B194*100,"")</f>
        <v>99.266301369863015</v>
      </c>
      <c r="C194" s="2">
        <f>IF(净价!C194&lt;&gt;"",净价!C194+利息!C194*100,"")</f>
        <v>105.46712328767123</v>
      </c>
      <c r="D194" s="2">
        <f>IF(净价!D194&lt;&gt;"",净价!D194+利息!D194*100,"")</f>
        <v>106.2986301369863</v>
      </c>
      <c r="E194" s="2">
        <f>IF(净价!E194&lt;&gt;"",净价!E194+利息!E194*100,"")</f>
        <v>103.31698630136987</v>
      </c>
      <c r="F194" s="2">
        <f>IF(净价!F194&lt;&gt;"",净价!F194+利息!F194*100,"")</f>
        <v>103.30835616438357</v>
      </c>
      <c r="G194" s="2">
        <f>IF(净价!G194&lt;&gt;"",净价!G194+利息!G194*100,"")</f>
        <v>87.236246575342463</v>
      </c>
      <c r="H194" s="2">
        <f>IF(净价!H194&lt;&gt;"",净价!H194+利息!H194*100,"")</f>
        <v>107.53</v>
      </c>
      <c r="I194" s="2">
        <f>IF(净价!I194&lt;&gt;"",净价!I194+利息!I194*100,"")</f>
        <v>104.38000000000001</v>
      </c>
      <c r="J194" s="2">
        <f>IF(净价!J194&lt;&gt;"",净价!J194+利息!J194*100,"")</f>
        <v>104.58323287671233</v>
      </c>
      <c r="K194" s="2">
        <f>IF(净价!K194&lt;&gt;"",净价!K194+利息!K194*100,"")</f>
        <v>105.28630136986301</v>
      </c>
    </row>
    <row r="195" spans="1:11" x14ac:dyDescent="0.15">
      <c r="A195" s="1">
        <v>42566</v>
      </c>
      <c r="B195" s="2">
        <f>IF(净价!B195&lt;&gt;"",净价!B195+利息!B195*100,"")</f>
        <v>99.480465753424653</v>
      </c>
      <c r="C195" s="2">
        <f>IF(净价!C195&lt;&gt;"",净价!C195+利息!C195*100,"")</f>
        <v>105.49041095890411</v>
      </c>
      <c r="D195" s="2">
        <f>IF(净价!D195&lt;&gt;"",净价!D195+利息!D195*100,"")</f>
        <v>106.38561643835617</v>
      </c>
      <c r="E195" s="2">
        <f>IF(净价!E195&lt;&gt;"",净价!E195+利息!E195*100,"")</f>
        <v>103.23178082191781</v>
      </c>
      <c r="F195" s="2">
        <f>IF(净价!F195&lt;&gt;"",净价!F195+利息!F195*100,"")</f>
        <v>103.35616438356165</v>
      </c>
      <c r="G195" s="2">
        <f>IF(净价!G195&lt;&gt;"",净价!G195+利息!G195*100,"")</f>
        <v>87.250136986301371</v>
      </c>
      <c r="H195" s="2">
        <f>IF(净价!H195&lt;&gt;"",净价!H195+利息!H195*100,"")</f>
        <v>107.69</v>
      </c>
      <c r="I195" s="2">
        <f>IF(净价!I195&lt;&gt;"",净价!I195+利息!I195*100,"")</f>
        <v>104.39726027397261</v>
      </c>
      <c r="J195" s="2">
        <f>IF(净价!J195&lt;&gt;"",净价!J195+利息!J195*100,"")</f>
        <v>104.59797260273973</v>
      </c>
      <c r="K195" s="2">
        <f>IF(净价!K195&lt;&gt;"",净价!K195+利息!K195*100,"")</f>
        <v>105.3141095890411</v>
      </c>
    </row>
    <row r="196" spans="1:11" x14ac:dyDescent="0.15">
      <c r="A196" s="1">
        <v>42569</v>
      </c>
      <c r="B196" s="2" t="str">
        <f>IF(净价!B196&lt;&gt;"",净价!B196+利息!B196*100,"")</f>
        <v/>
      </c>
      <c r="C196" s="2">
        <f>IF(净价!C196&lt;&gt;"",净价!C196+利息!C196*100,"")</f>
        <v>105.54027397260275</v>
      </c>
      <c r="D196" s="2">
        <f>IF(净价!D196&lt;&gt;"",净价!D196+利息!D196*100,"")</f>
        <v>106.42657534246575</v>
      </c>
      <c r="E196" s="2">
        <f>IF(净价!E196&lt;&gt;"",净价!E196+利息!E196*100,"")</f>
        <v>103.52616438356165</v>
      </c>
      <c r="F196" s="2">
        <f>IF(净价!F196&lt;&gt;"",净价!F196+利息!F196*100,"")</f>
        <v>103.41958904109589</v>
      </c>
      <c r="G196" s="2">
        <f>IF(净价!G196&lt;&gt;"",净价!G196+利息!G196*100,"")</f>
        <v>87.29180821917808</v>
      </c>
      <c r="H196" s="2">
        <f>IF(净价!H196&lt;&gt;"",净价!H196+利息!H196*100,"")</f>
        <v>107.71</v>
      </c>
      <c r="I196" s="2">
        <f>IF(净价!I196&lt;&gt;"",净价!I196+利息!I196*100,"")</f>
        <v>104.65904109589042</v>
      </c>
      <c r="J196" s="2">
        <f>IF(净价!J196&lt;&gt;"",净价!J196+利息!J196*100,"")</f>
        <v>104.64219178082192</v>
      </c>
      <c r="K196" s="2">
        <f>IF(净价!K196&lt;&gt;"",净价!K196+利息!K196*100,"")</f>
        <v>105.40753424657534</v>
      </c>
    </row>
    <row r="197" spans="1:11" x14ac:dyDescent="0.15">
      <c r="A197" s="1">
        <v>42570</v>
      </c>
      <c r="B197" s="2">
        <f>IF(净价!B197&lt;&gt;"",净价!B197+利息!B197*100,"")</f>
        <v>99.63712328767123</v>
      </c>
      <c r="C197" s="2">
        <f>IF(净价!C197&lt;&gt;"",净价!C197+利息!C197*100,"")</f>
        <v>105.56356164383561</v>
      </c>
      <c r="D197" s="2">
        <f>IF(净价!D197&lt;&gt;"",净价!D197+利息!D197*100,"")</f>
        <v>106.44356164383561</v>
      </c>
      <c r="E197" s="2">
        <f>IF(净价!E197&lt;&gt;"",净价!E197+利息!E197*100,"")</f>
        <v>103.6809589041096</v>
      </c>
      <c r="F197" s="2">
        <f>IF(净价!F197&lt;&gt;"",净价!F197+利息!F197*100,"")</f>
        <v>103.51739726027397</v>
      </c>
      <c r="G197" s="2">
        <f>IF(净价!G197&lt;&gt;"",净价!G197+利息!G197*100,"")</f>
        <v>87.315698630136993</v>
      </c>
      <c r="H197" s="2">
        <f>IF(净价!H197&lt;&gt;"",净价!H197+利息!H197*100,"")</f>
        <v>107.86</v>
      </c>
      <c r="I197" s="2">
        <f>IF(净价!I197&lt;&gt;"",净价!I197+利息!I197*100,"")</f>
        <v>104.85630136986302</v>
      </c>
      <c r="J197" s="2">
        <f>IF(净价!J197&lt;&gt;"",净价!J197+利息!J197*100,"")</f>
        <v>104.65693150684932</v>
      </c>
      <c r="K197" s="2">
        <f>IF(净价!K197&lt;&gt;"",净价!K197+利息!K197*100,"")</f>
        <v>105.67534246575342</v>
      </c>
    </row>
    <row r="198" spans="1:11" x14ac:dyDescent="0.15">
      <c r="A198" s="1">
        <v>42571</v>
      </c>
      <c r="B198" s="2">
        <f>IF(净价!B198&lt;&gt;"",净价!B198+利息!B198*100,"")</f>
        <v>99.651287671232879</v>
      </c>
      <c r="C198" s="2">
        <f>IF(净价!C198&lt;&gt;"",净价!C198+利息!C198*100,"")</f>
        <v>105.47684931506849</v>
      </c>
      <c r="D198" s="2">
        <f>IF(净价!D198&lt;&gt;"",净价!D198+利息!D198*100,"")</f>
        <v>106.47054794520548</v>
      </c>
      <c r="E198" s="2">
        <f>IF(净价!E198&lt;&gt;"",净价!E198+利息!E198*100,"")</f>
        <v>104.16575342465754</v>
      </c>
      <c r="F198" s="2">
        <f>IF(净价!F198&lt;&gt;"",净价!F198+利息!F198*100,"")</f>
        <v>103.54520547945205</v>
      </c>
      <c r="G198" s="2">
        <f>IF(净价!G198&lt;&gt;"",净价!G198+利息!G198*100,"")</f>
        <v>88.66958904109589</v>
      </c>
      <c r="H198" s="2">
        <f>IF(净价!H198&lt;&gt;"",净价!H198+利息!H198*100,"")</f>
        <v>107.88000000000001</v>
      </c>
      <c r="I198" s="2">
        <f>IF(净价!I198&lt;&gt;"",净价!I198+利息!I198*100,"")</f>
        <v>105.19356164383561</v>
      </c>
      <c r="J198" s="2">
        <f>IF(净价!J198&lt;&gt;"",净价!J198+利息!J198*100,"")</f>
        <v>104.67167123287672</v>
      </c>
      <c r="K198" s="2">
        <f>IF(净价!K198&lt;&gt;"",净价!K198+利息!K198*100,"")</f>
        <v>105.81315068493151</v>
      </c>
    </row>
    <row r="199" spans="1:11" x14ac:dyDescent="0.15">
      <c r="A199" s="1">
        <v>42572</v>
      </c>
      <c r="B199" s="2" t="str">
        <f>IF(净价!B199&lt;&gt;"",净价!B199+利息!B199*100,"")</f>
        <v/>
      </c>
      <c r="C199" s="2">
        <f>IF(净价!C199&lt;&gt;"",净价!C199+利息!C199*100,"")</f>
        <v>105.51013698630138</v>
      </c>
      <c r="D199" s="2">
        <f>IF(净价!D199&lt;&gt;"",净价!D199+利息!D199*100,"")</f>
        <v>106.49753424657534</v>
      </c>
      <c r="E199" s="2">
        <f>IF(净价!E199&lt;&gt;"",净价!E199+利息!E199*100,"")</f>
        <v>103.92054794520548</v>
      </c>
      <c r="F199" s="2">
        <f>IF(净价!F199&lt;&gt;"",净价!F199+利息!F199*100,"")</f>
        <v>103.66301369863012</v>
      </c>
      <c r="G199" s="2">
        <f>IF(净价!G199&lt;&gt;"",净价!G199+利息!G199*100,"")</f>
        <v>89.193479452054788</v>
      </c>
      <c r="H199" s="2">
        <f>IF(净价!H199&lt;&gt;"",净价!H199+利息!H199*100,"")</f>
        <v>107.91</v>
      </c>
      <c r="I199" s="2">
        <f>IF(净价!I199&lt;&gt;"",净价!I199+利息!I199*100,"")</f>
        <v>106.05082191780822</v>
      </c>
      <c r="J199" s="2">
        <f>IF(净价!J199&lt;&gt;"",净价!J199+利息!J199*100,"")</f>
        <v>104.78641095890411</v>
      </c>
      <c r="K199" s="2">
        <f>IF(净价!K199&lt;&gt;"",净价!K199+利息!K199*100,"")</f>
        <v>105.88095890410959</v>
      </c>
    </row>
    <row r="200" spans="1:11" x14ac:dyDescent="0.15">
      <c r="A200" s="1">
        <v>42573</v>
      </c>
      <c r="B200" s="2">
        <f>IF(净价!B200&lt;&gt;"",净价!B200+利息!B200*100,"")</f>
        <v>99.659616438356167</v>
      </c>
      <c r="C200" s="2">
        <f>IF(净价!C200&lt;&gt;"",净价!C200+利息!C200*100,"")</f>
        <v>105.47342465753425</v>
      </c>
      <c r="D200" s="2">
        <f>IF(净价!D200&lt;&gt;"",净价!D200+利息!D200*100,"")</f>
        <v>106.64452054794521</v>
      </c>
      <c r="E200" s="2">
        <f>IF(净价!E200&lt;&gt;"",净价!E200+利息!E200*100,"")</f>
        <v>103.95534246575342</v>
      </c>
      <c r="F200" s="2">
        <f>IF(净价!F200&lt;&gt;"",净价!F200+利息!F200*100,"")</f>
        <v>103.74082191780822</v>
      </c>
      <c r="G200" s="2">
        <f>IF(净价!G200&lt;&gt;"",净价!G200+利息!G200*100,"")</f>
        <v>89.227369863013692</v>
      </c>
      <c r="H200" s="2">
        <f>IF(净价!H200&lt;&gt;"",净价!H200+利息!H200*100,"")</f>
        <v>107.92999999999999</v>
      </c>
      <c r="I200" s="2">
        <f>IF(净价!I200&lt;&gt;"",净价!I200+利息!I200*100,"")</f>
        <v>105.35808219178082</v>
      </c>
      <c r="J200" s="2">
        <f>IF(净价!J200&lt;&gt;"",净价!J200+利息!J200*100,"")</f>
        <v>104.98115068493151</v>
      </c>
      <c r="K200" s="2">
        <f>IF(净价!K200&lt;&gt;"",净价!K200+利息!K200*100,"")</f>
        <v>105.51876712328767</v>
      </c>
    </row>
    <row r="201" spans="1:11" x14ac:dyDescent="0.15">
      <c r="A201" s="1">
        <v>42576</v>
      </c>
      <c r="B201" s="2" t="str">
        <f>IF(净价!B201&lt;&gt;"",净价!B201+利息!B201*100,"")</f>
        <v/>
      </c>
      <c r="C201" s="2">
        <f>IF(净价!C201&lt;&gt;"",净价!C201+利息!C201*100,"")</f>
        <v>105.50328767123287</v>
      </c>
      <c r="D201" s="2">
        <f>IF(净价!D201&lt;&gt;"",净价!D201+利息!D201*100,"")</f>
        <v>106.6654794520548</v>
      </c>
      <c r="E201" s="2">
        <f>IF(净价!E201&lt;&gt;"",净价!E201+利息!E201*100,"")</f>
        <v>103.92972602739727</v>
      </c>
      <c r="F201" s="2">
        <f>IF(净价!F201&lt;&gt;"",净价!F201+利息!F201*100,"")</f>
        <v>103.81424657534247</v>
      </c>
      <c r="G201" s="2">
        <f>IF(净价!G201&lt;&gt;"",净价!G201+利息!G201*100,"")</f>
        <v>88.409041095890402</v>
      </c>
      <c r="H201" s="2">
        <f>IF(净价!H201&lt;&gt;"",净价!H201+利息!H201*100,"")</f>
        <v>107.99</v>
      </c>
      <c r="I201" s="2">
        <f>IF(净价!I201&lt;&gt;"",净价!I201+利息!I201*100,"")</f>
        <v>105.29986301369863</v>
      </c>
      <c r="J201" s="2">
        <f>IF(净价!J201&lt;&gt;"",净价!J201+利息!J201*100,"")</f>
        <v>104.8953698630137</v>
      </c>
      <c r="K201" s="2">
        <f>IF(净价!K201&lt;&gt;"",净价!K201+利息!K201*100,"")</f>
        <v>105.89219178082192</v>
      </c>
    </row>
    <row r="202" spans="1:11" x14ac:dyDescent="0.15">
      <c r="A202" s="1">
        <v>42577</v>
      </c>
      <c r="B202" s="2">
        <f>IF(净价!B202&lt;&gt;"",净价!B202+利息!B202*100,"")</f>
        <v>99.736273972602731</v>
      </c>
      <c r="C202" s="2">
        <f>IF(净价!C202&lt;&gt;"",净价!C202+利息!C202*100,"")</f>
        <v>105.51657534246574</v>
      </c>
      <c r="D202" s="2">
        <f>IF(净价!D202&lt;&gt;"",净价!D202+利息!D202*100,"")</f>
        <v>106.68246575342467</v>
      </c>
      <c r="E202" s="2">
        <f>IF(净价!E202&lt;&gt;"",净价!E202+利息!E202*100,"")</f>
        <v>103.9945205479452</v>
      </c>
      <c r="F202" s="2">
        <f>IF(净价!F202&lt;&gt;"",净价!F202+利息!F202*100,"")</f>
        <v>103.98205479452055</v>
      </c>
      <c r="G202" s="2">
        <f>IF(净价!G202&lt;&gt;"",净价!G202+利息!G202*100,"")</f>
        <v>88.822931506849315</v>
      </c>
      <c r="H202" s="2">
        <f>IF(净价!H202&lt;&gt;"",净价!H202+利息!H202*100,"")</f>
        <v>108.02</v>
      </c>
      <c r="I202" s="2">
        <f>IF(净价!I202&lt;&gt;"",净价!I202+利息!I202*100,"")</f>
        <v>105.39712328767123</v>
      </c>
      <c r="J202" s="2">
        <f>IF(净价!J202&lt;&gt;"",净价!J202+利息!J202*100,"")</f>
        <v>105.06010958904109</v>
      </c>
      <c r="K202" s="2">
        <f>IF(净价!K202&lt;&gt;"",净价!K202+利息!K202*100,"")</f>
        <v>99.6</v>
      </c>
    </row>
    <row r="203" spans="1:11" x14ac:dyDescent="0.15">
      <c r="A203" s="1">
        <v>42578</v>
      </c>
      <c r="B203" s="2">
        <f>IF(净价!B203&lt;&gt;"",净价!B203+利息!B203*100,"")</f>
        <v>99.74943835616439</v>
      </c>
      <c r="C203" s="2">
        <f>IF(净价!C203&lt;&gt;"",净价!C203+利息!C203*100,"")</f>
        <v>105.50986301369863</v>
      </c>
      <c r="D203" s="2">
        <f>IF(净价!D203&lt;&gt;"",净价!D203+利息!D203*100,"")</f>
        <v>106.67945205479452</v>
      </c>
      <c r="E203" s="2">
        <f>IF(净价!E203&lt;&gt;"",净价!E203+利息!E203*100,"")</f>
        <v>104.00931506849315</v>
      </c>
      <c r="F203" s="2">
        <f>IF(净价!F203&lt;&gt;"",净价!F203+利息!F203*100,"")</f>
        <v>104.00986301369863</v>
      </c>
      <c r="G203" s="2">
        <f>IF(净价!G203&lt;&gt;"",净价!G203+利息!G203*100,"")</f>
        <v>88.606821917808219</v>
      </c>
      <c r="H203" s="2">
        <f>IF(净价!H203&lt;&gt;"",净价!H203+利息!H203*100,"")</f>
        <v>108.09</v>
      </c>
      <c r="I203" s="2">
        <f>IF(净价!I203&lt;&gt;"",净价!I203+利息!I203*100,"")</f>
        <v>105.46438356164384</v>
      </c>
      <c r="J203" s="2">
        <f>IF(净价!J203&lt;&gt;"",净价!J203+利息!J203*100,"")</f>
        <v>105.04484931506849</v>
      </c>
      <c r="K203" s="2">
        <f>IF(净价!K203&lt;&gt;"",净价!K203+利息!K203*100,"")</f>
        <v>99.717808219178082</v>
      </c>
    </row>
    <row r="204" spans="1:11" x14ac:dyDescent="0.15">
      <c r="A204" s="1">
        <v>42579</v>
      </c>
      <c r="B204" s="2">
        <f>IF(净价!B204&lt;&gt;"",净价!B204+利息!B204*100,"")</f>
        <v>99.763602739726039</v>
      </c>
      <c r="C204" s="2">
        <f>IF(净价!C204&lt;&gt;"",净价!C204+利息!C204*100,"")</f>
        <v>105.49315068493151</v>
      </c>
      <c r="D204" s="2">
        <f>IF(净价!D204&lt;&gt;"",净价!D204+利息!D204*100,"")</f>
        <v>106.71643835616439</v>
      </c>
      <c r="E204" s="2">
        <f>IF(净价!E204&lt;&gt;"",净价!E204+利息!E204*100,"")</f>
        <v>104.2741095890411</v>
      </c>
      <c r="F204" s="2">
        <f>IF(净价!F204&lt;&gt;"",净价!F204+利息!F204*100,"")</f>
        <v>104.02767123287671</v>
      </c>
      <c r="G204" s="2">
        <f>IF(净价!G204&lt;&gt;"",净价!G204+利息!G204*100,"")</f>
        <v>89.310712328767124</v>
      </c>
      <c r="H204" s="2">
        <f>IF(净价!H204&lt;&gt;"",净价!H204+利息!H204*100,"")</f>
        <v>108.24</v>
      </c>
      <c r="I204" s="2">
        <f>IF(净价!I204&lt;&gt;"",净价!I204+利息!I204*100,"")</f>
        <v>106.27164383561643</v>
      </c>
      <c r="J204" s="2">
        <f>IF(净价!J204&lt;&gt;"",净价!J204+利息!J204*100,"")</f>
        <v>105.05958904109589</v>
      </c>
      <c r="K204" s="2">
        <f>IF(净价!K204&lt;&gt;"",净价!K204+利息!K204*100,"")</f>
        <v>99.935616438356163</v>
      </c>
    </row>
    <row r="205" spans="1:11" x14ac:dyDescent="0.15">
      <c r="A205" s="1">
        <v>42580</v>
      </c>
      <c r="B205" s="2">
        <f>IF(净价!B205&lt;&gt;"",净价!B205+利息!B205*100,"")</f>
        <v>99.778767123287665</v>
      </c>
      <c r="C205" s="2">
        <f>IF(净价!C205&lt;&gt;"",净价!C205+利息!C205*100,"")</f>
        <v>105.51643835616439</v>
      </c>
      <c r="D205" s="2">
        <f>IF(净价!D205&lt;&gt;"",净价!D205+利息!D205*100,"")</f>
        <v>106.71342465753425</v>
      </c>
      <c r="E205" s="2">
        <f>IF(净价!E205&lt;&gt;"",净价!E205+利息!E205*100,"")</f>
        <v>104.16890410958904</v>
      </c>
      <c r="F205" s="2">
        <f>IF(净价!F205&lt;&gt;"",净价!F205+利息!F205*100,"")</f>
        <v>104.07547945205479</v>
      </c>
      <c r="G205" s="2">
        <f>IF(净价!G205&lt;&gt;"",净价!G205+利息!G205*100,"")</f>
        <v>89.544602739726017</v>
      </c>
      <c r="H205" s="2">
        <f>IF(净价!H205&lt;&gt;"",净价!H205+利息!H205*100,"")</f>
        <v>108.36999999999999</v>
      </c>
      <c r="I205" s="2">
        <f>IF(净价!I205&lt;&gt;"",净价!I205+利息!I205*100,"")</f>
        <v>106.28890410958904</v>
      </c>
      <c r="J205" s="2">
        <f>IF(净价!J205&lt;&gt;"",净价!J205+利息!J205*100,"")</f>
        <v>105.07432876712329</v>
      </c>
      <c r="K205" s="2">
        <f>IF(净价!K205&lt;&gt;"",净价!K205+利息!K205*100,"")</f>
        <v>100.15342465753425</v>
      </c>
    </row>
    <row r="206" spans="1:11" x14ac:dyDescent="0.15">
      <c r="A206" s="1">
        <v>42583</v>
      </c>
      <c r="B206" s="2">
        <f>IF(净价!B206&lt;&gt;"",净价!B206+利息!B206*100,"")</f>
        <v>99.831260273972603</v>
      </c>
      <c r="C206" s="2">
        <f>IF(净价!C206&lt;&gt;"",净价!C206+利息!C206*100,"")</f>
        <v>105.48630136986301</v>
      </c>
      <c r="D206" s="2">
        <f>IF(净价!D206&lt;&gt;"",净价!D206+利息!D206*100,"")</f>
        <v>106.66438356164383</v>
      </c>
      <c r="E206" s="2">
        <f>IF(净价!E206&lt;&gt;"",净价!E206+利息!E206*100,"")</f>
        <v>104.28328767123288</v>
      </c>
      <c r="F206" s="2">
        <f>IF(净价!F206&lt;&gt;"",净价!F206+利息!F206*100,"")</f>
        <v>104.12890410958904</v>
      </c>
      <c r="G206" s="2">
        <f>IF(净价!G206&lt;&gt;"",净价!G206+利息!G206*100,"")</f>
        <v>90.346273972602745</v>
      </c>
      <c r="H206" s="2">
        <f>IF(净价!H206&lt;&gt;"",净价!H206+利息!H206*100,"")</f>
        <v>108.56</v>
      </c>
      <c r="I206" s="2">
        <f>IF(净价!I206&lt;&gt;"",净价!I206+利息!I206*100,"")</f>
        <v>107.16068493150685</v>
      </c>
      <c r="J206" s="2">
        <f>IF(净价!J206&lt;&gt;"",净价!J206+利息!J206*100,"")</f>
        <v>105.02854794520547</v>
      </c>
      <c r="K206" s="2">
        <f>IF(净价!K206&lt;&gt;"",净价!K206+利息!K206*100,"")</f>
        <v>100.14684931506849</v>
      </c>
    </row>
    <row r="207" spans="1:11" x14ac:dyDescent="0.15">
      <c r="A207" s="1">
        <v>42584</v>
      </c>
      <c r="B207" s="2">
        <f>IF(净价!B207&lt;&gt;"",净价!B207+利息!B207*100,"")</f>
        <v>99.885424657534244</v>
      </c>
      <c r="C207" s="2">
        <f>IF(净价!C207&lt;&gt;"",净价!C207+利息!C207*100,"")</f>
        <v>105.50958904109589</v>
      </c>
      <c r="D207" s="2">
        <f>IF(净价!D207&lt;&gt;"",净价!D207+利息!D207*100,"")</f>
        <v>106.7113698630137</v>
      </c>
      <c r="E207" s="2">
        <f>IF(净价!E207&lt;&gt;"",净价!E207+利息!E207*100,"")</f>
        <v>104.86808219178081</v>
      </c>
      <c r="F207" s="2">
        <f>IF(净价!F207&lt;&gt;"",净价!F207+利息!F207*100,"")</f>
        <v>104.12671232876711</v>
      </c>
      <c r="G207" s="2">
        <f>IF(净价!G207&lt;&gt;"",净价!G207+利息!G207*100,"")</f>
        <v>92.000164383561639</v>
      </c>
      <c r="H207" s="2">
        <f>IF(净价!H207&lt;&gt;"",净价!H207+利息!H207*100,"")</f>
        <v>108.80999999999999</v>
      </c>
      <c r="I207" s="2">
        <f>IF(净价!I207&lt;&gt;"",净价!I207+利息!I207*100,"")</f>
        <v>107.05794520547946</v>
      </c>
      <c r="J207" s="2">
        <f>IF(净价!J207&lt;&gt;"",净价!J207+利息!J207*100,"")</f>
        <v>105.11328767123288</v>
      </c>
      <c r="K207" s="2">
        <f>IF(净价!K207&lt;&gt;"",净价!K207+利息!K207*100,"")</f>
        <v>100.12465753424658</v>
      </c>
    </row>
    <row r="208" spans="1:11" x14ac:dyDescent="0.15">
      <c r="A208" s="1">
        <v>42585</v>
      </c>
      <c r="B208" s="2">
        <f>IF(净价!B208&lt;&gt;"",净价!B208+利息!B208*100,"")</f>
        <v>100.04958904109589</v>
      </c>
      <c r="C208" s="2">
        <f>IF(净价!C208&lt;&gt;"",净价!C208+利息!C208*100,"")</f>
        <v>105.47287671232877</v>
      </c>
      <c r="D208" s="2">
        <f>IF(净价!D208&lt;&gt;"",净价!D208+利息!D208*100,"")</f>
        <v>106.70835616438356</v>
      </c>
      <c r="E208" s="2">
        <f>IF(净价!E208&lt;&gt;"",净价!E208+利息!E208*100,"")</f>
        <v>104.71287671232876</v>
      </c>
      <c r="F208" s="2">
        <f>IF(净价!F208&lt;&gt;"",净价!F208+利息!F208*100,"")</f>
        <v>104.24452054794521</v>
      </c>
      <c r="G208" s="2">
        <f>IF(净价!G208&lt;&gt;"",净价!G208+利息!G208*100,"")</f>
        <v>92.364054794520541</v>
      </c>
      <c r="H208" s="2">
        <f>IF(净价!H208&lt;&gt;"",净价!H208+利息!H208*100,"")</f>
        <v>109.16000000000001</v>
      </c>
      <c r="I208" s="2">
        <f>IF(净价!I208&lt;&gt;"",净价!I208+利息!I208*100,"")</f>
        <v>106.88520547945205</v>
      </c>
      <c r="J208" s="2">
        <f>IF(净价!J208&lt;&gt;"",净价!J208+利息!J208*100,"")</f>
        <v>105.16802739726027</v>
      </c>
      <c r="K208" s="2">
        <f>IF(净价!K208&lt;&gt;"",净价!K208+利息!K208*100,"")</f>
        <v>100.24246575342465</v>
      </c>
    </row>
    <row r="209" spans="1:11" x14ac:dyDescent="0.15">
      <c r="A209" s="1">
        <v>42586</v>
      </c>
      <c r="B209" s="2" t="str">
        <f>IF(净价!B209&lt;&gt;"",净价!B209+利息!B209*100,"")</f>
        <v/>
      </c>
      <c r="C209" s="2">
        <f>IF(净价!C209&lt;&gt;"",净价!C209+利息!C209*100,"")</f>
        <v>105.46616438356165</v>
      </c>
      <c r="D209" s="2">
        <f>IF(净价!D209&lt;&gt;"",净价!D209+利息!D209*100,"")</f>
        <v>106.72534246575343</v>
      </c>
      <c r="E209" s="2">
        <f>IF(净价!E209&lt;&gt;"",净价!E209+利息!E209*100,"")</f>
        <v>104.7876712328767</v>
      </c>
      <c r="F209" s="2">
        <f>IF(净价!F209&lt;&gt;"",净价!F209+利息!F209*100,"")</f>
        <v>104.26232876712329</v>
      </c>
      <c r="G209" s="2">
        <f>IF(净价!G209&lt;&gt;"",净价!G209+利息!G209*100,"")</f>
        <v>92.26794520547945</v>
      </c>
      <c r="H209" s="2">
        <f>IF(净价!H209&lt;&gt;"",净价!H209+利息!H209*100,"")</f>
        <v>109.09</v>
      </c>
      <c r="I209" s="2">
        <f>IF(净价!I209&lt;&gt;"",净价!I209+利息!I209*100,"")</f>
        <v>107.10246575342467</v>
      </c>
      <c r="J209" s="2">
        <f>IF(净价!J209&lt;&gt;"",净价!J209+利息!J209*100,"")</f>
        <v>105.22276712328767</v>
      </c>
      <c r="K209" s="2">
        <f>IF(净价!K209&lt;&gt;"",净价!K209+利息!K209*100,"")</f>
        <v>100.35027397260274</v>
      </c>
    </row>
    <row r="210" spans="1:11" x14ac:dyDescent="0.15">
      <c r="A210" s="1">
        <v>42587</v>
      </c>
      <c r="B210" s="2" t="str">
        <f>IF(净价!B210&lt;&gt;"",净价!B210+利息!B210*100,"")</f>
        <v/>
      </c>
      <c r="C210" s="2">
        <f>IF(净价!C210&lt;&gt;"",净价!C210+利息!C210*100,"")</f>
        <v>105.42945205479452</v>
      </c>
      <c r="D210" s="2">
        <f>IF(净价!D210&lt;&gt;"",净价!D210+利息!D210*100,"")</f>
        <v>106.7723287671233</v>
      </c>
      <c r="E210" s="2">
        <f>IF(净价!E210&lt;&gt;"",净价!E210+利息!E210*100,"")</f>
        <v>104.74246575342465</v>
      </c>
      <c r="F210" s="2">
        <f>IF(净价!F210&lt;&gt;"",净价!F210+利息!F210*100,"")</f>
        <v>104.32013698630136</v>
      </c>
      <c r="G210" s="2">
        <f>IF(净价!G210&lt;&gt;"",净价!G210+利息!G210*100,"")</f>
        <v>93.23183561643836</v>
      </c>
      <c r="H210" s="2">
        <f>IF(净价!H210&lt;&gt;"",净价!H210+利息!H210*100,"")</f>
        <v>102.01</v>
      </c>
      <c r="I210" s="2">
        <f>IF(净价!I210&lt;&gt;"",净价!I210+利息!I210*100,"")</f>
        <v>107.26972602739725</v>
      </c>
      <c r="J210" s="2">
        <f>IF(净价!J210&lt;&gt;"",净价!J210+利息!J210*100,"")</f>
        <v>105.30750684931506</v>
      </c>
      <c r="K210" s="2">
        <f>IF(净价!K210&lt;&gt;"",净价!K210+利息!K210*100,"")</f>
        <v>100.36808219178081</v>
      </c>
    </row>
    <row r="211" spans="1:11" x14ac:dyDescent="0.15">
      <c r="A211" s="1">
        <v>42590</v>
      </c>
      <c r="B211" s="2">
        <f>IF(净价!B211&lt;&gt;"",净价!B211+利息!B211*100,"")</f>
        <v>100.02041095890411</v>
      </c>
      <c r="C211" s="2">
        <f>IF(净价!C211&lt;&gt;"",净价!C211+利息!C211*100,"")</f>
        <v>105.48931506849314</v>
      </c>
      <c r="D211" s="2">
        <f>IF(净价!D211&lt;&gt;"",净价!D211+利息!D211*100,"")</f>
        <v>106.84328767123287</v>
      </c>
      <c r="E211" s="2">
        <f>IF(净价!E211&lt;&gt;"",净价!E211+利息!E211*100,"")</f>
        <v>104.6868493150685</v>
      </c>
      <c r="F211" s="2">
        <f>IF(净价!F211&lt;&gt;"",净价!F211+利息!F211*100,"")</f>
        <v>104.37356164383561</v>
      </c>
      <c r="G211" s="2">
        <f>IF(净价!G211&lt;&gt;"",净价!G211+利息!G211*100,"")</f>
        <v>94.003506849315073</v>
      </c>
      <c r="H211" s="2">
        <f>IF(净价!H211&lt;&gt;"",净价!H211+利息!H211*100,"")</f>
        <v>101.97</v>
      </c>
      <c r="I211" s="2">
        <f>IF(净价!I211&lt;&gt;"",净价!I211+利息!I211*100,"")</f>
        <v>107.41150684931506</v>
      </c>
      <c r="J211" s="2">
        <f>IF(净价!J211&lt;&gt;"",净价!J211+利息!J211*100,"")</f>
        <v>105.40172602739726</v>
      </c>
      <c r="K211" s="2">
        <f>IF(净价!K211&lt;&gt;"",净价!K211+利息!K211*100,"")</f>
        <v>100.42150684931507</v>
      </c>
    </row>
    <row r="212" spans="1:11" x14ac:dyDescent="0.15">
      <c r="A212" s="1">
        <v>42591</v>
      </c>
      <c r="B212" s="2">
        <f>IF(净价!B212&lt;&gt;"",净价!B212+利息!B212*100,"")</f>
        <v>100.43457534246575</v>
      </c>
      <c r="C212" s="2">
        <f>IF(净价!C212&lt;&gt;"",净价!C212+利息!C212*100,"")</f>
        <v>105.50260273972603</v>
      </c>
      <c r="D212" s="2">
        <f>IF(净价!D212&lt;&gt;"",净价!D212+利息!D212*100,"")</f>
        <v>106.86027397260274</v>
      </c>
      <c r="E212" s="2">
        <f>IF(净价!E212&lt;&gt;"",净价!E212+利息!E212*100,"")</f>
        <v>104.80164383561643</v>
      </c>
      <c r="F212" s="2">
        <f>IF(净价!F212&lt;&gt;"",净价!F212+利息!F212*100,"")</f>
        <v>104.3513698630137</v>
      </c>
      <c r="G212" s="2">
        <f>IF(净价!G212&lt;&gt;"",净价!G212+利息!G212*100,"")</f>
        <v>94.137397260273985</v>
      </c>
      <c r="H212" s="2">
        <f>IF(净价!H212&lt;&gt;"",净价!H212+利息!H212*100,"")</f>
        <v>102.11</v>
      </c>
      <c r="I212" s="2">
        <f>IF(净价!I212&lt;&gt;"",净价!I212+利息!I212*100,"")</f>
        <v>107.53876712328767</v>
      </c>
      <c r="J212" s="2">
        <f>IF(净价!J212&lt;&gt;"",净价!J212+利息!J212*100,"")</f>
        <v>105.46646575342466</v>
      </c>
      <c r="K212" s="2">
        <f>IF(净价!K212&lt;&gt;"",净价!K212+利息!K212*100,"")</f>
        <v>100.50931506849315</v>
      </c>
    </row>
    <row r="213" spans="1:11" x14ac:dyDescent="0.15">
      <c r="A213" s="1">
        <v>42592</v>
      </c>
      <c r="B213" s="2">
        <f>IF(净价!B213&lt;&gt;"",净价!B213+利息!B213*100,"")</f>
        <v>101.1287397260274</v>
      </c>
      <c r="C213" s="2">
        <f>IF(净价!C213&lt;&gt;"",净价!C213+利息!C213*100,"")</f>
        <v>105.4258904109589</v>
      </c>
      <c r="D213" s="2">
        <f>IF(净价!D213&lt;&gt;"",净价!D213+利息!D213*100,"")</f>
        <v>106.87726027397261</v>
      </c>
      <c r="E213" s="2">
        <f>IF(净价!E213&lt;&gt;"",净价!E213+利息!E213*100,"")</f>
        <v>104.90643835616439</v>
      </c>
      <c r="F213" s="2">
        <f>IF(净价!F213&lt;&gt;"",净价!F213+利息!F213*100,"")</f>
        <v>104.40917808219177</v>
      </c>
      <c r="G213" s="2">
        <f>IF(净价!G213&lt;&gt;"",净价!G213+利息!G213*100,"")</f>
        <v>94.211287671232867</v>
      </c>
      <c r="H213" s="2">
        <f>IF(净价!H213&lt;&gt;"",净价!H213+利息!H213*100,"")</f>
        <v>102.14999999999999</v>
      </c>
      <c r="I213" s="2">
        <f>IF(净价!I213&lt;&gt;"",净价!I213+利息!I213*100,"")</f>
        <v>107.50602739726027</v>
      </c>
      <c r="J213" s="2">
        <f>IF(净价!J213&lt;&gt;"",净价!J213+利息!J213*100,"")</f>
        <v>105.55120547945205</v>
      </c>
      <c r="K213" s="2">
        <f>IF(净价!K213&lt;&gt;"",净价!K213+利息!K213*100,"")</f>
        <v>100.66712328767123</v>
      </c>
    </row>
    <row r="214" spans="1:11" x14ac:dyDescent="0.15">
      <c r="A214" s="1">
        <v>42593</v>
      </c>
      <c r="B214" s="2">
        <f>IF(净价!B214&lt;&gt;"",净价!B214+利息!B214*100,"")</f>
        <v>100.86290410958904</v>
      </c>
      <c r="C214" s="2">
        <f>IF(净价!C214&lt;&gt;"",净价!C214+利息!C214*100,"")</f>
        <v>105.48917808219178</v>
      </c>
      <c r="D214" s="2">
        <f>IF(净价!D214&lt;&gt;"",净价!D214+利息!D214*100,"")</f>
        <v>106.89424657534246</v>
      </c>
      <c r="E214" s="2">
        <f>IF(净价!E214&lt;&gt;"",净价!E214+利息!E214*100,"")</f>
        <v>105.18123287671233</v>
      </c>
      <c r="F214" s="2">
        <f>IF(净价!F214&lt;&gt;"",净价!F214+利息!F214*100,"")</f>
        <v>104.43698630136986</v>
      </c>
      <c r="G214" s="2">
        <f>IF(净价!G214&lt;&gt;"",净价!G214+利息!G214*100,"")</f>
        <v>94.475178082191775</v>
      </c>
      <c r="H214" s="2">
        <f>IF(净价!H214&lt;&gt;"",净价!H214+利息!H214*100,"")</f>
        <v>102.22</v>
      </c>
      <c r="I214" s="2">
        <f>IF(净价!I214&lt;&gt;"",净价!I214+利息!I214*100,"")</f>
        <v>107.54328767123287</v>
      </c>
      <c r="J214" s="2">
        <f>IF(净价!J214&lt;&gt;"",净价!J214+利息!J214*100,"")</f>
        <v>105.54594520547946</v>
      </c>
      <c r="K214" s="2">
        <f>IF(净价!K214&lt;&gt;"",净价!K214+利息!K214*100,"")</f>
        <v>100.69493150684931</v>
      </c>
    </row>
    <row r="215" spans="1:11" x14ac:dyDescent="0.15">
      <c r="A215" s="1">
        <v>42594</v>
      </c>
      <c r="B215" s="2">
        <f>IF(净价!B215&lt;&gt;"",净价!B215+利息!B215*100,"")</f>
        <v>100.28806849315069</v>
      </c>
      <c r="C215" s="2">
        <f>IF(净价!C215&lt;&gt;"",净价!C215+利息!C215*100,"")</f>
        <v>105.49246575342467</v>
      </c>
      <c r="D215" s="2">
        <f>IF(净价!D215&lt;&gt;"",净价!D215+利息!D215*100,"")</f>
        <v>106.96123287671233</v>
      </c>
      <c r="E215" s="2">
        <f>IF(净价!E215&lt;&gt;"",净价!E215+利息!E215*100,"")</f>
        <v>105.23602739726027</v>
      </c>
      <c r="F215" s="2">
        <f>IF(净价!F215&lt;&gt;"",净价!F215+利息!F215*100,"")</f>
        <v>105.04479452054795</v>
      </c>
      <c r="G215" s="2">
        <f>IF(净价!G215&lt;&gt;"",净价!G215+利息!G215*100,"")</f>
        <v>94.619068493150692</v>
      </c>
      <c r="H215" s="2">
        <f>IF(净价!H215&lt;&gt;"",净价!H215+利息!H215*100,"")</f>
        <v>102.26</v>
      </c>
      <c r="I215" s="2">
        <f>IF(净价!I215&lt;&gt;"",净价!I215+利息!I215*100,"")</f>
        <v>107.59054794520547</v>
      </c>
      <c r="J215" s="2">
        <f>IF(净价!J215&lt;&gt;"",净价!J215+利息!J215*100,"")</f>
        <v>105.56068493150686</v>
      </c>
      <c r="K215" s="2">
        <f>IF(净价!K215&lt;&gt;"",净价!K215+利息!K215*100,"")</f>
        <v>100.65273972602739</v>
      </c>
    </row>
    <row r="216" spans="1:11" x14ac:dyDescent="0.15">
      <c r="A216" s="1">
        <v>42597</v>
      </c>
      <c r="B216" s="2">
        <f>IF(净价!B216&lt;&gt;"",净价!B216+利息!B216*100,"")</f>
        <v>100.51956164383562</v>
      </c>
      <c r="C216" s="2">
        <f>IF(净价!C216&lt;&gt;"",净价!C216+利息!C216*100,"")</f>
        <v>105.48232876712328</v>
      </c>
      <c r="D216" s="2">
        <f>IF(净价!D216&lt;&gt;"",净价!D216+利息!D216*100,"")</f>
        <v>106.99219178082191</v>
      </c>
      <c r="E216" s="2">
        <f>IF(净价!E216&lt;&gt;"",净价!E216+利息!E216*100,"")</f>
        <v>104.8104109589041</v>
      </c>
      <c r="F216" s="2">
        <f>IF(净价!F216&lt;&gt;"",净价!F216+利息!F216*100,"")</f>
        <v>105.08821917808218</v>
      </c>
      <c r="G216" s="2">
        <f>IF(净价!G216&lt;&gt;"",净价!G216+利息!G216*100,"")</f>
        <v>93.780739726027392</v>
      </c>
      <c r="H216" s="2">
        <f>IF(净价!H216&lt;&gt;"",净价!H216+利息!H216*100,"")</f>
        <v>102.26</v>
      </c>
      <c r="I216" s="2">
        <f>IF(净价!I216&lt;&gt;"",净价!I216+利息!I216*100,"")</f>
        <v>107.44232876712329</v>
      </c>
      <c r="J216" s="2">
        <f>IF(净价!J216&lt;&gt;"",净价!J216+利息!J216*100,"")</f>
        <v>105.59490410958904</v>
      </c>
      <c r="K216" s="2">
        <f>IF(净价!K216&lt;&gt;"",净价!K216+利息!K216*100,"")</f>
        <v>100.65616438356165</v>
      </c>
    </row>
    <row r="217" spans="1:11" x14ac:dyDescent="0.15">
      <c r="A217" s="1">
        <v>42598</v>
      </c>
      <c r="B217" s="2">
        <f>IF(净价!B217&lt;&gt;"",净价!B217+利息!B217*100,"")</f>
        <v>100.90372602739725</v>
      </c>
      <c r="C217" s="2">
        <f>IF(净价!C217&lt;&gt;"",净价!C217+利息!C217*100,"")</f>
        <v>105.50561643835616</v>
      </c>
      <c r="D217" s="2">
        <f>IF(净价!D217&lt;&gt;"",净价!D217+利息!D217*100,"")</f>
        <v>107.00917808219178</v>
      </c>
      <c r="E217" s="2">
        <f>IF(净价!E217&lt;&gt;"",净价!E217+利息!E217*100,"")</f>
        <v>105.17520547945206</v>
      </c>
      <c r="F217" s="2">
        <f>IF(净价!F217&lt;&gt;"",净价!F217+利息!F217*100,"")</f>
        <v>104.96602739726028</v>
      </c>
      <c r="G217" s="2">
        <f>IF(净价!G217&lt;&gt;"",净价!G217+利息!G217*100,"")</f>
        <v>93.794630136986299</v>
      </c>
      <c r="H217" s="2">
        <f>IF(净价!H217&lt;&gt;"",净价!H217+利息!H217*100,"")</f>
        <v>102.28999999999999</v>
      </c>
      <c r="I217" s="2">
        <f>IF(净价!I217&lt;&gt;"",净价!I217+利息!I217*100,"")</f>
        <v>107.60958904109589</v>
      </c>
      <c r="J217" s="2">
        <f>IF(净价!J217&lt;&gt;"",净价!J217+利息!J217*100,"")</f>
        <v>105.60964383561644</v>
      </c>
      <c r="K217" s="2">
        <f>IF(净价!K217&lt;&gt;"",净价!K217+利息!K217*100,"")</f>
        <v>100.77397260273973</v>
      </c>
    </row>
    <row r="218" spans="1:11" x14ac:dyDescent="0.15">
      <c r="A218" s="1">
        <v>42599</v>
      </c>
      <c r="B218" s="2">
        <f>IF(净价!B218&lt;&gt;"",净价!B218+利息!B218*100,"")</f>
        <v>101.1938904109589</v>
      </c>
      <c r="C218" s="2">
        <f>IF(净价!C218&lt;&gt;"",净价!C218+利息!C218*100,"")</f>
        <v>105.57890410958905</v>
      </c>
      <c r="D218" s="2">
        <f>IF(净价!D218&lt;&gt;"",净价!D218+利息!D218*100,"")</f>
        <v>107.00616438356165</v>
      </c>
      <c r="E218" s="2">
        <f>IF(净价!E218&lt;&gt;"",净价!E218+利息!E218*100,"")</f>
        <v>105.16</v>
      </c>
      <c r="F218" s="2">
        <f>IF(净价!F218&lt;&gt;"",净价!F218+利息!F218*100,"")</f>
        <v>104.89383561643835</v>
      </c>
      <c r="G218" s="2">
        <f>IF(净价!G218&lt;&gt;"",净价!G218+利息!G218*100,"")</f>
        <v>93.708520547945213</v>
      </c>
      <c r="H218" s="2">
        <f>IF(净价!H218&lt;&gt;"",净价!H218+利息!H218*100,"")</f>
        <v>102.30999999999999</v>
      </c>
      <c r="I218" s="2">
        <f>IF(净价!I218&lt;&gt;"",净价!I218+利息!I218*100,"")</f>
        <v>107.6268493150685</v>
      </c>
      <c r="J218" s="2">
        <f>IF(净价!J218&lt;&gt;"",净价!J218+利息!J218*100,"")</f>
        <v>105.58438356164383</v>
      </c>
      <c r="K218" s="2">
        <f>IF(净价!K218&lt;&gt;"",净价!K218+利息!K218*100,"")</f>
        <v>100.89178082191781</v>
      </c>
    </row>
    <row r="219" spans="1:11" x14ac:dyDescent="0.15">
      <c r="A219" s="1">
        <v>42600</v>
      </c>
      <c r="B219" s="2" t="str">
        <f>IF(净价!B219&lt;&gt;"",净价!B219+利息!B219*100,"")</f>
        <v/>
      </c>
      <c r="C219" s="2">
        <f>IF(净价!C219&lt;&gt;"",净价!C219+利息!C219*100,"")</f>
        <v>105.58219178082192</v>
      </c>
      <c r="D219" s="2">
        <f>IF(净价!D219&lt;&gt;"",净价!D219+利息!D219*100,"")</f>
        <v>107.0131506849315</v>
      </c>
      <c r="E219" s="2">
        <f>IF(净价!E219&lt;&gt;"",净价!E219+利息!E219*100,"")</f>
        <v>105.15479452054794</v>
      </c>
      <c r="F219" s="2">
        <f>IF(净价!F219&lt;&gt;"",净价!F219+利息!F219*100,"")</f>
        <v>104.85164383561644</v>
      </c>
      <c r="G219" s="2">
        <f>IF(净价!G219&lt;&gt;"",净价!G219+利息!G219*100,"")</f>
        <v>94.082410958904106</v>
      </c>
      <c r="H219" s="2">
        <f>IF(净价!H219&lt;&gt;"",净价!H219+利息!H219*100,"")</f>
        <v>102.32000000000001</v>
      </c>
      <c r="I219" s="2">
        <f>IF(净价!I219&lt;&gt;"",净价!I219+利息!I219*100,"")</f>
        <v>107.5141095890411</v>
      </c>
      <c r="J219" s="2">
        <f>IF(净价!J219&lt;&gt;"",净价!J219+利息!J219*100,"")</f>
        <v>105.54912328767124</v>
      </c>
      <c r="K219" s="2">
        <f>IF(净价!K219&lt;&gt;"",净价!K219+利息!K219*100,"")</f>
        <v>100.85958904109589</v>
      </c>
    </row>
    <row r="220" spans="1:11" x14ac:dyDescent="0.15">
      <c r="A220" s="1">
        <v>42601</v>
      </c>
      <c r="B220" s="2">
        <f>IF(净价!B220&lt;&gt;"",净价!B220+利息!B220*100,"")</f>
        <v>100.92621917808219</v>
      </c>
      <c r="C220" s="2">
        <f>IF(净价!C220&lt;&gt;"",净价!C220+利息!C220*100,"")</f>
        <v>105.65547945205481</v>
      </c>
      <c r="D220" s="2">
        <f>IF(净价!D220&lt;&gt;"",净价!D220+利息!D220*100,"")</f>
        <v>107.03013698630137</v>
      </c>
      <c r="E220" s="2">
        <f>IF(净价!E220&lt;&gt;"",净价!E220+利息!E220*100,"")</f>
        <v>105.14958904109589</v>
      </c>
      <c r="F220" s="2">
        <f>IF(净价!F220&lt;&gt;"",净价!F220+利息!F220*100,"")</f>
        <v>104.78945205479451</v>
      </c>
      <c r="G220" s="2">
        <f>IF(净价!G220&lt;&gt;"",净价!G220+利息!G220*100,"")</f>
        <v>94.86630136986301</v>
      </c>
      <c r="H220" s="2">
        <f>IF(净价!H220&lt;&gt;"",净价!H220+利息!H220*100,"")</f>
        <v>102.35</v>
      </c>
      <c r="I220" s="2">
        <f>IF(净价!I220&lt;&gt;"",净价!I220+利息!I220*100,"")</f>
        <v>107.5113698630137</v>
      </c>
      <c r="J220" s="2" t="str">
        <f>IF(净价!J220&lt;&gt;"",净价!J220+利息!J220*100,"")</f>
        <v/>
      </c>
      <c r="K220" s="2">
        <f>IF(净价!K220&lt;&gt;"",净价!K220+利息!K220*100,"")</f>
        <v>100.87739726027398</v>
      </c>
    </row>
    <row r="221" spans="1:11" x14ac:dyDescent="0.15">
      <c r="A221" s="1">
        <v>42604</v>
      </c>
      <c r="B221" s="2">
        <f>IF(净价!B221&lt;&gt;"",净价!B221+利息!B221*100,"")</f>
        <v>100.96871232876713</v>
      </c>
      <c r="C221" s="2">
        <f>IF(净价!C221&lt;&gt;"",净价!C221+利息!C221*100,"")</f>
        <v>105.69534246575343</v>
      </c>
      <c r="D221" s="2">
        <f>IF(净价!D221&lt;&gt;"",净价!D221+利息!D221*100,"")</f>
        <v>107.06109589041097</v>
      </c>
      <c r="E221" s="2">
        <f>IF(净价!E221&lt;&gt;"",净价!E221+利息!E221*100,"")</f>
        <v>105.08397260273972</v>
      </c>
      <c r="F221" s="2">
        <f>IF(净价!F221&lt;&gt;"",净价!F221+利息!F221*100,"")</f>
        <v>104.89287671232877</v>
      </c>
      <c r="G221" s="2">
        <f>IF(净价!G221&lt;&gt;"",净价!G221+利息!G221*100,"")</f>
        <v>94.337972602739725</v>
      </c>
      <c r="H221" s="2">
        <f>IF(净价!H221&lt;&gt;"",净价!H221+利息!H221*100,"")</f>
        <v>102.42</v>
      </c>
      <c r="I221" s="2">
        <f>IF(净价!I221&lt;&gt;"",净价!I221+利息!I221*100,"")</f>
        <v>107.5131506849315</v>
      </c>
      <c r="J221" s="2">
        <f>IF(净价!J221&lt;&gt;"",净价!J221+利息!J221*100,"")</f>
        <v>105.54808219178082</v>
      </c>
      <c r="K221" s="2">
        <f>IF(净价!K221&lt;&gt;"",净价!K221+利息!K221*100,"")</f>
        <v>101.03082191780821</v>
      </c>
    </row>
    <row r="222" spans="1:11" x14ac:dyDescent="0.15">
      <c r="A222" s="1">
        <v>42605</v>
      </c>
      <c r="B222" s="2">
        <f>IF(净价!B222&lt;&gt;"",净价!B222+利息!B222*100,"")</f>
        <v>101.33287671232877</v>
      </c>
      <c r="C222" s="2">
        <f>IF(净价!C222&lt;&gt;"",净价!C222+利息!C222*100,"")</f>
        <v>105.7586301369863</v>
      </c>
      <c r="D222" s="2">
        <f>IF(净价!D222&lt;&gt;"",净价!D222+利息!D222*100,"")</f>
        <v>107.03808219178082</v>
      </c>
      <c r="E222" s="2">
        <f>IF(净价!E222&lt;&gt;"",净价!E222+利息!E222*100,"")</f>
        <v>105.09876712328767</v>
      </c>
      <c r="F222" s="2" t="str">
        <f>IF(净价!F222&lt;&gt;"",净价!F222+利息!F222*100,"")</f>
        <v/>
      </c>
      <c r="G222" s="2">
        <f>IF(净价!G222&lt;&gt;"",净价!G222+利息!G222*100,"")</f>
        <v>94.491863013698634</v>
      </c>
      <c r="H222" s="2">
        <f>IF(净价!H222&lt;&gt;"",净价!H222+利息!H222*100,"")</f>
        <v>102.47</v>
      </c>
      <c r="I222" s="2">
        <f>IF(净价!I222&lt;&gt;"",净价!I222+利息!I222*100,"")</f>
        <v>107.36041095890411</v>
      </c>
      <c r="J222" s="2">
        <f>IF(净价!J222&lt;&gt;"",净价!J222+利息!J222*100,"")</f>
        <v>105.51282191780822</v>
      </c>
      <c r="K222" s="2">
        <f>IF(净价!K222&lt;&gt;"",净价!K222+利息!K222*100,"")</f>
        <v>101.0486301369863</v>
      </c>
    </row>
    <row r="223" spans="1:11" x14ac:dyDescent="0.15">
      <c r="A223" s="1">
        <v>42606</v>
      </c>
      <c r="B223" s="2" t="str">
        <f>IF(净价!B223&lt;&gt;"",净价!B223+利息!B223*100,"")</f>
        <v/>
      </c>
      <c r="C223" s="2">
        <f>IF(净价!C223&lt;&gt;"",净价!C223+利息!C223*100,"")</f>
        <v>105.72191780821917</v>
      </c>
      <c r="D223" s="2">
        <f>IF(净价!D223&lt;&gt;"",净价!D223+利息!D223*100,"")</f>
        <v>107.03506849315069</v>
      </c>
      <c r="E223" s="2">
        <f>IF(净价!E223&lt;&gt;"",净价!E223+利息!E223*100,"")</f>
        <v>104.92356164383561</v>
      </c>
      <c r="F223" s="2">
        <f>IF(净价!F223&lt;&gt;"",净价!F223+利息!F223*100,"")</f>
        <v>104.77849315068494</v>
      </c>
      <c r="G223" s="2">
        <f>IF(净价!G223&lt;&gt;"",净价!G223+利息!G223*100,"")</f>
        <v>94.595753424657545</v>
      </c>
      <c r="H223" s="2">
        <f>IF(净价!H223&lt;&gt;"",净价!H223+利息!H223*100,"")</f>
        <v>102.53</v>
      </c>
      <c r="I223" s="2">
        <f>IF(净价!I223&lt;&gt;"",净价!I223+利息!I223*100,"")</f>
        <v>107.24767123287671</v>
      </c>
      <c r="J223" s="2">
        <f>IF(净价!J223&lt;&gt;"",净价!J223+利息!J223*100,"")</f>
        <v>105.27756164383563</v>
      </c>
      <c r="K223" s="2">
        <f>IF(净价!K223&lt;&gt;"",净价!K223+利息!K223*100,"")</f>
        <v>101.06643835616438</v>
      </c>
    </row>
    <row r="224" spans="1:11" x14ac:dyDescent="0.15">
      <c r="A224" s="1">
        <v>42607</v>
      </c>
      <c r="B224" s="2">
        <f>IF(净价!B224&lt;&gt;"",净价!B224+利息!B224*100,"")</f>
        <v>101.36120547945205</v>
      </c>
      <c r="C224" s="2">
        <f>IF(净价!C224&lt;&gt;"",净价!C224+利息!C224*100,"")</f>
        <v>105.67520547945206</v>
      </c>
      <c r="D224" s="2">
        <f>IF(净价!D224&lt;&gt;"",净价!D224+利息!D224*100,"")</f>
        <v>107.05205479452054</v>
      </c>
      <c r="E224" s="2">
        <f>IF(净价!E224&lt;&gt;"",净价!E224+利息!E224*100,"")</f>
        <v>104.83835616438357</v>
      </c>
      <c r="F224" s="2">
        <f>IF(净价!F224&lt;&gt;"",净价!F224+利息!F224*100,"")</f>
        <v>104.79630136986302</v>
      </c>
      <c r="G224" s="2">
        <f>IF(净价!G224&lt;&gt;"",净价!G224+利息!G224*100,"")</f>
        <v>94.479643835616429</v>
      </c>
      <c r="H224" s="2">
        <f>IF(净价!H224&lt;&gt;"",净价!H224+利息!H224*100,"")</f>
        <v>102.55000000000001</v>
      </c>
      <c r="I224" s="2">
        <f>IF(净价!I224&lt;&gt;"",净价!I224+利息!I224*100,"")</f>
        <v>107.26493150684931</v>
      </c>
      <c r="J224" s="2">
        <f>IF(净价!J224&lt;&gt;"",净价!J224+利息!J224*100,"")</f>
        <v>105.35230136986301</v>
      </c>
      <c r="K224" s="2">
        <f>IF(净价!K224&lt;&gt;"",净价!K224+利息!K224*100,"")</f>
        <v>101.08424657534246</v>
      </c>
    </row>
    <row r="225" spans="1:11" x14ac:dyDescent="0.15">
      <c r="A225" s="1">
        <v>42608</v>
      </c>
      <c r="B225" s="2">
        <f>IF(净价!B225&lt;&gt;"",净价!B225+利息!B225*100,"")</f>
        <v>101.4753698630137</v>
      </c>
      <c r="C225" s="2">
        <f>IF(净价!C225&lt;&gt;"",净价!C225+利息!C225*100,"")</f>
        <v>105.69849315068494</v>
      </c>
      <c r="D225" s="2">
        <f>IF(净价!D225&lt;&gt;"",净价!D225+利息!D225*100,"")</f>
        <v>107.17904109589041</v>
      </c>
      <c r="E225" s="2">
        <f>IF(净价!E225&lt;&gt;"",净价!E225+利息!E225*100,"")</f>
        <v>105.1431506849315</v>
      </c>
      <c r="F225" s="2">
        <f>IF(净价!F225&lt;&gt;"",净价!F225+利息!F225*100,"")</f>
        <v>104.8541095890411</v>
      </c>
      <c r="G225" s="2">
        <f>IF(净价!G225&lt;&gt;"",净价!G225+利息!G225*100,"")</f>
        <v>95.013534246575347</v>
      </c>
      <c r="H225" s="2">
        <f>IF(净价!H225&lt;&gt;"",净价!H225+利息!H225*100,"")</f>
        <v>102.71000000000001</v>
      </c>
      <c r="I225" s="2">
        <f>IF(净价!I225&lt;&gt;"",净价!I225+利息!I225*100,"")</f>
        <v>107.77219178082191</v>
      </c>
      <c r="J225" s="2">
        <f>IF(净价!J225&lt;&gt;"",净价!J225+利息!J225*100,"")</f>
        <v>105.41704109589041</v>
      </c>
      <c r="K225" s="2">
        <f>IF(净价!K225&lt;&gt;"",净价!K225+利息!K225*100,"")</f>
        <v>101.11205479452055</v>
      </c>
    </row>
    <row r="226" spans="1:11" x14ac:dyDescent="0.15">
      <c r="A226" s="1">
        <v>42611</v>
      </c>
      <c r="B226" s="2">
        <f>IF(净价!B226&lt;&gt;"",净价!B226+利息!B226*100,"")</f>
        <v>101.51786301369863</v>
      </c>
      <c r="C226" s="2">
        <f>IF(净价!C226&lt;&gt;"",净价!C226+利息!C226*100,"")</f>
        <v>105.72835616438356</v>
      </c>
      <c r="D226" s="2">
        <f>IF(净价!D226&lt;&gt;"",净价!D226+利息!D226*100,"")</f>
        <v>101.3</v>
      </c>
      <c r="E226" s="2">
        <f>IF(净价!E226&lt;&gt;"",净价!E226+利息!E226*100,"")</f>
        <v>105.24753424657534</v>
      </c>
      <c r="F226" s="2">
        <f>IF(净价!F226&lt;&gt;"",净价!F226+利息!F226*100,"")</f>
        <v>104.97753424657535</v>
      </c>
      <c r="G226" s="2">
        <f>IF(净价!G226&lt;&gt;"",净价!G226+利息!G226*100,"")</f>
        <v>95.465205479452052</v>
      </c>
      <c r="H226" s="2">
        <f>IF(净价!H226&lt;&gt;"",净价!H226+利息!H226*100,"")</f>
        <v>102.79</v>
      </c>
      <c r="I226" s="2">
        <f>IF(净价!I226&lt;&gt;"",净价!I226+利息!I226*100,"")</f>
        <v>107.82397260273972</v>
      </c>
      <c r="J226" s="2">
        <f>IF(净价!J226&lt;&gt;"",净价!J226+利息!J226*100,"")</f>
        <v>105.51126027397261</v>
      </c>
      <c r="K226" s="2">
        <f>IF(净价!K226&lt;&gt;"",净价!K226+利息!K226*100,"")</f>
        <v>101.60547945205479</v>
      </c>
    </row>
    <row r="227" spans="1:11" x14ac:dyDescent="0.15">
      <c r="A227" s="1">
        <v>42612</v>
      </c>
      <c r="B227" s="2">
        <f>IF(净价!B227&lt;&gt;"",净价!B227+利息!B227*100,"")</f>
        <v>101.54302739726027</v>
      </c>
      <c r="C227" s="2">
        <f>IF(净价!C227&lt;&gt;"",净价!C227+利息!C227*100,"")</f>
        <v>105.74164383561644</v>
      </c>
      <c r="D227" s="2">
        <f>IF(净价!D227&lt;&gt;"",净价!D227+利息!D227*100,"")</f>
        <v>101.08698630136986</v>
      </c>
      <c r="E227" s="2">
        <f>IF(净价!E227&lt;&gt;"",净价!E227+利息!E227*100,"")</f>
        <v>105.29232876712329</v>
      </c>
      <c r="F227" s="2">
        <f>IF(净价!F227&lt;&gt;"",净价!F227+利息!F227*100,"")</f>
        <v>104.94534246575343</v>
      </c>
      <c r="G227" s="2">
        <f>IF(净价!G227&lt;&gt;"",净价!G227+利息!G227*100,"")</f>
        <v>95.09909589041095</v>
      </c>
      <c r="H227" s="2">
        <f>IF(净价!H227&lt;&gt;"",净价!H227+利息!H227*100,"")</f>
        <v>102.77</v>
      </c>
      <c r="I227" s="2">
        <f>IF(净价!I227&lt;&gt;"",净价!I227+利息!I227*100,"")</f>
        <v>107.83123287671233</v>
      </c>
      <c r="J227" s="2">
        <f>IF(净价!J227&lt;&gt;"",净价!J227+利息!J227*100,"")</f>
        <v>105.27600000000001</v>
      </c>
      <c r="K227" s="2">
        <f>IF(净价!K227&lt;&gt;"",净价!K227+利息!K227*100,"")</f>
        <v>101.62328767123287</v>
      </c>
    </row>
    <row r="228" spans="1:11" x14ac:dyDescent="0.15">
      <c r="A228" s="1">
        <v>42613</v>
      </c>
      <c r="B228" s="2">
        <f>IF(净价!B228&lt;&gt;"",净价!B228+利息!B228*100,"")</f>
        <v>101.54619178082191</v>
      </c>
      <c r="C228" s="2">
        <f>IF(净价!C228&lt;&gt;"",净价!C228+利息!C228*100,"")</f>
        <v>105.74493150684931</v>
      </c>
      <c r="D228" s="2">
        <f>IF(净价!D228&lt;&gt;"",净价!D228+利息!D228*100,"")</f>
        <v>100.92397260273972</v>
      </c>
      <c r="E228" s="2">
        <f>IF(净价!E228&lt;&gt;"",净价!E228+利息!E228*100,"")</f>
        <v>105.28712328767124</v>
      </c>
      <c r="F228" s="2">
        <f>IF(净价!F228&lt;&gt;"",净价!F228+利息!F228*100,"")</f>
        <v>104.8631506849315</v>
      </c>
      <c r="G228" s="2">
        <f>IF(净价!G228&lt;&gt;"",净价!G228+利息!G228*100,"")</f>
        <v>95.042986301369865</v>
      </c>
      <c r="H228" s="2">
        <f>IF(净价!H228&lt;&gt;"",净价!H228+利息!H228*100,"")</f>
        <v>102.82</v>
      </c>
      <c r="I228" s="2">
        <f>IF(净价!I228&lt;&gt;"",净价!I228+利息!I228*100,"")</f>
        <v>107.66849315068492</v>
      </c>
      <c r="J228" s="2">
        <f>IF(净价!J228&lt;&gt;"",净价!J228+利息!J228*100,"")</f>
        <v>105.00073972602739</v>
      </c>
      <c r="K228" s="2" t="str">
        <f>IF(净价!K228&lt;&gt;"",净价!K228+利息!K228*100,"")</f>
        <v/>
      </c>
    </row>
    <row r="229" spans="1:11" x14ac:dyDescent="0.15">
      <c r="A229" s="1">
        <v>42614</v>
      </c>
      <c r="B229" s="2">
        <f>IF(净价!B229&lt;&gt;"",净价!B229+利息!B229*100,"")</f>
        <v>101.56035616438355</v>
      </c>
      <c r="C229" s="2">
        <f>IF(净价!C229&lt;&gt;"",净价!C229+利息!C229*100,"")</f>
        <v>105.7582191780822</v>
      </c>
      <c r="D229" s="2">
        <f>IF(净价!D229&lt;&gt;"",净价!D229+利息!D229*100,"")</f>
        <v>100.94095890410959</v>
      </c>
      <c r="E229" s="2">
        <f>IF(净价!E229&lt;&gt;"",净价!E229+利息!E229*100,"")</f>
        <v>105.29191780821918</v>
      </c>
      <c r="F229" s="2">
        <f>IF(净价!F229&lt;&gt;"",净价!F229+利息!F229*100,"")</f>
        <v>104.93095890410959</v>
      </c>
      <c r="G229" s="2">
        <f>IF(净价!G229&lt;&gt;"",净价!G229+利息!G229*100,"")</f>
        <v>95.176876712328777</v>
      </c>
      <c r="H229" s="2">
        <f>IF(净价!H229&lt;&gt;"",净价!H229+利息!H229*100,"")</f>
        <v>102.89</v>
      </c>
      <c r="I229" s="2">
        <f>IF(净价!I229&lt;&gt;"",净价!I229+利息!I229*100,"")</f>
        <v>107.83575342465754</v>
      </c>
      <c r="J229" s="2">
        <f>IF(净价!J229&lt;&gt;"",净价!J229+利息!J229*100,"")</f>
        <v>104.7854794520548</v>
      </c>
      <c r="K229" s="2">
        <f>IF(净价!K229&lt;&gt;"",净价!K229+利息!K229*100,"")</f>
        <v>101.65890410958905</v>
      </c>
    </row>
    <row r="230" spans="1:11" x14ac:dyDescent="0.15">
      <c r="A230" s="1">
        <v>42615</v>
      </c>
      <c r="B230" s="2">
        <f>IF(净价!B230&lt;&gt;"",净价!B230+利息!B230*100,"")</f>
        <v>101.67452054794521</v>
      </c>
      <c r="C230" s="2">
        <f>IF(净价!C230&lt;&gt;"",净价!C230+利息!C230*100,"")</f>
        <v>105.77150684931506</v>
      </c>
      <c r="D230" s="2">
        <f>IF(净价!D230&lt;&gt;"",净价!D230+利息!D230*100,"")</f>
        <v>101.01794520547945</v>
      </c>
      <c r="E230" s="2">
        <f>IF(净价!E230&lt;&gt;"",净价!E230+利息!E230*100,"")</f>
        <v>105.25671232876712</v>
      </c>
      <c r="F230" s="2">
        <f>IF(净价!F230&lt;&gt;"",净价!F230+利息!F230*100,"")</f>
        <v>104.93876712328768</v>
      </c>
      <c r="G230" s="2">
        <f>IF(净价!G230&lt;&gt;"",净价!G230+利息!G230*100,"")</f>
        <v>95.130767123287669</v>
      </c>
      <c r="H230" s="2">
        <f>IF(净价!H230&lt;&gt;"",净价!H230+利息!H230*100,"")</f>
        <v>102.94</v>
      </c>
      <c r="I230" s="2">
        <f>IF(净价!I230&lt;&gt;"",净价!I230+利息!I230*100,"")</f>
        <v>107.88301369863014</v>
      </c>
      <c r="J230" s="2">
        <f>IF(净价!J230&lt;&gt;"",净价!J230+利息!J230*100,"")</f>
        <v>104.7602191780822</v>
      </c>
      <c r="K230" s="2">
        <f>IF(净价!K230&lt;&gt;"",净价!K230+利息!K230*100,"")</f>
        <v>101.77671232876712</v>
      </c>
    </row>
    <row r="231" spans="1:11" x14ac:dyDescent="0.15">
      <c r="A231" s="1">
        <v>42618</v>
      </c>
      <c r="B231" s="2">
        <f>IF(净价!B231&lt;&gt;"",净价!B231+利息!B231*100,"")</f>
        <v>101.61701369863013</v>
      </c>
      <c r="C231" s="2">
        <f>IF(净价!C231&lt;&gt;"",净价!C231+利息!C231*100,"")</f>
        <v>105.8413698630137</v>
      </c>
      <c r="D231" s="2">
        <f>IF(净价!D231&lt;&gt;"",净价!D231+利息!D231*100,"")</f>
        <v>101.05890410958904</v>
      </c>
      <c r="E231" s="2">
        <f>IF(净价!E231&lt;&gt;"",净价!E231+利息!E231*100,"")</f>
        <v>105.58109589041096</v>
      </c>
      <c r="F231" s="2">
        <f>IF(净价!F231&lt;&gt;"",净价!F231+利息!F231*100,"")</f>
        <v>104.98219178082191</v>
      </c>
      <c r="G231" s="2">
        <f>IF(净价!G231&lt;&gt;"",净价!G231+利息!G231*100,"")</f>
        <v>95.232438356164394</v>
      </c>
      <c r="H231" s="2">
        <f>IF(净价!H231&lt;&gt;"",净价!H231+利息!H231*100,"")</f>
        <v>102.89</v>
      </c>
      <c r="I231" s="2">
        <f>IF(净价!I231&lt;&gt;"",净价!I231+利息!I231*100,"")</f>
        <v>108.33479452054794</v>
      </c>
      <c r="J231" s="2">
        <f>IF(净价!J231&lt;&gt;"",净价!J231+利息!J231*100,"")</f>
        <v>104.87443835616438</v>
      </c>
      <c r="K231" s="2">
        <f>IF(净价!K231&lt;&gt;"",净价!K231+利息!K231*100,"")</f>
        <v>101.83013698630137</v>
      </c>
    </row>
    <row r="232" spans="1:11" x14ac:dyDescent="0.15">
      <c r="A232" s="1">
        <v>42619</v>
      </c>
      <c r="B232" s="2">
        <f>IF(净价!B232&lt;&gt;"",净价!B232+利息!B232*100,"")</f>
        <v>101.72017808219178</v>
      </c>
      <c r="C232" s="2">
        <f>IF(净价!C232&lt;&gt;"",净价!C232+利息!C232*100,"")</f>
        <v>105.85465753424658</v>
      </c>
      <c r="D232" s="2">
        <f>IF(净价!D232&lt;&gt;"",净价!D232+利息!D232*100,"")</f>
        <v>101.08589041095891</v>
      </c>
      <c r="E232" s="2">
        <f>IF(净价!E232&lt;&gt;"",净价!E232+利息!E232*100,"")</f>
        <v>105.66589041095889</v>
      </c>
      <c r="F232" s="2">
        <f>IF(净价!F232&lt;&gt;"",净价!F232+利息!F232*100,"")</f>
        <v>105.01</v>
      </c>
      <c r="G232" s="2">
        <f>IF(净价!G232&lt;&gt;"",净价!G232+利息!G232*100,"")</f>
        <v>95.326328767123286</v>
      </c>
      <c r="H232" s="2">
        <f>IF(净价!H232&lt;&gt;"",净价!H232+利息!H232*100,"")</f>
        <v>103.11</v>
      </c>
      <c r="I232" s="2">
        <f>IF(净价!I232&lt;&gt;"",净价!I232+利息!I232*100,"")</f>
        <v>108.47205479452055</v>
      </c>
      <c r="J232" s="2">
        <f>IF(净价!J232&lt;&gt;"",净价!J232+利息!J232*100,"")</f>
        <v>104.92917808219178</v>
      </c>
      <c r="K232" s="2">
        <f>IF(净价!K232&lt;&gt;"",净价!K232+利息!K232*100,"")</f>
        <v>101.84794520547945</v>
      </c>
    </row>
    <row r="233" spans="1:11" x14ac:dyDescent="0.15">
      <c r="A233" s="1">
        <v>42620</v>
      </c>
      <c r="B233" s="2">
        <f>IF(净价!B233&lt;&gt;"",净价!B233+利息!B233*100,"")</f>
        <v>101.68534246575342</v>
      </c>
      <c r="C233" s="2">
        <f>IF(净价!C233&lt;&gt;"",净价!C233+利息!C233*100,"")</f>
        <v>105.84794520547946</v>
      </c>
      <c r="D233" s="2">
        <f>IF(净价!D233&lt;&gt;"",净价!D233+利息!D233*100,"")</f>
        <v>101.14287671232876</v>
      </c>
      <c r="E233" s="2">
        <f>IF(净价!E233&lt;&gt;"",净价!E233+利息!E233*100,"")</f>
        <v>105.63068493150685</v>
      </c>
      <c r="F233" s="2" t="str">
        <f>IF(净价!F233&lt;&gt;"",净价!F233+利息!F233*100,"")</f>
        <v/>
      </c>
      <c r="G233" s="2">
        <f>IF(净价!G233&lt;&gt;"",净价!G233+利息!G233*100,"")</f>
        <v>95.300219178082187</v>
      </c>
      <c r="H233" s="2">
        <f>IF(净价!H233&lt;&gt;"",净价!H233+利息!H233*100,"")</f>
        <v>103.2</v>
      </c>
      <c r="I233" s="2">
        <f>IF(净价!I233&lt;&gt;"",净价!I233+利息!I233*100,"")</f>
        <v>108.38931506849316</v>
      </c>
      <c r="J233" s="2">
        <f>IF(净价!J233&lt;&gt;"",净价!J233+利息!J233*100,"")</f>
        <v>104.99391780821918</v>
      </c>
      <c r="K233" s="2">
        <f>IF(净价!K233&lt;&gt;"",净价!K233+利息!K233*100,"")</f>
        <v>101.76575342465753</v>
      </c>
    </row>
    <row r="234" spans="1:11" x14ac:dyDescent="0.15">
      <c r="A234" s="1">
        <v>42621</v>
      </c>
      <c r="B234" s="2">
        <f>IF(净价!B234&lt;&gt;"",净价!B234+利息!B234*100,"")</f>
        <v>102.13950684931507</v>
      </c>
      <c r="C234" s="2">
        <f>IF(净价!C234&lt;&gt;"",净价!C234+利息!C234*100,"")</f>
        <v>105.87123287671234</v>
      </c>
      <c r="D234" s="2">
        <f>IF(净价!D234&lt;&gt;"",净价!D234+利息!D234*100,"")</f>
        <v>101.15986301369863</v>
      </c>
      <c r="E234" s="2">
        <f>IF(净价!E234&lt;&gt;"",净价!E234+利息!E234*100,"")</f>
        <v>105.74547945205479</v>
      </c>
      <c r="F234" s="2">
        <f>IF(净价!F234&lt;&gt;"",净价!F234+利息!F234*100,"")</f>
        <v>105.11561643835617</v>
      </c>
      <c r="G234" s="2">
        <f>IF(净价!G234&lt;&gt;"",净价!G234+利息!G234*100,"")</f>
        <v>95.314109589041095</v>
      </c>
      <c r="H234" s="2">
        <f>IF(净价!H234&lt;&gt;"",净价!H234+利息!H234*100,"")</f>
        <v>103.21000000000001</v>
      </c>
      <c r="I234" s="2">
        <f>IF(净价!I234&lt;&gt;"",净价!I234+利息!I234*100,"")</f>
        <v>108.50657534246575</v>
      </c>
      <c r="J234" s="2">
        <f>IF(净价!J234&lt;&gt;"",净价!J234+利息!J234*100,"")</f>
        <v>105.00865753424657</v>
      </c>
      <c r="K234" s="2" t="str">
        <f>IF(净价!K234&lt;&gt;"",净价!K234+利息!K234*100,"")</f>
        <v/>
      </c>
    </row>
    <row r="235" spans="1:11" x14ac:dyDescent="0.15">
      <c r="A235" s="1">
        <v>42622</v>
      </c>
      <c r="B235" s="2" t="str">
        <f>IF(净价!B235&lt;&gt;"",净价!B235+利息!B235*100,"")</f>
        <v/>
      </c>
      <c r="C235" s="2">
        <f>IF(净价!C235&lt;&gt;"",净价!C235+利息!C235*100,"")</f>
        <v>105.89452054794521</v>
      </c>
      <c r="D235" s="2">
        <f>IF(净价!D235&lt;&gt;"",净价!D235+利息!D235*100,"")</f>
        <v>101.11684931506851</v>
      </c>
      <c r="E235" s="2">
        <f>IF(净价!E235&lt;&gt;"",净价!E235+利息!E235*100,"")</f>
        <v>105.76027397260273</v>
      </c>
      <c r="F235" s="2">
        <f>IF(净价!F235&lt;&gt;"",净价!F235+利息!F235*100,"")</f>
        <v>105.12342465753424</v>
      </c>
      <c r="G235" s="2">
        <f>IF(净价!G235&lt;&gt;"",净价!G235+利息!G235*100,"")</f>
        <v>95.618000000000009</v>
      </c>
      <c r="H235" s="2">
        <f>IF(净价!H235&lt;&gt;"",净价!H235+利息!H235*100,"")</f>
        <v>103.49000000000001</v>
      </c>
      <c r="I235" s="2">
        <f>IF(净价!I235&lt;&gt;"",净价!I235+利息!I235*100,"")</f>
        <v>108.52383561643836</v>
      </c>
      <c r="J235" s="2">
        <f>IF(净价!J235&lt;&gt;"",净价!J235+利息!J235*100,"")</f>
        <v>105.12339726027398</v>
      </c>
      <c r="K235" s="2" t="str">
        <f>IF(净价!K235&lt;&gt;"",净价!K235+利息!K235*100,"")</f>
        <v/>
      </c>
    </row>
    <row r="236" spans="1:11" x14ac:dyDescent="0.15">
      <c r="A236" s="1">
        <v>42625</v>
      </c>
      <c r="B236" s="2">
        <f>IF(净价!B236&lt;&gt;"",净价!B236+利息!B236*100,"")</f>
        <v>101.81616438356164</v>
      </c>
      <c r="C236" s="2">
        <f>IF(净价!C236&lt;&gt;"",净价!C236+利息!C236*100,"")</f>
        <v>105.90438356164384</v>
      </c>
      <c r="D236" s="2">
        <f>IF(净价!D236&lt;&gt;"",净价!D236+利息!D236*100,"")</f>
        <v>101.16780821917808</v>
      </c>
      <c r="E236" s="2">
        <f>IF(净价!E236&lt;&gt;"",净价!E236+利息!E236*100,"")</f>
        <v>105.60465753424658</v>
      </c>
      <c r="F236" s="2">
        <f>IF(净价!F236&lt;&gt;"",净价!F236+利息!F236*100,"")</f>
        <v>105.10684931506849</v>
      </c>
      <c r="G236" s="2">
        <f>IF(净价!G236&lt;&gt;"",净价!G236+利息!G236*100,"")</f>
        <v>94.349671232876716</v>
      </c>
      <c r="H236" s="2">
        <f>IF(净价!H236&lt;&gt;"",净价!H236+利息!H236*100,"")</f>
        <v>103.28</v>
      </c>
      <c r="I236" s="2">
        <f>IF(净价!I236&lt;&gt;"",净价!I236+利息!I236*100,"")</f>
        <v>108.34561643835616</v>
      </c>
      <c r="J236" s="2">
        <f>IF(净价!J236&lt;&gt;"",净价!J236+利息!J236*100,"")</f>
        <v>104.57761643835617</v>
      </c>
      <c r="K236" s="2">
        <f>IF(净价!K236&lt;&gt;"",净价!K236+利息!K236*100,"")</f>
        <v>101.75479452054795</v>
      </c>
    </row>
    <row r="237" spans="1:11" x14ac:dyDescent="0.15">
      <c r="A237" s="1">
        <v>42626</v>
      </c>
      <c r="B237" s="2">
        <f>IF(净价!B237&lt;&gt;"",净价!B237+利息!B237*100,"")</f>
        <v>101.90032876712328</v>
      </c>
      <c r="C237" s="2">
        <f>IF(净价!C237&lt;&gt;"",净价!C237+利息!C237*100,"")</f>
        <v>105.97767123287672</v>
      </c>
      <c r="D237" s="2">
        <f>IF(净价!D237&lt;&gt;"",净价!D237+利息!D237*100,"")</f>
        <v>101.18479452054795</v>
      </c>
      <c r="E237" s="2">
        <f>IF(净价!E237&lt;&gt;"",净价!E237+利息!E237*100,"")</f>
        <v>105.71945205479452</v>
      </c>
      <c r="F237" s="2">
        <f>IF(净价!F237&lt;&gt;"",净价!F237+利息!F237*100,"")</f>
        <v>105.02465753424657</v>
      </c>
      <c r="G237" s="2">
        <f>IF(净价!G237&lt;&gt;"",净价!G237+利息!G237*100,"")</f>
        <v>94.213561643835618</v>
      </c>
      <c r="H237" s="2">
        <f>IF(净价!H237&lt;&gt;"",净价!H237+利息!H237*100,"")</f>
        <v>103.15</v>
      </c>
      <c r="I237" s="2">
        <f>IF(净价!I237&lt;&gt;"",净价!I237+利息!I237*100,"")</f>
        <v>108.39287671232876</v>
      </c>
      <c r="J237" s="2">
        <f>IF(净价!J237&lt;&gt;"",净价!J237+利息!J237*100,"")</f>
        <v>104.58235616438355</v>
      </c>
      <c r="K237" s="2">
        <f>IF(净价!K237&lt;&gt;"",净价!K237+利息!K237*100,"")</f>
        <v>101.67260273972603</v>
      </c>
    </row>
    <row r="238" spans="1:11" x14ac:dyDescent="0.15">
      <c r="A238" s="1">
        <v>42627</v>
      </c>
      <c r="B238" s="2" t="str">
        <f>IF(净价!B238&lt;&gt;"",净价!B238+利息!B238*100,"")</f>
        <v/>
      </c>
      <c r="C238" s="2">
        <f>IF(净价!C238&lt;&gt;"",净价!C238+利息!C238*100,"")</f>
        <v>106.0309589041096</v>
      </c>
      <c r="D238" s="2">
        <f>IF(净价!D238&lt;&gt;"",净价!D238+利息!D238*100,"")</f>
        <v>101.2617808219178</v>
      </c>
      <c r="E238" s="2">
        <f>IF(净价!E238&lt;&gt;"",净价!E238+利息!E238*100,"")</f>
        <v>105.72424657534246</v>
      </c>
      <c r="F238" s="2">
        <f>IF(净价!F238&lt;&gt;"",净价!F238+利息!F238*100,"")</f>
        <v>104.99246575342465</v>
      </c>
      <c r="G238" s="2">
        <f>IF(净价!G238&lt;&gt;"",净价!G238+利息!G238*100,"")</f>
        <v>94.247452054794522</v>
      </c>
      <c r="H238" s="2">
        <f>IF(净价!H238&lt;&gt;"",净价!H238+利息!H238*100,"")</f>
        <v>103.17</v>
      </c>
      <c r="I238" s="2">
        <f>IF(净价!I238&lt;&gt;"",净价!I238+利息!I238*100,"")</f>
        <v>108.41013698630137</v>
      </c>
      <c r="J238" s="2">
        <f>IF(净价!J238&lt;&gt;"",净价!J238+利息!J238*100,"")</f>
        <v>104.61709589041095</v>
      </c>
      <c r="K238" s="2">
        <f>IF(净价!K238&lt;&gt;"",净价!K238+利息!K238*100,"")</f>
        <v>101.97041095890411</v>
      </c>
    </row>
    <row r="239" spans="1:11" x14ac:dyDescent="0.15">
      <c r="A239" s="1">
        <v>42632</v>
      </c>
      <c r="B239" s="2">
        <f>IF(净价!B239&lt;&gt;"",净价!B239+利息!B239*100,"")</f>
        <v>101.96531506849315</v>
      </c>
      <c r="C239" s="2">
        <f>IF(净价!C239&lt;&gt;"",净价!C239+利息!C239*100,"")</f>
        <v>106.12739726027398</v>
      </c>
      <c r="D239" s="2">
        <f>IF(净价!D239&lt;&gt;"",净价!D239+利息!D239*100,"")</f>
        <v>101.29671232876713</v>
      </c>
      <c r="E239" s="2">
        <f>IF(净价!E239&lt;&gt;"",净价!E239+利息!E239*100,"")</f>
        <v>105.7582191780822</v>
      </c>
      <c r="F239" s="2">
        <f>IF(净价!F239&lt;&gt;"",净价!F239+利息!F239*100,"")</f>
        <v>105.09150684931507</v>
      </c>
      <c r="G239" s="2">
        <f>IF(净价!G239&lt;&gt;"",净价!G239+利息!G239*100,"")</f>
        <v>94.156904109589036</v>
      </c>
      <c r="H239" s="2">
        <f>IF(净价!H239&lt;&gt;"",净价!H239+利息!H239*100,"")</f>
        <v>103.24000000000001</v>
      </c>
      <c r="I239" s="2">
        <f>IF(净价!I239&lt;&gt;"",净价!I239+利息!I239*100,"")</f>
        <v>108.42643835616438</v>
      </c>
      <c r="J239" s="2">
        <f>IF(净价!J239&lt;&gt;"",净价!J239+利息!J239*100,"")</f>
        <v>104.66079452054795</v>
      </c>
      <c r="K239" s="2">
        <f>IF(净价!K239&lt;&gt;"",净价!K239+利息!K239*100,"")</f>
        <v>101.87945205479453</v>
      </c>
    </row>
    <row r="240" spans="1:11" x14ac:dyDescent="0.15">
      <c r="A240" s="1">
        <v>42633</v>
      </c>
      <c r="B240" s="2">
        <f>IF(净价!B240&lt;&gt;"",净价!B240+利息!B240*100,"")</f>
        <v>101.82947945205478</v>
      </c>
      <c r="C240" s="2">
        <f>IF(净价!C240&lt;&gt;"",净价!C240+利息!C240*100,"")</f>
        <v>106.17068493150686</v>
      </c>
      <c r="D240" s="2">
        <f>IF(净价!D240&lt;&gt;"",净价!D240+利息!D240*100,"")</f>
        <v>101.36369863013698</v>
      </c>
      <c r="E240" s="2">
        <f>IF(净价!E240&lt;&gt;"",净价!E240+利息!E240*100,"")</f>
        <v>105.52301369863014</v>
      </c>
      <c r="F240" s="2">
        <f>IF(净价!F240&lt;&gt;"",净价!F240+利息!F240*100,"")</f>
        <v>104.94931506849315</v>
      </c>
      <c r="G240" s="2">
        <f>IF(净价!G240&lt;&gt;"",净价!G240+利息!G240*100,"")</f>
        <v>93.690794520547954</v>
      </c>
      <c r="H240" s="2">
        <f>IF(净价!H240&lt;&gt;"",净价!H240+利息!H240*100,"")</f>
        <v>103.21000000000001</v>
      </c>
      <c r="I240" s="2">
        <f>IF(净价!I240&lt;&gt;"",净价!I240+利息!I240*100,"")</f>
        <v>108.16369863013699</v>
      </c>
      <c r="J240" s="2">
        <f>IF(净价!J240&lt;&gt;"",净价!J240+利息!J240*100,"")</f>
        <v>104.67553424657535</v>
      </c>
      <c r="K240" s="2">
        <f>IF(净价!K240&lt;&gt;"",净价!K240+利息!K240*100,"")</f>
        <v>101.89726027397261</v>
      </c>
    </row>
    <row r="241" spans="1:11" x14ac:dyDescent="0.15">
      <c r="A241" s="1">
        <v>42634</v>
      </c>
      <c r="B241" s="2">
        <f>IF(净价!B241&lt;&gt;"",净价!B241+利息!B241*100,"")</f>
        <v>101.80564383561644</v>
      </c>
      <c r="C241" s="2">
        <f>IF(净价!C241&lt;&gt;"",净价!C241+利息!C241*100,"")</f>
        <v>106.09397260273973</v>
      </c>
      <c r="D241" s="2">
        <f>IF(净价!D241&lt;&gt;"",净价!D241+利息!D241*100,"")</f>
        <v>101.49068493150685</v>
      </c>
      <c r="E241" s="2">
        <f>IF(净价!E241&lt;&gt;"",净价!E241+利息!E241*100,"")</f>
        <v>105.53780821917809</v>
      </c>
      <c r="F241" s="2">
        <f>IF(净价!F241&lt;&gt;"",净价!F241+利息!F241*100,"")</f>
        <v>105.13712328767123</v>
      </c>
      <c r="G241" s="2">
        <f>IF(净价!G241&lt;&gt;"",净价!G241+利息!G241*100,"")</f>
        <v>93.54468493150685</v>
      </c>
      <c r="H241" s="2">
        <f>IF(净价!H241&lt;&gt;"",净价!H241+利息!H241*100,"")</f>
        <v>103.27</v>
      </c>
      <c r="I241" s="2">
        <f>IF(净价!I241&lt;&gt;"",净价!I241+利息!I241*100,"")</f>
        <v>108.11095890410958</v>
      </c>
      <c r="J241" s="2">
        <f>IF(净价!J241&lt;&gt;"",净价!J241+利息!J241*100,"")</f>
        <v>104.64027397260274</v>
      </c>
      <c r="K241" s="2">
        <f>IF(净价!K241&lt;&gt;"",净价!K241+利息!K241*100,"")</f>
        <v>101.91506849315068</v>
      </c>
    </row>
    <row r="242" spans="1:11" x14ac:dyDescent="0.15">
      <c r="A242" s="1">
        <v>42635</v>
      </c>
      <c r="B242" s="2">
        <f>IF(净价!B242&lt;&gt;"",净价!B242+利息!B242*100,"")</f>
        <v>102.25780821917809</v>
      </c>
      <c r="C242" s="2">
        <f>IF(净价!C242&lt;&gt;"",净价!C242+利息!C242*100,"")</f>
        <v>106.15726027397261</v>
      </c>
      <c r="D242" s="2">
        <f>IF(净价!D242&lt;&gt;"",净价!D242+利息!D242*100,"")</f>
        <v>101.60767123287671</v>
      </c>
      <c r="E242" s="2">
        <f>IF(净价!E242&lt;&gt;"",净价!E242+利息!E242*100,"")</f>
        <v>105.56260273972602</v>
      </c>
      <c r="F242" s="2">
        <f>IF(净价!F242&lt;&gt;"",净价!F242+利息!F242*100,"")</f>
        <v>105.16493150684931</v>
      </c>
      <c r="G242" s="2">
        <f>IF(净价!G242&lt;&gt;"",净价!G242+利息!G242*100,"")</f>
        <v>94.358575342465755</v>
      </c>
      <c r="H242" s="2">
        <f>IF(净价!H242&lt;&gt;"",净价!H242+利息!H242*100,"")</f>
        <v>103.30999999999999</v>
      </c>
      <c r="I242" s="2">
        <f>IF(净价!I242&lt;&gt;"",净价!I242+利息!I242*100,"")</f>
        <v>108.2582191780822</v>
      </c>
      <c r="J242" s="2">
        <f>IF(净价!J242&lt;&gt;"",净价!J242+利息!J242*100,"")</f>
        <v>104.71501369863013</v>
      </c>
      <c r="K242" s="2" t="str">
        <f>IF(净价!K242&lt;&gt;"",净价!K242+利息!K242*100,"")</f>
        <v/>
      </c>
    </row>
    <row r="243" spans="1:11" x14ac:dyDescent="0.15">
      <c r="A243" s="1">
        <v>42636</v>
      </c>
      <c r="B243" s="2">
        <f>IF(净价!B243&lt;&gt;"",净价!B243+利息!B243*100,"")</f>
        <v>102.26697260273973</v>
      </c>
      <c r="C243" s="2">
        <f>IF(净价!C243&lt;&gt;"",净价!C243+利息!C243*100,"")</f>
        <v>106.19054794520548</v>
      </c>
      <c r="D243" s="2">
        <f>IF(净价!D243&lt;&gt;"",净价!D243+利息!D243*100,"")</f>
        <v>101.62465753424658</v>
      </c>
      <c r="E243" s="2">
        <f>IF(净价!E243&lt;&gt;"",净价!E243+利息!E243*100,"")</f>
        <v>105.72739726027397</v>
      </c>
      <c r="F243" s="2">
        <f>IF(净价!F243&lt;&gt;"",净价!F243+利息!F243*100,"")</f>
        <v>105.18273972602741</v>
      </c>
      <c r="G243" s="2">
        <f>IF(净价!G243&lt;&gt;"",净价!G243+利息!G243*100,"")</f>
        <v>94.122465753424663</v>
      </c>
      <c r="H243" s="2">
        <f>IF(净价!H243&lt;&gt;"",净价!H243+利息!H243*100,"")</f>
        <v>103.49000000000001</v>
      </c>
      <c r="I243" s="2">
        <f>IF(净价!I243&lt;&gt;"",净价!I243+利息!I243*100,"")</f>
        <v>108.33547945205478</v>
      </c>
      <c r="J243" s="2">
        <f>IF(净价!J243&lt;&gt;"",净价!J243+利息!J243*100,"")</f>
        <v>104.90975342465754</v>
      </c>
      <c r="K243" s="2" t="str">
        <f>IF(净价!K243&lt;&gt;"",净价!K243+利息!K243*100,"")</f>
        <v/>
      </c>
    </row>
    <row r="244" spans="1:11" x14ac:dyDescent="0.15">
      <c r="A244" s="1">
        <v>42639</v>
      </c>
      <c r="B244" s="2">
        <f>IF(净价!B244&lt;&gt;"",净价!B244+利息!B244*100,"")</f>
        <v>102.31446575342466</v>
      </c>
      <c r="C244" s="2">
        <f>IF(净价!C244&lt;&gt;"",净价!C244+利息!C244*100,"")</f>
        <v>106.21041095890411</v>
      </c>
      <c r="D244" s="2">
        <f>IF(净价!D244&lt;&gt;"",净价!D244+利息!D244*100,"")</f>
        <v>101.55561643835617</v>
      </c>
      <c r="E244" s="2">
        <f>IF(净价!E244&lt;&gt;"",净价!E244+利息!E244*100,"")</f>
        <v>105.7917808219178</v>
      </c>
      <c r="F244" s="2">
        <f>IF(净价!F244&lt;&gt;"",净价!F244+利息!F244*100,"")</f>
        <v>105.25616438356164</v>
      </c>
      <c r="G244" s="2">
        <f>IF(净价!G244&lt;&gt;"",净价!G244+利息!G244*100,"")</f>
        <v>94.064136986301364</v>
      </c>
      <c r="H244" s="2">
        <f>IF(净价!H244&lt;&gt;"",净价!H244+利息!H244*100,"")</f>
        <v>103.55000000000001</v>
      </c>
      <c r="I244" s="2">
        <f>IF(净价!I244&lt;&gt;"",净价!I244+利息!I244*100,"")</f>
        <v>102.4472602739726</v>
      </c>
      <c r="J244" s="2">
        <f>IF(净价!J244&lt;&gt;"",净价!J244+利息!J244*100,"")</f>
        <v>104.92397260273972</v>
      </c>
      <c r="K244" s="2">
        <f>IF(净价!K244&lt;&gt;"",净价!K244+利息!K244*100,"")</f>
        <v>102.1941095890411</v>
      </c>
    </row>
    <row r="245" spans="1:11" x14ac:dyDescent="0.15">
      <c r="A245" s="1">
        <v>42640</v>
      </c>
      <c r="B245" s="2">
        <f>IF(净价!B245&lt;&gt;"",净价!B245+利息!B245*100,"")</f>
        <v>101.82863013698631</v>
      </c>
      <c r="C245" s="2">
        <f>IF(净价!C245&lt;&gt;"",净价!C245+利息!C245*100,"")</f>
        <v>106.22369863013699</v>
      </c>
      <c r="D245" s="2">
        <f>IF(净价!D245&lt;&gt;"",净价!D245+利息!D245*100,"")</f>
        <v>101.50260273972603</v>
      </c>
      <c r="E245" s="2">
        <f>IF(净价!E245&lt;&gt;"",净价!E245+利息!E245*100,"")</f>
        <v>105.87657534246576</v>
      </c>
      <c r="F245" s="2">
        <f>IF(净价!F245&lt;&gt;"",净价!F245+利息!F245*100,"")</f>
        <v>105.28397260273974</v>
      </c>
      <c r="G245" s="2">
        <f>IF(净价!G245&lt;&gt;"",净价!G245+利息!G245*100,"")</f>
        <v>94.17802739726028</v>
      </c>
      <c r="H245" s="2">
        <f>IF(净价!H245&lt;&gt;"",净价!H245+利息!H245*100,"")</f>
        <v>103.66</v>
      </c>
      <c r="I245" s="2">
        <f>IF(净价!I245&lt;&gt;"",净价!I245+利息!I245*100,"")</f>
        <v>102.4945205479452</v>
      </c>
      <c r="J245" s="2">
        <f>IF(净价!J245&lt;&gt;"",净价!J245+利息!J245*100,"")</f>
        <v>104.91871232876713</v>
      </c>
      <c r="K245" s="2" t="str">
        <f>IF(净价!K245&lt;&gt;"",净价!K245+利息!K245*100,"")</f>
        <v/>
      </c>
    </row>
    <row r="246" spans="1:11" x14ac:dyDescent="0.15">
      <c r="A246" s="1">
        <v>42641</v>
      </c>
      <c r="B246" s="2" t="str">
        <f>IF(净价!B246&lt;&gt;"",净价!B246+利息!B246*100,"")</f>
        <v/>
      </c>
      <c r="C246" s="2">
        <f>IF(净价!C246&lt;&gt;"",净价!C246+利息!C246*100,"")</f>
        <v>106.23698630136987</v>
      </c>
      <c r="D246" s="2">
        <f>IF(净价!D246&lt;&gt;"",净价!D246+利息!D246*100,"")</f>
        <v>101.60958904109589</v>
      </c>
      <c r="E246" s="2">
        <f>IF(净价!E246&lt;&gt;"",净价!E246+利息!E246*100,"")</f>
        <v>105.92136986301371</v>
      </c>
      <c r="F246" s="2">
        <f>IF(净价!F246&lt;&gt;"",净价!F246+利息!F246*100,"")</f>
        <v>105.39178082191781</v>
      </c>
      <c r="G246" s="2">
        <f>IF(净价!G246&lt;&gt;"",净价!G246+利息!G246*100,"")</f>
        <v>94.191917808219188</v>
      </c>
      <c r="H246" s="2">
        <f>IF(净价!H246&lt;&gt;"",净价!H246+利息!H246*100,"")</f>
        <v>103.67999999999999</v>
      </c>
      <c r="I246" s="2">
        <f>IF(净价!I246&lt;&gt;"",净价!I246+利息!I246*100,"")</f>
        <v>102.6517808219178</v>
      </c>
      <c r="J246" s="2">
        <f>IF(净价!J246&lt;&gt;"",净价!J246+利息!J246*100,"")</f>
        <v>104.89345205479452</v>
      </c>
      <c r="K246" s="2">
        <f>IF(净价!K246&lt;&gt;"",净价!K246+利息!K246*100,"")</f>
        <v>102.22972602739726</v>
      </c>
    </row>
    <row r="247" spans="1:11" x14ac:dyDescent="0.15">
      <c r="A247" s="1">
        <v>42642</v>
      </c>
      <c r="B247" s="2">
        <f>IF(净价!B247&lt;&gt;"",净价!B247+利息!B247*100,"")</f>
        <v>102.10595890410958</v>
      </c>
      <c r="C247" s="2">
        <f>IF(净价!C247&lt;&gt;"",净价!C247+利息!C247*100,"")</f>
        <v>106.30027397260274</v>
      </c>
      <c r="D247" s="2">
        <f>IF(净价!D247&lt;&gt;"",净价!D247+利息!D247*100,"")</f>
        <v>101.67657534246575</v>
      </c>
      <c r="E247" s="2">
        <f>IF(净价!E247&lt;&gt;"",净价!E247+利息!E247*100,"")</f>
        <v>106.20616438356164</v>
      </c>
      <c r="F247" s="2">
        <f>IF(净价!F247&lt;&gt;"",净价!F247+利息!F247*100,"")</f>
        <v>105.46958904109589</v>
      </c>
      <c r="G247" s="2">
        <f>IF(净价!G247&lt;&gt;"",净价!G247+利息!G247*100,"")</f>
        <v>94.505808219178078</v>
      </c>
      <c r="H247" s="2">
        <f>IF(净价!H247&lt;&gt;"",净价!H247+利息!H247*100,"")</f>
        <v>103.75999999999999</v>
      </c>
      <c r="I247" s="2">
        <f>IF(净价!I247&lt;&gt;"",净价!I247+利息!I247*100,"")</f>
        <v>103.54904109589042</v>
      </c>
      <c r="J247" s="2">
        <f>IF(净价!J247&lt;&gt;"",净价!J247+利息!J247*100,"")</f>
        <v>105.18819178082192</v>
      </c>
      <c r="K247" s="2">
        <f>IF(净价!K247&lt;&gt;"",净价!K247+利息!K247*100,"")</f>
        <v>102.24753424657534</v>
      </c>
    </row>
    <row r="248" spans="1:11" x14ac:dyDescent="0.15">
      <c r="A248" s="1">
        <v>42643</v>
      </c>
      <c r="B248" s="2">
        <f>IF(净价!B248&lt;&gt;"",净价!B248+利息!B248*100,"")</f>
        <v>102.47112328767123</v>
      </c>
      <c r="C248" s="2">
        <f>IF(净价!C248&lt;&gt;"",净价!C248+利息!C248*100,"")</f>
        <v>106.33356164383561</v>
      </c>
      <c r="D248" s="2">
        <f>IF(净价!D248&lt;&gt;"",净价!D248+利息!D248*100,"")</f>
        <v>101.79356164383562</v>
      </c>
      <c r="E248" s="2">
        <f>IF(净价!E248&lt;&gt;"",净价!E248+利息!E248*100,"")</f>
        <v>106.63095890410959</v>
      </c>
      <c r="F248" s="2">
        <f>IF(净价!F248&lt;&gt;"",净价!F248+利息!F248*100,"")</f>
        <v>105.60739726027397</v>
      </c>
      <c r="G248" s="2">
        <f>IF(净价!G248&lt;&gt;"",净价!G248+利息!G248*100,"")</f>
        <v>95.779698630136977</v>
      </c>
      <c r="H248" s="2">
        <f>IF(净价!H248&lt;&gt;"",净价!H248+利息!H248*100,"")</f>
        <v>104.03</v>
      </c>
      <c r="I248" s="2">
        <f>IF(净价!I248&lt;&gt;"",净价!I248+利息!I248*100,"")</f>
        <v>103.98630136986301</v>
      </c>
      <c r="J248" s="2">
        <f>IF(净价!J248&lt;&gt;"",净价!J248+利息!J248*100,"")</f>
        <v>105.33293150684931</v>
      </c>
      <c r="K248" s="2">
        <f>IF(净价!K248&lt;&gt;"",净价!K248+利息!K248*100,"")</f>
        <v>102.32534246575344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N1" sqref="A1:N1048576"/>
    </sheetView>
  </sheetViews>
  <sheetFormatPr defaultRowHeight="13.5" x14ac:dyDescent="0.15"/>
  <cols>
    <col min="1" max="1" width="11.5" style="1" customWidth="1"/>
    <col min="14" max="15" width="9" style="6"/>
    <col min="16" max="16" width="9.5" bestFit="1" customWidth="1"/>
  </cols>
  <sheetData>
    <row r="1" spans="1:16" x14ac:dyDescent="0.15">
      <c r="A1" s="1" t="s">
        <v>0</v>
      </c>
      <c r="B1">
        <v>112236</v>
      </c>
      <c r="C1">
        <v>122126</v>
      </c>
      <c r="D1">
        <v>122163</v>
      </c>
      <c r="E1">
        <v>122201</v>
      </c>
      <c r="F1">
        <v>122222</v>
      </c>
      <c r="G1">
        <v>122249</v>
      </c>
      <c r="H1">
        <v>122267</v>
      </c>
      <c r="I1">
        <v>122328</v>
      </c>
      <c r="J1">
        <v>122383</v>
      </c>
      <c r="K1">
        <v>122408</v>
      </c>
    </row>
    <row r="2" spans="1:16" x14ac:dyDescent="0.15">
      <c r="A2" s="1" t="s">
        <v>1</v>
      </c>
      <c r="B2" t="s">
        <v>438</v>
      </c>
      <c r="C2" t="s">
        <v>53</v>
      </c>
      <c r="D2" t="s">
        <v>59</v>
      </c>
      <c r="E2" t="s">
        <v>135</v>
      </c>
      <c r="F2" t="s">
        <v>62</v>
      </c>
      <c r="G2" t="s">
        <v>134</v>
      </c>
      <c r="H2" t="s">
        <v>57</v>
      </c>
      <c r="I2" t="s">
        <v>114</v>
      </c>
      <c r="J2" t="s">
        <v>124</v>
      </c>
      <c r="K2" t="s">
        <v>109</v>
      </c>
      <c r="M2" t="s">
        <v>6</v>
      </c>
      <c r="N2" s="6" t="s">
        <v>7</v>
      </c>
    </row>
    <row r="3" spans="1:16" x14ac:dyDescent="0.15">
      <c r="A3" s="1">
        <v>42277</v>
      </c>
      <c r="B3" s="2"/>
      <c r="C3" s="2"/>
      <c r="D3" s="2"/>
      <c r="E3" s="2"/>
      <c r="F3" s="2"/>
      <c r="G3" s="2"/>
      <c r="H3" s="2"/>
      <c r="I3" s="2"/>
      <c r="J3" s="2"/>
      <c r="K3" s="2"/>
      <c r="N3" s="6">
        <v>1</v>
      </c>
    </row>
    <row r="4" spans="1:16" x14ac:dyDescent="0.15">
      <c r="A4" s="1">
        <v>42285</v>
      </c>
      <c r="B4" s="4">
        <f>IFERROR((全价!B4+IF(利息!B4&lt;利息!B3,参数!B$3*100,0))/全价!B3-1,"")</f>
        <v>-3.4655191200128055E-4</v>
      </c>
      <c r="C4" s="4">
        <f>IFERROR((全价!C4+IF(利息!C4&lt;利息!C3,参数!C$3*100,0))/全价!C3-1,"")</f>
        <v>1.4831525092073861E-4</v>
      </c>
      <c r="D4" s="4">
        <f>IFERROR((全价!D4+IF(利息!D4&lt;利息!D3,参数!D$3*100,0))/全价!D3-1,"")</f>
        <v>6.4505746509846418E-4</v>
      </c>
      <c r="E4" s="4">
        <f>IFERROR((全价!E4+IF(利息!E4&lt;利息!E3,参数!E$3*100,0))/全价!E3-1,"")</f>
        <v>6.6021642105795753E-3</v>
      </c>
      <c r="F4" s="4">
        <f>IFERROR((全价!F4+IF(利息!F4&lt;利息!F3,参数!F$3*100,0))/全价!F3-1,"")</f>
        <v>9.7401286790788077E-4</v>
      </c>
      <c r="G4" s="4" t="str">
        <f>IFERROR((全价!G4+IF(利息!G4&lt;利息!G3,参数!G$3*100,0))/全价!G3-1,"")</f>
        <v/>
      </c>
      <c r="H4" s="4">
        <f>IFERROR((全价!H4+IF(利息!H4&lt;利息!H3,参数!H$3*100,0))/全价!H3-1,"")</f>
        <v>-2.8741138149057655E-4</v>
      </c>
      <c r="I4" s="4" t="str">
        <f>IFERROR((全价!I4+IF(利息!I4&lt;利息!I3,参数!I$3*100,0))/全价!I3-1,"")</f>
        <v/>
      </c>
      <c r="J4" s="4">
        <f>IFERROR((全价!J4+IF(利息!J4&lt;利息!J3,参数!J$3*100,0))/全价!J3-1,"")</f>
        <v>-1.652916920727221E-3</v>
      </c>
      <c r="K4" s="4" t="str">
        <f>IFERROR((全价!K4+IF(利息!K4&lt;利息!K3,参数!K$3*100,0))/全价!K3-1,"")</f>
        <v/>
      </c>
      <c r="M4" s="3">
        <f>AVERAGE(B4:K4)</f>
        <v>8.6895279718394015E-4</v>
      </c>
      <c r="N4" s="6">
        <f>N3*(1+M4)</f>
        <v>1.0008689527971839</v>
      </c>
      <c r="O4" s="6">
        <f ca="1">IFERROR(AVERAGE(OFFSET(N4,0,0,-参数!B$8,1)),0)</f>
        <v>0</v>
      </c>
    </row>
    <row r="5" spans="1:16" x14ac:dyDescent="0.15">
      <c r="A5" s="1">
        <v>42286</v>
      </c>
      <c r="B5" s="4">
        <f>IFERROR((全价!B5+IF(利息!B5&lt;利息!B4,参数!B$3*100,0))/全价!B4-1,"")</f>
        <v>-1.3568625014239499E-2</v>
      </c>
      <c r="C5" s="4">
        <f>IFERROR((全价!C5+IF(利息!C5&lt;利息!C4,参数!C$3*100,0))/全价!C4-1,"")</f>
        <v>3.9378713562232548E-4</v>
      </c>
      <c r="D5" s="4">
        <f>IFERROR((全价!D5+IF(利息!D5&lt;利息!D4,参数!D$3*100,0))/全价!D4-1,"")</f>
        <v>3.6185705038249694E-4</v>
      </c>
      <c r="E5" s="4" t="str">
        <f>IFERROR((全价!E5+IF(利息!E5&lt;利息!E4,参数!E$3*100,0))/全价!E4-1,"")</f>
        <v/>
      </c>
      <c r="F5" s="4" t="str">
        <f>IFERROR((全价!F5+IF(利息!F5&lt;利息!F4,参数!F$3*100,0))/全价!F4-1,"")</f>
        <v/>
      </c>
      <c r="G5" s="4" t="str">
        <f>IFERROR((全价!G5+IF(利息!G5&lt;利息!G4,参数!G$3*100,0))/全价!G4-1,"")</f>
        <v/>
      </c>
      <c r="H5" s="4">
        <f>IFERROR((全价!H5+IF(利息!H5&lt;利息!H4,参数!H$3*100,0))/全价!H4-1,"")</f>
        <v>-2.5874460948731581E-3</v>
      </c>
      <c r="I5" s="4" t="str">
        <f>IFERROR((全价!I5+IF(利息!I5&lt;利息!I4,参数!I$3*100,0))/全价!I4-1,"")</f>
        <v/>
      </c>
      <c r="J5" s="4">
        <f>IFERROR((全价!J5+IF(利息!J5&lt;利息!J4,参数!J$3*100,0))/全价!J4-1,"")</f>
        <v>-9.1652722378443574E-4</v>
      </c>
      <c r="K5" s="4" t="str">
        <f>IFERROR((全价!K5+IF(利息!K5&lt;利息!K4,参数!K$3*100,0))/全价!K4-1,"")</f>
        <v/>
      </c>
      <c r="M5" s="3">
        <f t="shared" ref="M5:M68" si="0">AVERAGE(B5:K5)</f>
        <v>-3.2633908293784541E-3</v>
      </c>
      <c r="N5" s="6">
        <f t="shared" ref="N5:N68" si="1">N4*(1+M5)</f>
        <v>0.99760272623521595</v>
      </c>
      <c r="O5" s="6">
        <f ca="1">IFERROR(AVERAGE(OFFSET(N5,0,0,-参数!B$8,1)),0)</f>
        <v>0</v>
      </c>
      <c r="P5" s="6">
        <f ca="1">N5-O5</f>
        <v>0.99760272623521595</v>
      </c>
    </row>
    <row r="6" spans="1:16" x14ac:dyDescent="0.15">
      <c r="A6" s="1">
        <v>42289</v>
      </c>
      <c r="B6" s="4">
        <f>IFERROR((全价!B6+IF(利息!B6&lt;利息!B5,参数!B$3*100,0))/全价!B5-1,"")</f>
        <v>9.4122569049286398E-3</v>
      </c>
      <c r="C6" s="4">
        <f>IFERROR((全价!C6+IF(利息!C6&lt;利息!C5,参数!C$3*100,0))/全价!C5-1,"")</f>
        <v>-5.4684969730189881E-4</v>
      </c>
      <c r="D6" s="4">
        <f>IFERROR((全价!D6+IF(利息!D6&lt;利息!D5,参数!D$3*100,0))/全价!D5-1,"")</f>
        <v>-7.7302219524899574E-4</v>
      </c>
      <c r="E6" s="4" t="str">
        <f>IFERROR((全价!E6+IF(利息!E6&lt;利息!E5,参数!E$3*100,0))/全价!E5-1,"")</f>
        <v/>
      </c>
      <c r="F6" s="4" t="str">
        <f>IFERROR((全价!F6+IF(利息!F6&lt;利息!F5,参数!F$3*100,0))/全价!F5-1,"")</f>
        <v/>
      </c>
      <c r="G6" s="4">
        <f>IFERROR((全价!G6+IF(利息!G6&lt;利息!G5,参数!G$3*100,0))/全价!G5-1,"")</f>
        <v>-2.0638703268428538E-3</v>
      </c>
      <c r="H6" s="4">
        <f>IFERROR((全价!H6+IF(利息!H6&lt;利息!H5,参数!H$3*100,0))/全价!H5-1,"")</f>
        <v>-1.3451191391237183E-3</v>
      </c>
      <c r="I6" s="4">
        <f>IFERROR((全价!I6+IF(利息!I6&lt;利息!I5,参数!I$3*100,0))/全价!I5-1,"")</f>
        <v>-9.0446558509081898E-3</v>
      </c>
      <c r="J6" s="4">
        <f>IFERROR((全价!J6+IF(利息!J6&lt;利息!J5,参数!J$3*100,0))/全价!J5-1,"")</f>
        <v>-6.3347731024643306E-4</v>
      </c>
      <c r="K6" s="4">
        <f>IFERROR((全价!K6+IF(利息!K6&lt;利息!K5,参数!K$3*100,0))/全价!K5-1,"")</f>
        <v>3.2626034773475254E-4</v>
      </c>
      <c r="M6" s="3">
        <f t="shared" si="0"/>
        <v>-5.8355965837608714E-4</v>
      </c>
      <c r="N6" s="6">
        <f t="shared" si="1"/>
        <v>0.99702056552909912</v>
      </c>
      <c r="O6" s="6">
        <f ca="1">IFERROR(AVERAGE(OFFSET(N6,0,0,-参数!B$8,1)),0)</f>
        <v>0</v>
      </c>
      <c r="P6" s="6">
        <f t="shared" ref="P6:P69" ca="1" si="2">N6-O6</f>
        <v>0.99702056552909912</v>
      </c>
    </row>
    <row r="7" spans="1:16" x14ac:dyDescent="0.15">
      <c r="A7" s="1">
        <v>42290</v>
      </c>
      <c r="B7" s="4" t="str">
        <f>IFERROR((全价!B7+IF(利息!B7&lt;利息!B6,参数!B$3*100,0))/全价!B6-1,"")</f>
        <v/>
      </c>
      <c r="C7" s="4">
        <f>IFERROR((全价!C7+IF(利息!C7&lt;利息!C6,参数!C$3*100,0))/全价!C6-1,"")</f>
        <v>1.3946688502768367E-3</v>
      </c>
      <c r="D7" s="4">
        <f>IFERROR((全价!D7+IF(利息!D7&lt;利息!D6,参数!D$3*100,0))/全价!D6-1,"")</f>
        <v>-2.2524817522162621E-4</v>
      </c>
      <c r="E7" s="4" t="str">
        <f>IFERROR((全价!E7+IF(利息!E7&lt;利息!E6,参数!E$3*100,0))/全价!E6-1,"")</f>
        <v/>
      </c>
      <c r="F7" s="4">
        <f>IFERROR((全价!F7+IF(利息!F7&lt;利息!F6,参数!F$3*100,0))/全价!F6-1,"")</f>
        <v>-7.8037614130010979E-4</v>
      </c>
      <c r="G7" s="4">
        <f>IFERROR((全价!G7+IF(利息!G7&lt;利息!G6,参数!G$3*100,0))/全价!G6-1,"")</f>
        <v>5.498627043116544E-3</v>
      </c>
      <c r="H7" s="4">
        <f>IFERROR((全价!H7+IF(利息!H7&lt;利息!H6,参数!H$3*100,0))/全价!H6-1,"")</f>
        <v>4.8104675774474082E-4</v>
      </c>
      <c r="I7" s="4" t="str">
        <f>IFERROR((全价!I7+IF(利息!I7&lt;利息!I6,参数!I$3*100,0))/全价!I6-1,"")</f>
        <v/>
      </c>
      <c r="J7" s="4">
        <f>IFERROR((全价!J7+IF(利息!J7&lt;利息!J6,参数!J$3*100,0))/全价!J6-1,"")</f>
        <v>6.2384662296488536E-4</v>
      </c>
      <c r="K7" s="4">
        <f>IFERROR((全价!K7+IF(利息!K7&lt;利息!K6,参数!K$3*100,0))/全价!K6-1,"")</f>
        <v>7.6191698312966238E-5</v>
      </c>
      <c r="M7" s="3">
        <f t="shared" si="0"/>
        <v>1.0098223794134625E-3</v>
      </c>
      <c r="N7" s="6">
        <f t="shared" si="1"/>
        <v>0.99802737920890594</v>
      </c>
      <c r="O7" s="6">
        <f ca="1">IFERROR(AVERAGE(OFFSET(N7,0,0,-参数!B$8,1)),0)</f>
        <v>0</v>
      </c>
      <c r="P7" s="6">
        <f t="shared" ca="1" si="2"/>
        <v>0.99802737920890594</v>
      </c>
    </row>
    <row r="8" spans="1:16" x14ac:dyDescent="0.15">
      <c r="A8" s="1">
        <v>42291</v>
      </c>
      <c r="B8" s="4" t="str">
        <f>IFERROR((全价!B8+IF(利息!B8&lt;利息!B7,参数!B$3*100,0))/全价!B7-1,"")</f>
        <v/>
      </c>
      <c r="C8" s="4">
        <f>IFERROR((全价!C8+IF(利息!C8&lt;利息!C7,参数!C$3*100,0))/全价!C7-1,"")</f>
        <v>5.7501306847895783E-4</v>
      </c>
      <c r="D8" s="4" t="str">
        <f>IFERROR((全价!D8+IF(利息!D8&lt;利息!D7,参数!D$3*100,0))/全价!D7-1,"")</f>
        <v/>
      </c>
      <c r="E8" s="4" t="str">
        <f>IFERROR((全价!E8+IF(利息!E8&lt;利息!E7,参数!E$3*100,0))/全价!E7-1,"")</f>
        <v/>
      </c>
      <c r="F8" s="4">
        <f>IFERROR((全价!F8+IF(利息!F8&lt;利息!F7,参数!F$3*100,0))/全价!F7-1,"")</f>
        <v>1.6921354749688255E-4</v>
      </c>
      <c r="G8" s="4">
        <f>IFERROR((全价!G8+IF(利息!G8&lt;利息!G7,参数!G$3*100,0))/全价!G7-1,"")</f>
        <v>-3.7133282462611383E-3</v>
      </c>
      <c r="H8" s="4">
        <f>IFERROR((全价!H8+IF(利息!H8&lt;利息!H7,参数!H$3*100,0))/全价!H7-1,"")</f>
        <v>-9.616309260507272E-5</v>
      </c>
      <c r="I8" s="4" t="str">
        <f>IFERROR((全价!I8+IF(利息!I8&lt;利息!I7,参数!I$3*100,0))/全价!I7-1,"")</f>
        <v/>
      </c>
      <c r="J8" s="4">
        <f>IFERROR((全价!J8+IF(利息!J8&lt;利息!J7,参数!J$3*100,0))/全价!J7-1,"")</f>
        <v>2.0679903951108525E-3</v>
      </c>
      <c r="K8" s="4">
        <f>IFERROR((全价!K8+IF(利息!K8&lt;利息!K7,参数!K$3*100,0))/全价!K7-1,"")</f>
        <v>7.6185893580493769E-5</v>
      </c>
      <c r="M8" s="3">
        <f t="shared" si="0"/>
        <v>-1.5351473903317073E-4</v>
      </c>
      <c r="N8" s="6">
        <f t="shared" si="1"/>
        <v>0.99787416729623879</v>
      </c>
      <c r="O8" s="6">
        <f ca="1">IFERROR(AVERAGE(OFFSET(N8,0,0,-参数!B$8,1)),0)</f>
        <v>0</v>
      </c>
      <c r="P8" s="6">
        <f t="shared" ca="1" si="2"/>
        <v>0.99787416729623879</v>
      </c>
    </row>
    <row r="9" spans="1:16" x14ac:dyDescent="0.15">
      <c r="A9" s="1">
        <v>42292</v>
      </c>
      <c r="B9" s="4">
        <f>IFERROR((全价!B9+IF(利息!B9&lt;利息!B8,参数!B$3*100,0))/全价!B8-1,"")</f>
        <v>7.7131578421429925E-3</v>
      </c>
      <c r="C9" s="4">
        <f>IFERROR((全价!C9+IF(利息!C9&lt;利息!C8,参数!C$3*100,0))/全价!C8-1,"")</f>
        <v>2.1146330116605938E-4</v>
      </c>
      <c r="D9" s="4" t="str">
        <f>IFERROR((全价!D9+IF(利息!D9&lt;利息!D8,参数!D$3*100,0))/全价!D8-1,"")</f>
        <v/>
      </c>
      <c r="E9" s="4" t="str">
        <f>IFERROR((全价!E9+IF(利息!E9&lt;利息!E8,参数!E$3*100,0))/全价!E8-1,"")</f>
        <v/>
      </c>
      <c r="F9" s="4" t="str">
        <f>IFERROR((全价!F9+IF(利息!F9&lt;利息!F8,参数!F$3*100,0))/全价!F8-1,"")</f>
        <v/>
      </c>
      <c r="G9" s="4" t="str">
        <f>IFERROR((全价!G9+IF(利息!G9&lt;利息!G8,参数!G$3*100,0))/全价!G8-1,"")</f>
        <v/>
      </c>
      <c r="H9" s="4">
        <f>IFERROR((全价!H9+IF(利息!H9&lt;利息!H8,参数!H$3*100,0))/全价!H8-1,"")</f>
        <v>1.923446816696206E-4</v>
      </c>
      <c r="I9" s="4">
        <f>IFERROR((全价!I9+IF(利息!I9&lt;利息!I8,参数!I$3*100,0))/全价!I8-1,"")</f>
        <v>1.0937368234098521E-3</v>
      </c>
      <c r="J9" s="4">
        <f>IFERROR((全价!J9+IF(利息!J9&lt;利息!J8,参数!J$3*100,0))/全价!J8-1,"")</f>
        <v>-3.3886336223554192E-4</v>
      </c>
      <c r="K9" s="4" t="str">
        <f>IFERROR((全价!K9+IF(利息!K9&lt;利息!K8,参数!K$3*100,0))/全价!K8-1,"")</f>
        <v/>
      </c>
      <c r="M9" s="3">
        <f t="shared" si="0"/>
        <v>1.7743678572305966E-3</v>
      </c>
      <c r="N9" s="6">
        <f t="shared" si="1"/>
        <v>0.99964476314424999</v>
      </c>
      <c r="O9" s="6">
        <f ca="1">IFERROR(AVERAGE(OFFSET(N9,0,0,-参数!B$8,1)),0)</f>
        <v>0</v>
      </c>
      <c r="P9" s="6">
        <f t="shared" ca="1" si="2"/>
        <v>0.99964476314424999</v>
      </c>
    </row>
    <row r="10" spans="1:16" x14ac:dyDescent="0.15">
      <c r="A10" s="1">
        <v>42293</v>
      </c>
      <c r="B10" s="4">
        <f>IFERROR((全价!B10+IF(利息!B10&lt;利息!B9,参数!B$3*100,0))/全价!B9-1,"")</f>
        <v>-8.2903110482875908E-3</v>
      </c>
      <c r="C10" s="4">
        <f>IFERROR((全价!C10+IF(利息!C10&lt;利息!C9,参数!C$3*100,0))/全价!C9-1,"")</f>
        <v>3.0220422538707048E-4</v>
      </c>
      <c r="D10" s="4">
        <f>IFERROR((全价!D10+IF(利息!D10&lt;利息!D9,参数!D$3*100,0))/全价!D9-1,"")</f>
        <v>1.6623677479210563E-4</v>
      </c>
      <c r="E10" s="4" t="str">
        <f>IFERROR((全价!E10+IF(利息!E10&lt;利息!E9,参数!E$3*100,0))/全价!E9-1,"")</f>
        <v/>
      </c>
      <c r="F10" s="4" t="str">
        <f>IFERROR((全价!F10+IF(利息!F10&lt;利息!F9,参数!F$3*100,0))/全价!F9-1,"")</f>
        <v/>
      </c>
      <c r="G10" s="4" t="str">
        <f>IFERROR((全价!G10+IF(利息!G10&lt;利息!G9,参数!G$3*100,0))/全价!G9-1,"")</f>
        <v/>
      </c>
      <c r="H10" s="4">
        <f>IFERROR((全价!H10+IF(利息!H10&lt;利息!H9,参数!H$3*100,0))/全价!H9-1,"")</f>
        <v>1.3461538461538858E-3</v>
      </c>
      <c r="I10" s="4">
        <f>IFERROR((全价!I10+IF(利息!I10&lt;利息!I9,参数!I$3*100,0))/全价!I9-1,"")</f>
        <v>1.6081807901513478E-4</v>
      </c>
      <c r="J10" s="4">
        <f>IFERROR((全价!J10+IF(利息!J10&lt;利息!J9,参数!J$3*100,0))/全价!J9-1,"")</f>
        <v>5.2624592277927817E-4</v>
      </c>
      <c r="K10" s="4" t="str">
        <f>IFERROR((全价!K10+IF(利息!K10&lt;利息!K9,参数!K$3*100,0))/全价!K9-1,"")</f>
        <v/>
      </c>
      <c r="M10" s="3">
        <f t="shared" si="0"/>
        <v>-9.6477536669335262E-4</v>
      </c>
      <c r="N10" s="6">
        <f t="shared" si="1"/>
        <v>0.99868033050132443</v>
      </c>
      <c r="O10" s="6">
        <f ca="1">IFERROR(AVERAGE(OFFSET(N10,0,0,-参数!B$8,1)),0)</f>
        <v>0</v>
      </c>
      <c r="P10" s="6">
        <f t="shared" ca="1" si="2"/>
        <v>0.99868033050132443</v>
      </c>
    </row>
    <row r="11" spans="1:16" x14ac:dyDescent="0.15">
      <c r="A11" s="1">
        <v>42296</v>
      </c>
      <c r="B11" s="4">
        <f>IFERROR((全价!B11+IF(利息!B11&lt;利息!B10,参数!B$3*100,0))/全价!B10-1,"")</f>
        <v>1.3128857332305177E-3</v>
      </c>
      <c r="C11" s="4">
        <f>IFERROR((全价!C11+IF(利息!C11&lt;利息!C10,参数!C$3*100,0))/全价!C10-1,"")</f>
        <v>1.8027314489610369E-4</v>
      </c>
      <c r="D11" s="4">
        <f>IFERROR((全价!D11+IF(利息!D11&lt;利息!D10,参数!D$3*100,0))/全价!D10-1,"")</f>
        <v>-1.8497469331733019E-3</v>
      </c>
      <c r="E11" s="4" t="str">
        <f>IFERROR((全价!E11+IF(利息!E11&lt;利息!E10,参数!E$3*100,0))/全价!E10-1,"")</f>
        <v/>
      </c>
      <c r="F11" s="4" t="str">
        <f>IFERROR((全价!F11+IF(利息!F11&lt;利息!F10,参数!F$3*100,0))/全价!F10-1,"")</f>
        <v/>
      </c>
      <c r="G11" s="4" t="str">
        <f>IFERROR((全价!G11+IF(利息!G11&lt;利息!G10,参数!G$3*100,0))/全价!G10-1,"")</f>
        <v/>
      </c>
      <c r="H11" s="4">
        <f>IFERROR((全价!H11+IF(利息!H11&lt;利息!H10,参数!H$3*100,0))/全价!H10-1,"")</f>
        <v>-5.7614749375844987E-4</v>
      </c>
      <c r="I11" s="4">
        <f>IFERROR((全价!I11+IF(利息!I11&lt;利息!I10,参数!I$3*100,0))/全价!I10-1,"")</f>
        <v>4.8237666215777963E-4</v>
      </c>
      <c r="J11" s="4" t="str">
        <f>IFERROR((全价!J11+IF(利息!J11&lt;利息!J10,参数!J$3*100,0))/全价!J10-1,"")</f>
        <v/>
      </c>
      <c r="K11" s="4">
        <f>IFERROR((全价!K11+IF(利息!K11&lt;利息!K10,参数!K$3*100,0))/全价!K10-1,"")</f>
        <v>4.2347974778245145E-4</v>
      </c>
      <c r="M11" s="3">
        <f t="shared" si="0"/>
        <v>-4.4798564774832057E-6</v>
      </c>
      <c r="N11" s="6">
        <f t="shared" si="1"/>
        <v>0.99867585655677693</v>
      </c>
      <c r="O11" s="6">
        <f ca="1">IFERROR(AVERAGE(OFFSET(N11,0,0,-参数!B$8,1)),0)</f>
        <v>0</v>
      </c>
      <c r="P11" s="6">
        <f t="shared" ca="1" si="2"/>
        <v>0.99867585655677693</v>
      </c>
    </row>
    <row r="12" spans="1:16" x14ac:dyDescent="0.15">
      <c r="A12" s="1">
        <v>42297</v>
      </c>
      <c r="B12" s="4">
        <f>IFERROR((全价!B12+IF(利息!B12&lt;利息!B11,参数!B$3*100,0))/全价!B11-1,"")</f>
        <v>-8.1263656340591073E-4</v>
      </c>
      <c r="C12" s="4">
        <f>IFERROR((全价!C12+IF(利息!C12&lt;利息!C11,参数!C$3*100,0))/全价!C11-1,"")</f>
        <v>-1.1498110580746568E-3</v>
      </c>
      <c r="D12" s="4">
        <f>IFERROR((全价!D12+IF(利息!D12&lt;利息!D11,参数!D$3*100,0))/全价!D11-1,"")</f>
        <v>4.6060794877700317E-4</v>
      </c>
      <c r="E12" s="4" t="str">
        <f>IFERROR((全价!E12+IF(利息!E12&lt;利息!E11,参数!E$3*100,0))/全价!E11-1,"")</f>
        <v/>
      </c>
      <c r="F12" s="4" t="str">
        <f>IFERROR((全价!F12+IF(利息!F12&lt;利息!F11,参数!F$3*100,0))/全价!F11-1,"")</f>
        <v/>
      </c>
      <c r="G12" s="4" t="str">
        <f>IFERROR((全价!G12+IF(利息!G12&lt;利息!G11,参数!G$3*100,0))/全价!G11-1,"")</f>
        <v/>
      </c>
      <c r="H12" s="4">
        <f>IFERROR((全价!H12+IF(利息!H12&lt;利息!H11,参数!H$3*100,0))/全价!H11-1,"")</f>
        <v>1.9215987701759474E-4</v>
      </c>
      <c r="I12" s="4">
        <f>IFERROR((全价!I12+IF(利息!I12&lt;利息!I11,参数!I$3*100,0))/全价!I11-1,"")</f>
        <v>1.6071469570078101E-4</v>
      </c>
      <c r="J12" s="4" t="str">
        <f>IFERROR((全价!J12+IF(利息!J12&lt;利息!J11,参数!J$3*100,0))/全价!J11-1,"")</f>
        <v/>
      </c>
      <c r="K12" s="4">
        <f>IFERROR((全价!K12+IF(利息!K12&lt;利息!K11,参数!K$3*100,0))/全价!K11-1,"")</f>
        <v>5.1450371689876206E-3</v>
      </c>
      <c r="M12" s="3">
        <f t="shared" si="0"/>
        <v>6.6601201150040534E-4</v>
      </c>
      <c r="N12" s="6">
        <f t="shared" si="1"/>
        <v>0.99934098667283933</v>
      </c>
      <c r="O12" s="6">
        <f ca="1">IFERROR(AVERAGE(OFFSET(N12,0,0,-参数!B$8,1)),0)</f>
        <v>0</v>
      </c>
      <c r="P12" s="6">
        <f t="shared" ca="1" si="2"/>
        <v>0.99934098667283933</v>
      </c>
    </row>
    <row r="13" spans="1:16" x14ac:dyDescent="0.15">
      <c r="A13" s="1">
        <v>42298</v>
      </c>
      <c r="B13" s="4" t="str">
        <f>IFERROR((全价!B13+IF(利息!B13&lt;利息!B12,参数!B$3*100,0))/全价!B12-1,"")</f>
        <v/>
      </c>
      <c r="C13" s="4">
        <f>IFERROR((全价!C13+IF(利息!C13&lt;利息!C12,参数!C$3*100,0))/全价!C12-1,"")</f>
        <v>2.1155988077969923E-4</v>
      </c>
      <c r="D13" s="4">
        <f>IFERROR((全价!D13+IF(利息!D13&lt;利息!D12,参数!D$3*100,0))/全价!D12-1,"")</f>
        <v>-7.154256782785362E-4</v>
      </c>
      <c r="E13" s="4" t="str">
        <f>IFERROR((全价!E13+IF(利息!E13&lt;利息!E12,参数!E$3*100,0))/全价!E12-1,"")</f>
        <v/>
      </c>
      <c r="F13" s="4" t="str">
        <f>IFERROR((全价!F13+IF(利息!F13&lt;利息!F12,参数!F$3*100,0))/全价!F12-1,"")</f>
        <v/>
      </c>
      <c r="G13" s="4">
        <f>IFERROR((全价!G13+IF(利息!G13&lt;利息!G12,参数!G$3*100,0))/全价!G12-1,"")</f>
        <v>2.3634305736863759E-4</v>
      </c>
      <c r="H13" s="4">
        <f>IFERROR((全价!H13+IF(利息!H13&lt;利息!H12,参数!H$3*100,0))/全价!H12-1,"")</f>
        <v>2.881844380404619E-4</v>
      </c>
      <c r="I13" s="4">
        <f>IFERROR((全价!I13+IF(利息!I13&lt;利息!I12,参数!I$3*100,0))/全价!I12-1,"")</f>
        <v>-1.7012615351653659E-3</v>
      </c>
      <c r="J13" s="4">
        <f>IFERROR((全价!J13+IF(利息!J13&lt;利息!J12,参数!J$3*100,0))/全价!J12-1,"")</f>
        <v>1.1995013362333662E-3</v>
      </c>
      <c r="K13" s="4">
        <f>IFERROR((全价!K13+IF(利息!K13&lt;利息!K12,参数!K$3*100,0))/全价!K12-1,"")</f>
        <v>-2.7367050602473686E-3</v>
      </c>
      <c r="M13" s="3">
        <f t="shared" si="0"/>
        <v>-4.5968622303844367E-4</v>
      </c>
      <c r="N13" s="6">
        <f t="shared" si="1"/>
        <v>0.99888160338914811</v>
      </c>
      <c r="O13" s="6">
        <f ca="1">IFERROR(AVERAGE(OFFSET(N13,0,0,-参数!B$8,1)),0)</f>
        <v>0</v>
      </c>
      <c r="P13" s="6">
        <f t="shared" ca="1" si="2"/>
        <v>0.99888160338914811</v>
      </c>
    </row>
    <row r="14" spans="1:16" x14ac:dyDescent="0.15">
      <c r="A14" s="1">
        <v>42299</v>
      </c>
      <c r="B14" s="4" t="str">
        <f>IFERROR((全价!B14+IF(利息!B14&lt;利息!B13,参数!B$3*100,0))/全价!B13-1,"")</f>
        <v/>
      </c>
      <c r="C14" s="4">
        <f>IFERROR((全价!C14+IF(利息!C14&lt;利息!C13,参数!C$3*100,0))/全价!C13-1,"")</f>
        <v>1.2068804628451169E-4</v>
      </c>
      <c r="D14" s="4">
        <f>IFERROR((全价!D14+IF(利息!D14&lt;利息!D13,参数!D$3*100,0))/全价!D13-1,"")</f>
        <v>-4.2177203355908688E-4</v>
      </c>
      <c r="E14" s="4" t="str">
        <f>IFERROR((全价!E14+IF(利息!E14&lt;利息!E13,参数!E$3*100,0))/全价!E13-1,"")</f>
        <v/>
      </c>
      <c r="F14" s="4" t="str">
        <f>IFERROR((全价!F14+IF(利息!F14&lt;利息!F13,参数!F$3*100,0))/全价!F13-1,"")</f>
        <v/>
      </c>
      <c r="G14" s="4" t="str">
        <f>IFERROR((全价!G14+IF(利息!G14&lt;利息!G13,参数!G$3*100,0))/全价!G13-1,"")</f>
        <v/>
      </c>
      <c r="H14" s="4">
        <f>IFERROR((全价!H14+IF(利息!H14&lt;利息!H13,参数!H$3*100,0))/全价!H13-1,"")</f>
        <v>6.7223662729287703E-4</v>
      </c>
      <c r="I14" s="4">
        <f>IFERROR((全价!I14+IF(利息!I14&lt;利息!I13,参数!I$3*100,0))/全价!I13-1,"")</f>
        <v>6.6888948504706391E-3</v>
      </c>
      <c r="J14" s="4">
        <f>IFERROR((全价!J14+IF(利息!J14&lt;利息!J13,参数!J$3*100,0))/全价!J13-1,"")</f>
        <v>-6.2679311643287772E-4</v>
      </c>
      <c r="K14" s="4">
        <f>IFERROR((全价!K14+IF(利息!K14&lt;利息!K13,参数!K$3*100,0))/全价!K13-1,"")</f>
        <v>-3.1305367205292089E-4</v>
      </c>
      <c r="M14" s="3">
        <f t="shared" si="0"/>
        <v>1.0200334503338571E-3</v>
      </c>
      <c r="N14" s="6">
        <f t="shared" si="1"/>
        <v>0.99990049603752817</v>
      </c>
      <c r="O14" s="6">
        <f ca="1">IFERROR(AVERAGE(OFFSET(N14,0,0,-参数!B$8,1)),0)</f>
        <v>0</v>
      </c>
      <c r="P14" s="6">
        <f t="shared" ca="1" si="2"/>
        <v>0.99990049603752817</v>
      </c>
    </row>
    <row r="15" spans="1:16" x14ac:dyDescent="0.15">
      <c r="A15" s="1">
        <v>42300</v>
      </c>
      <c r="B15" s="4" t="str">
        <f>IFERROR((全价!B15+IF(利息!B15&lt;利息!B14,参数!B$3*100,0))/全价!B14-1,"")</f>
        <v/>
      </c>
      <c r="C15" s="4">
        <f>IFERROR((全价!C15+IF(利息!C15&lt;利息!C14,参数!C$3*100,0))/全价!C14-1,"")</f>
        <v>9.3801861606168657E-4</v>
      </c>
      <c r="D15" s="4">
        <f>IFERROR((全价!D15+IF(利息!D15&lt;利息!D14,参数!D$3*100,0))/全价!D14-1,"")</f>
        <v>-2.2575668804192262E-4</v>
      </c>
      <c r="E15" s="4" t="str">
        <f>IFERROR((全价!E15+IF(利息!E15&lt;利息!E14,参数!E$3*100,0))/全价!E14-1,"")</f>
        <v/>
      </c>
      <c r="F15" s="4">
        <f>IFERROR((全价!F15+IF(利息!F15&lt;利息!F14,参数!F$3*100,0))/全价!F14-1,"")</f>
        <v>-1.2506155879837833E-3</v>
      </c>
      <c r="G15" s="4" t="str">
        <f>IFERROR((全价!G15+IF(利息!G15&lt;利息!G14,参数!G$3*100,0))/全价!G14-1,"")</f>
        <v/>
      </c>
      <c r="H15" s="4">
        <f>IFERROR((全价!H15+IF(利息!H15&lt;利息!H14,参数!H$3*100,0))/全价!H14-1,"")</f>
        <v>3.4548944337811083E-3</v>
      </c>
      <c r="I15" s="4" t="str">
        <f>IFERROR((全价!I15+IF(利息!I15&lt;利息!I14,参数!I$3*100,0))/全价!I14-1,"")</f>
        <v/>
      </c>
      <c r="J15" s="4">
        <f>IFERROR((全价!J15+IF(利息!J15&lt;利息!J14,参数!J$3*100,0))/全价!J14-1,"")</f>
        <v>1.4165667214771638E-4</v>
      </c>
      <c r="K15" s="4">
        <f>IFERROR((全价!K15+IF(利息!K15&lt;利息!K14,参数!K$3*100,0))/全价!K14-1,"")</f>
        <v>-2.1320967172222538E-5</v>
      </c>
      <c r="M15" s="3">
        <f t="shared" si="0"/>
        <v>5.061460797987638E-4</v>
      </c>
      <c r="N15" s="6">
        <f t="shared" si="1"/>
        <v>1.0004065917537865</v>
      </c>
      <c r="O15" s="6">
        <f ca="1">IFERROR(AVERAGE(OFFSET(N15,0,0,-参数!B$8,1)),0)</f>
        <v>0</v>
      </c>
      <c r="P15" s="6">
        <f t="shared" ca="1" si="2"/>
        <v>1.0004065917537865</v>
      </c>
    </row>
    <row r="16" spans="1:16" x14ac:dyDescent="0.15">
      <c r="A16" s="1">
        <v>42303</v>
      </c>
      <c r="B16" s="4" t="str">
        <f>IFERROR((全价!B16+IF(利息!B16&lt;利息!B15,参数!B$3*100,0))/全价!B15-1,"")</f>
        <v/>
      </c>
      <c r="C16" s="4">
        <f>IFERROR((全价!C16+IF(利息!C16&lt;利息!C15,参数!C$3*100,0))/全价!C15-1,"")</f>
        <v>1.3597223879409093E-3</v>
      </c>
      <c r="D16" s="4">
        <f>IFERROR((全价!D16+IF(利息!D16&lt;利息!D15,参数!D$3*100,0))/全价!D15-1,"")</f>
        <v>5.0000268818650717E-4</v>
      </c>
      <c r="E16" s="4" t="str">
        <f>IFERROR((全价!E16+IF(利息!E16&lt;利息!E15,参数!E$3*100,0))/全价!E15-1,"")</f>
        <v/>
      </c>
      <c r="F16" s="4" t="str">
        <f>IFERROR((全价!F16+IF(利息!F16&lt;利息!F15,参数!F$3*100,0))/全价!F15-1,"")</f>
        <v/>
      </c>
      <c r="G16" s="4" t="str">
        <f>IFERROR((全价!G16+IF(利息!G16&lt;利息!G15,参数!G$3*100,0))/全价!G15-1,"")</f>
        <v/>
      </c>
      <c r="H16" s="4">
        <f>IFERROR((全价!H16+IF(利息!H16&lt;利息!H15,参数!H$3*100,0))/全价!H15-1,"")</f>
        <v>9.5638867635861047E-5</v>
      </c>
      <c r="I16" s="4" t="str">
        <f>IFERROR((全价!I16+IF(利息!I16&lt;利息!I15,参数!I$3*100,0))/全价!I15-1,"")</f>
        <v/>
      </c>
      <c r="J16" s="4">
        <f>IFERROR((全价!J16+IF(利息!J16&lt;利息!J15,参数!J$3*100,0))/全价!J15-1,"")</f>
        <v>1.2897355844603275E-3</v>
      </c>
      <c r="K16" s="4">
        <f>IFERROR((全价!K16+IF(利息!K16&lt;利息!K15,参数!K$3*100,0))/全价!K15-1,"")</f>
        <v>2.6598473652719168E-3</v>
      </c>
      <c r="M16" s="3">
        <f t="shared" si="0"/>
        <v>1.1809893786991043E-3</v>
      </c>
      <c r="N16" s="6">
        <f t="shared" si="1"/>
        <v>1.0015880613130284</v>
      </c>
      <c r="O16" s="6">
        <f ca="1">IFERROR(AVERAGE(OFFSET(N16,0,0,-参数!B$8,1)),0)</f>
        <v>0.99917946288823756</v>
      </c>
      <c r="P16" s="6">
        <f t="shared" ca="1" si="2"/>
        <v>2.4085984247907977E-3</v>
      </c>
    </row>
    <row r="17" spans="1:16" x14ac:dyDescent="0.15">
      <c r="A17" s="1">
        <v>42304</v>
      </c>
      <c r="B17" s="4" t="str">
        <f>IFERROR((全价!B17+IF(利息!B17&lt;利息!B16,参数!B$3*100,0))/全价!B16-1,"")</f>
        <v/>
      </c>
      <c r="C17" s="4">
        <f>IFERROR((全价!C17+IF(利息!C17&lt;利息!C16,参数!C$3*100,0))/全价!C16-1,"")</f>
        <v>1.1170826765301012E-3</v>
      </c>
      <c r="D17" s="4">
        <f>IFERROR((全价!D17+IF(利息!D17&lt;利息!D16,参数!D$3*100,0))/全价!D16-1,"")</f>
        <v>6.5693312984960173E-4</v>
      </c>
      <c r="E17" s="4" t="str">
        <f>IFERROR((全价!E17+IF(利息!E17&lt;利息!E16,参数!E$3*100,0))/全价!E16-1,"")</f>
        <v/>
      </c>
      <c r="F17" s="4" t="str">
        <f>IFERROR((全价!F17+IF(利息!F17&lt;利息!F16,参数!F$3*100,0))/全价!F16-1,"")</f>
        <v/>
      </c>
      <c r="G17" s="4">
        <f>IFERROR((全价!G17+IF(利息!G17&lt;利息!G16,参数!G$3*100,0))/全价!G16-1,"")</f>
        <v>-4.5550700663421484E-4</v>
      </c>
      <c r="H17" s="4">
        <f>IFERROR((全价!H17+IF(利息!H17&lt;利息!H16,参数!H$3*100,0))/全价!H16-1,"")</f>
        <v>-4.781486085876363E-4</v>
      </c>
      <c r="I17" s="4" t="str">
        <f>IFERROR((全价!I17+IF(利息!I17&lt;利息!I16,参数!I$3*100,0))/全价!I16-1,"")</f>
        <v/>
      </c>
      <c r="J17" s="4">
        <f>IFERROR((全价!J17+IF(利息!J17&lt;利息!J16,参数!J$3*100,0))/全价!J16-1,"")</f>
        <v>1.1011339471078685E-3</v>
      </c>
      <c r="K17" s="4">
        <f>IFERROR((全价!K17+IF(利息!K17&lt;利息!K16,参数!K$3*100,0))/全价!K16-1,"")</f>
        <v>-3.1232763833777266E-4</v>
      </c>
      <c r="M17" s="3">
        <f t="shared" si="0"/>
        <v>2.7152774998799128E-4</v>
      </c>
      <c r="N17" s="6">
        <f t="shared" si="1"/>
        <v>1.0018600202657315</v>
      </c>
      <c r="O17" s="6">
        <f ca="1">IFERROR(AVERAGE(OFFSET(N17,0,0,-参数!B$8,1)),0)</f>
        <v>0.99935816671340372</v>
      </c>
      <c r="P17" s="6">
        <f t="shared" ca="1" si="2"/>
        <v>2.5018535523277929E-3</v>
      </c>
    </row>
    <row r="18" spans="1:16" x14ac:dyDescent="0.15">
      <c r="A18" s="1">
        <v>42305</v>
      </c>
      <c r="B18" s="4" t="str">
        <f>IFERROR((全价!B18+IF(利息!B18&lt;利息!B17,参数!B$3*100,0))/全价!B17-1,"")</f>
        <v/>
      </c>
      <c r="C18" s="4">
        <f>IFERROR((全价!C18+IF(利息!C18&lt;利息!C17,参数!C$3*100,0))/全价!C17-1,"")</f>
        <v>5.7279591355974269E-4</v>
      </c>
      <c r="D18" s="4">
        <f>IFERROR((全价!D18+IF(利息!D18&lt;利息!D17,参数!D$3*100,0))/全价!D17-1,"")</f>
        <v>1.6647490726406922E-4</v>
      </c>
      <c r="E18" s="4" t="str">
        <f>IFERROR((全价!E18+IF(利息!E18&lt;利息!E17,参数!E$3*100,0))/全价!E17-1,"")</f>
        <v/>
      </c>
      <c r="F18" s="4" t="str">
        <f>IFERROR((全价!F18+IF(利息!F18&lt;利息!F17,参数!F$3*100,0))/全价!F17-1,"")</f>
        <v/>
      </c>
      <c r="G18" s="4" t="str">
        <f>IFERROR((全价!G18+IF(利息!G18&lt;利息!G17,参数!G$3*100,0))/全价!G17-1,"")</f>
        <v/>
      </c>
      <c r="H18" s="4">
        <f>IFERROR((全价!H18+IF(利息!H18&lt;利息!H17,参数!H$3*100,0))/全价!H17-1,"")</f>
        <v>2.8702640642941368E-4</v>
      </c>
      <c r="I18" s="4" t="str">
        <f>IFERROR((全价!I18+IF(利息!I18&lt;利息!I17,参数!I$3*100,0))/全价!I17-1,"")</f>
        <v/>
      </c>
      <c r="J18" s="4">
        <f>IFERROR((全价!J18+IF(利息!J18&lt;利息!J17,参数!J$3*100,0))/全价!J17-1,"")</f>
        <v>3.9757953954520087E-3</v>
      </c>
      <c r="K18" s="4">
        <f>IFERROR((全价!K18+IF(利息!K18&lt;利息!K17,参数!K$3*100,0))/全价!K17-1,"")</f>
        <v>7.5779733574421471E-5</v>
      </c>
      <c r="M18" s="3">
        <f t="shared" si="0"/>
        <v>1.0155744712559312E-3</v>
      </c>
      <c r="N18" s="6">
        <f t="shared" si="1"/>
        <v>1.0028774837260852</v>
      </c>
      <c r="O18" s="6">
        <f ca="1">IFERROR(AVERAGE(OFFSET(N18,0,0,-参数!B$8,1)),0)</f>
        <v>0.99957812402669632</v>
      </c>
      <c r="P18" s="6">
        <f t="shared" ca="1" si="2"/>
        <v>3.2993596993888819E-3</v>
      </c>
    </row>
    <row r="19" spans="1:16" x14ac:dyDescent="0.15">
      <c r="A19" s="1">
        <v>42306</v>
      </c>
      <c r="B19" s="4" t="str">
        <f>IFERROR((全价!B19+IF(利息!B19&lt;利息!B18,参数!B$3*100,0))/全价!B18-1,"")</f>
        <v/>
      </c>
      <c r="C19" s="4">
        <f>IFERROR((全价!C19+IF(利息!C19&lt;利息!C18,参数!C$3*100,0))/全价!C18-1,"")</f>
        <v>2.1064840055906586E-4</v>
      </c>
      <c r="D19" s="4">
        <f>IFERROR((全价!D19+IF(利息!D19&lt;利息!D18,参数!D$3*100,0))/全价!D18-1,"")</f>
        <v>3.6242535044528346E-4</v>
      </c>
      <c r="E19" s="4" t="str">
        <f>IFERROR((全价!E19+IF(利息!E19&lt;利息!E18,参数!E$3*100,0))/全价!E18-1,"")</f>
        <v/>
      </c>
      <c r="F19" s="4">
        <f>IFERROR((全价!F19+IF(利息!F19&lt;利息!F18,参数!F$3*100,0))/全价!F18-1,"")</f>
        <v>6.4176946862781747E-4</v>
      </c>
      <c r="G19" s="4" t="str">
        <f>IFERROR((全价!G19+IF(利息!G19&lt;利息!G18,参数!G$3*100,0))/全价!G18-1,"")</f>
        <v/>
      </c>
      <c r="H19" s="4">
        <f>IFERROR((全价!H19+IF(利息!H19&lt;利息!H18,参数!H$3*100,0))/全价!H18-1,"")</f>
        <v>-6.6953610712572331E-4</v>
      </c>
      <c r="I19" s="4" t="str">
        <f>IFERROR((全价!I19+IF(利息!I19&lt;利息!I18,参数!I$3*100,0))/全价!I18-1,"")</f>
        <v/>
      </c>
      <c r="J19" s="4">
        <f>IFERROR((全价!J19+IF(利息!J19&lt;利息!J18,参数!J$3*100,0))/全价!J18-1,"")</f>
        <v>-6.2312337057945921E-4</v>
      </c>
      <c r="K19" s="4">
        <f>IFERROR((全价!K19+IF(利息!K19&lt;利息!K18,参数!K$3*100,0))/全价!K18-1,"")</f>
        <v>7.5773991441430155E-5</v>
      </c>
      <c r="M19" s="3">
        <f t="shared" si="0"/>
        <v>-3.4037777193092939E-7</v>
      </c>
      <c r="N19" s="6">
        <f t="shared" si="1"/>
        <v>1.0028771423688818</v>
      </c>
      <c r="O19" s="6">
        <f ca="1">IFERROR(AVERAGE(OFFSET(N19,0,0,-参数!B$8,1)),0)</f>
        <v>0.99975794542475138</v>
      </c>
      <c r="P19" s="6">
        <f t="shared" ca="1" si="2"/>
        <v>3.1191969441304312E-3</v>
      </c>
    </row>
    <row r="20" spans="1:16" x14ac:dyDescent="0.15">
      <c r="A20" s="1">
        <v>42307</v>
      </c>
      <c r="B20" s="4" t="str">
        <f>IFERROR((全价!B20+IF(利息!B20&lt;利息!B19,参数!B$3*100,0))/全价!B19-1,"")</f>
        <v/>
      </c>
      <c r="C20" s="4">
        <f>IFERROR((全价!C20+IF(利息!C20&lt;利息!C19,参数!C$3*100,0))/全价!C19-1,"")</f>
        <v>3.010398884046861E-4</v>
      </c>
      <c r="D20" s="4">
        <f>IFERROR((全价!D20+IF(利息!D20&lt;利息!D19,参数!D$3*100,0))/全价!D19-1,"")</f>
        <v>2.643404705260366E-4</v>
      </c>
      <c r="E20" s="4">
        <f>IFERROR((全价!E20+IF(利息!E20&lt;利息!E19,参数!E$3*100,0))/全价!E19-1,"")</f>
        <v>-2.3049181190348822E-4</v>
      </c>
      <c r="F20" s="4" t="str">
        <f>IFERROR((全价!F20+IF(利息!F20&lt;利息!F19,参数!F$3*100,0))/全价!F19-1,"")</f>
        <v/>
      </c>
      <c r="G20" s="4">
        <f>IFERROR((全价!G20+IF(利息!G20&lt;利息!G19,参数!G$3*100,0))/全价!G19-1,"")</f>
        <v>3.1014194198069056E-3</v>
      </c>
      <c r="H20" s="4">
        <f>IFERROR((全价!H20+IF(利息!H20&lt;利息!H19,参数!H$3*100,0))/全价!H19-1,"")</f>
        <v>-1.914241960183638E-4</v>
      </c>
      <c r="I20" s="4" t="str">
        <f>IFERROR((全价!I20+IF(利息!I20&lt;利息!I19,参数!I$3*100,0))/全价!I19-1,"")</f>
        <v/>
      </c>
      <c r="J20" s="4">
        <f>IFERROR((全价!J20+IF(利息!J20&lt;利息!J19,参数!J$3*100,0))/全价!J19-1,"")</f>
        <v>-5.2796956047374E-4</v>
      </c>
      <c r="K20" s="4">
        <f>IFERROR((全价!K20+IF(利息!K20&lt;利息!K19,参数!K$3*100,0))/全价!K19-1,"")</f>
        <v>-1.1857066519207482E-3</v>
      </c>
      <c r="M20" s="3">
        <f t="shared" si="0"/>
        <v>2.1874393691732687E-4</v>
      </c>
      <c r="N20" s="6">
        <f t="shared" si="1"/>
        <v>1.0030965156632479</v>
      </c>
      <c r="O20" s="6">
        <f ca="1">IFERROR(AVERAGE(OFFSET(N20,0,0,-参数!B$8,1)),0)</f>
        <v>0.99989716810388041</v>
      </c>
      <c r="P20" s="6">
        <f t="shared" ca="1" si="2"/>
        <v>3.1993475593674603E-3</v>
      </c>
    </row>
    <row r="21" spans="1:16" x14ac:dyDescent="0.15">
      <c r="A21" s="1">
        <v>42310</v>
      </c>
      <c r="B21" s="4" t="str">
        <f>IFERROR((全价!B21+IF(利息!B21&lt;利息!B20,参数!B$3*100,0))/全价!B20-1,"")</f>
        <v/>
      </c>
      <c r="C21" s="4">
        <f>IFERROR((全价!C21+IF(利息!C21&lt;利息!C20,参数!C$3*100,0))/全价!C20-1,"")</f>
        <v>3.6039606412807679E-4</v>
      </c>
      <c r="D21" s="4">
        <f>IFERROR((全价!D21+IF(利息!D21&lt;利息!D20,参数!D$3*100,0))/全价!D20-1,"")</f>
        <v>4.9902877195995288E-4</v>
      </c>
      <c r="E21" s="4">
        <f>IFERROR((全价!E21+IF(利息!E21&lt;利息!E20,参数!E$3*100,0))/全价!E20-1,"")</f>
        <v>-3.7103477182349742E-3</v>
      </c>
      <c r="F21" s="4" t="str">
        <f>IFERROR((全价!F21+IF(利息!F21&lt;利息!F20,参数!F$3*100,0))/全价!F20-1,"")</f>
        <v/>
      </c>
      <c r="G21" s="4">
        <f>IFERROR((全价!G21+IF(利息!G21&lt;利息!G20,参数!G$3*100,0))/全价!G20-1,"")</f>
        <v>8.04464196080934E-4</v>
      </c>
      <c r="H21" s="4">
        <f>IFERROR((全价!H21+IF(利息!H21&lt;利息!H20,参数!H$3*100,0))/全价!H20-1,"")</f>
        <v>5.7438253877073464E-4</v>
      </c>
      <c r="I21" s="4" t="str">
        <f>IFERROR((全价!I21+IF(利息!I21&lt;利息!I20,参数!I$3*100,0))/全价!I20-1,"")</f>
        <v/>
      </c>
      <c r="J21" s="4">
        <f>IFERROR((全价!J21+IF(利息!J21&lt;利息!J20,参数!J$3*100,0))/全价!J20-1,"")</f>
        <v>4.2270352690310098E-4</v>
      </c>
      <c r="K21" s="4" t="str">
        <f>IFERROR((全价!K21+IF(利息!K21&lt;利息!K20,参数!K$3*100,0))/全价!K20-1,"")</f>
        <v/>
      </c>
      <c r="M21" s="3">
        <f t="shared" si="0"/>
        <v>-1.7489543673202915E-4</v>
      </c>
      <c r="N21" s="6">
        <f t="shared" si="1"/>
        <v>1.0029210786600566</v>
      </c>
      <c r="O21" s="6">
        <f ca="1">IFERROR(AVERAGE(OFFSET(N21,0,0,-参数!B$8,1)),0)</f>
        <v>1.0002295651304329</v>
      </c>
      <c r="P21" s="6">
        <f t="shared" ca="1" si="2"/>
        <v>2.6915135296237125E-3</v>
      </c>
    </row>
    <row r="22" spans="1:16" x14ac:dyDescent="0.15">
      <c r="A22" s="1">
        <v>42311</v>
      </c>
      <c r="B22" s="4" t="str">
        <f>IFERROR((全价!B22+IF(利息!B22&lt;利息!B21,参数!B$3*100,0))/全价!B21-1,"")</f>
        <v/>
      </c>
      <c r="C22" s="4">
        <f>IFERROR((全价!C22+IF(利息!C22&lt;利息!C21,参数!C$3*100,0))/全价!C21-1,"")</f>
        <v>2.9712678399906878E-5</v>
      </c>
      <c r="D22" s="4">
        <f>IFERROR((全价!D22+IF(利息!D22&lt;利息!D21,参数!D$3*100,0))/全价!D21-1,"")</f>
        <v>-3.2313426832197845E-4</v>
      </c>
      <c r="E22" s="4">
        <f>IFERROR((全价!E22+IF(利息!E22&lt;利息!E21,参数!E$3*100,0))/全价!E21-1,"")</f>
        <v>-4.6859661795485286E-3</v>
      </c>
      <c r="F22" s="4" t="str">
        <f>IFERROR((全价!F22+IF(利息!F22&lt;利息!F21,参数!F$3*100,0))/全价!F21-1,"")</f>
        <v/>
      </c>
      <c r="G22" s="4">
        <f>IFERROR((全价!G22+IF(利息!G22&lt;利息!G21,参数!G$3*100,0))/全价!G21-1,"")</f>
        <v>2.3513213913894937E-4</v>
      </c>
      <c r="H22" s="4">
        <f>IFERROR((全价!H22+IF(利息!H22&lt;利息!H21,参数!H$3*100,0))/全价!H21-1,"")</f>
        <v>1.9135093761946109E-4</v>
      </c>
      <c r="I22" s="4" t="str">
        <f>IFERROR((全价!I22+IF(利息!I22&lt;利息!I21,参数!I$3*100,0))/全价!I21-1,"")</f>
        <v/>
      </c>
      <c r="J22" s="4">
        <f>IFERROR((全价!J22+IF(利息!J22&lt;利息!J21,参数!J$3*100,0))/全价!J21-1,"")</f>
        <v>4.5289226687783568E-5</v>
      </c>
      <c r="K22" s="4" t="str">
        <f>IFERROR((全价!K22+IF(利息!K22&lt;利息!K21,参数!K$3*100,0))/全价!K21-1,"")</f>
        <v/>
      </c>
      <c r="M22" s="3">
        <f t="shared" si="0"/>
        <v>-7.5126924433740105E-4</v>
      </c>
      <c r="N22" s="6">
        <f t="shared" si="1"/>
        <v>1.0021676148991616</v>
      </c>
      <c r="O22" s="6">
        <f ca="1">IFERROR(AVERAGE(OFFSET(N22,0,0,-参数!B$8,1)),0)</f>
        <v>1.0005512557160621</v>
      </c>
      <c r="P22" s="6">
        <f t="shared" ca="1" si="2"/>
        <v>1.6163591830995472E-3</v>
      </c>
    </row>
    <row r="23" spans="1:16" x14ac:dyDescent="0.15">
      <c r="A23" s="1">
        <v>42312</v>
      </c>
      <c r="B23" s="4" t="str">
        <f>IFERROR((全价!B23+IF(利息!B23&lt;利息!B22,参数!B$3*100,0))/全价!B22-1,"")</f>
        <v/>
      </c>
      <c r="C23" s="4">
        <f>IFERROR((全价!C23+IF(利息!C23&lt;利息!C22,参数!C$3*100,0))/全价!C22-1,"")</f>
        <v>-4.2215509557297359E-4</v>
      </c>
      <c r="D23" s="4">
        <f>IFERROR((全价!D23+IF(利息!D23&lt;利息!D22,参数!D$3*100,0))/全价!D22-1,"")</f>
        <v>-1.2741775184132997E-4</v>
      </c>
      <c r="E23" s="4" t="str">
        <f>IFERROR((全价!E23+IF(利息!E23&lt;利息!E22,参数!E$3*100,0))/全价!E22-1,"")</f>
        <v/>
      </c>
      <c r="F23" s="4" t="str">
        <f>IFERROR((全价!F23+IF(利息!F23&lt;利息!F22,参数!F$3*100,0))/全价!F22-1,"")</f>
        <v/>
      </c>
      <c r="G23" s="4">
        <f>IFERROR((全价!G23+IF(利息!G23&lt;利息!G22,参数!G$3*100,0))/全价!G22-1,"")</f>
        <v>-3.5531113312703422E-4</v>
      </c>
      <c r="H23" s="4">
        <f>IFERROR((全价!H23+IF(利息!H23&lt;利息!H22,参数!H$3*100,0))/全价!H22-1,"")</f>
        <v>1.9131432944319293E-4</v>
      </c>
      <c r="I23" s="4" t="str">
        <f>IFERROR((全价!I23+IF(利息!I23&lt;利息!I22,参数!I$3*100,0))/全价!I22-1,"")</f>
        <v/>
      </c>
      <c r="J23" s="4">
        <f>IFERROR((全价!J23+IF(利息!J23&lt;利息!J22,参数!J$3*100,0))/全价!J22-1,"")</f>
        <v>-7.1909752344589961E-4</v>
      </c>
      <c r="K23" s="4">
        <f>IFERROR((全价!K23+IF(利息!K23&lt;利息!K22,参数!K$3*100,0))/全价!K22-1,"")</f>
        <v>1.7329405334809422E-4</v>
      </c>
      <c r="M23" s="3">
        <f t="shared" si="0"/>
        <v>-2.0989552019932503E-4</v>
      </c>
      <c r="N23" s="6">
        <f t="shared" si="1"/>
        <v>1.0019572644063055</v>
      </c>
      <c r="O23" s="6">
        <f ca="1">IFERROR(AVERAGE(OFFSET(N23,0,0,-参数!B$8,1)),0)</f>
        <v>1.0007968735408994</v>
      </c>
      <c r="P23" s="6">
        <f t="shared" ca="1" si="2"/>
        <v>1.1603908654060913E-3</v>
      </c>
    </row>
    <row r="24" spans="1:16" x14ac:dyDescent="0.15">
      <c r="A24" s="1">
        <v>42313</v>
      </c>
      <c r="B24" s="4" t="str">
        <f>IFERROR((全价!B24+IF(利息!B24&lt;利息!B23,参数!B$3*100,0))/全价!B23-1,"")</f>
        <v/>
      </c>
      <c r="C24" s="4">
        <f>IFERROR((全价!C24+IF(利息!C24&lt;利息!C23,参数!C$3*100,0))/全价!C23-1,"")</f>
        <v>-1.3264488450234202E-3</v>
      </c>
      <c r="D24" s="4">
        <f>IFERROR((全价!D24+IF(利息!D24&lt;利息!D23,参数!D$3*100,0))/全价!D23-1,"")</f>
        <v>1.6633489115802647E-4</v>
      </c>
      <c r="E24" s="4" t="str">
        <f>IFERROR((全价!E24+IF(利息!E24&lt;利息!E23,参数!E$3*100,0))/全价!E23-1,"")</f>
        <v/>
      </c>
      <c r="F24" s="4" t="str">
        <f>IFERROR((全价!F24+IF(利息!F24&lt;利息!F23,参数!F$3*100,0))/全价!F23-1,"")</f>
        <v/>
      </c>
      <c r="G24" s="4" t="str">
        <f>IFERROR((全价!G24+IF(利息!G24&lt;利息!G23,参数!G$3*100,0))/全价!G23-1,"")</f>
        <v/>
      </c>
      <c r="H24" s="4">
        <f>IFERROR((全价!H24+IF(利息!H24&lt;利息!H23,参数!H$3*100,0))/全价!H23-1,"")</f>
        <v>-1.3389441469013885E-3</v>
      </c>
      <c r="I24" s="4" t="str">
        <f>IFERROR((全价!I24+IF(利息!I24&lt;利息!I23,参数!I$3*100,0))/全价!I23-1,"")</f>
        <v/>
      </c>
      <c r="J24" s="4">
        <f>IFERROR((全价!J24+IF(利息!J24&lt;利息!J23,参数!J$3*100,0))/全价!J23-1,"")</f>
        <v>4.5319764997442391E-5</v>
      </c>
      <c r="K24" s="4">
        <f>IFERROR((全价!K24+IF(利息!K24&lt;利息!K23,参数!K$3*100,0))/全价!K23-1,"")</f>
        <v>9.5161935225895888E-4</v>
      </c>
      <c r="M24" s="3">
        <f t="shared" si="0"/>
        <v>-3.0042379670207618E-4</v>
      </c>
      <c r="N24" s="6">
        <f t="shared" si="1"/>
        <v>1.0016562526007995</v>
      </c>
      <c r="O24" s="6">
        <f ca="1">IFERROR(AVERAGE(OFFSET(N24,0,0,-参数!B$8,1)),0)</f>
        <v>1.0010332538724345</v>
      </c>
      <c r="P24" s="6">
        <f t="shared" ca="1" si="2"/>
        <v>6.2299872836502068E-4</v>
      </c>
    </row>
    <row r="25" spans="1:16" x14ac:dyDescent="0.15">
      <c r="A25" s="1">
        <v>42314</v>
      </c>
      <c r="B25" s="4" t="str">
        <f>IFERROR((全价!B25+IF(利息!B25&lt;利息!B24,参数!B$3*100,0))/全价!B24-1,"")</f>
        <v/>
      </c>
      <c r="C25" s="4">
        <f>IFERROR((全价!C25+IF(利息!C25&lt;利息!C24,参数!C$3*100,0))/全价!C24-1,"")</f>
        <v>-4.2289433346387462E-4</v>
      </c>
      <c r="D25" s="4">
        <f>IFERROR((全价!D25+IF(利息!D25&lt;利息!D24,参数!D$3*100,0))/全价!D24-1,"")</f>
        <v>5.5793392774750039E-4</v>
      </c>
      <c r="E25" s="4">
        <f>IFERROR((全价!E25+IF(利息!E25&lt;利息!E24,参数!E$3*100,0))/全价!E24-1,"")</f>
        <v>-7.981577713060628E-3</v>
      </c>
      <c r="F25" s="4">
        <f>IFERROR((全价!F25+IF(利息!F25&lt;利息!F24,参数!F$3*100,0))/全价!F24-1,"")</f>
        <v>1.682549502548536E-4</v>
      </c>
      <c r="G25" s="4" t="str">
        <f>IFERROR((全价!G25+IF(利息!G25&lt;利息!G24,参数!G$3*100,0))/全价!G24-1,"")</f>
        <v/>
      </c>
      <c r="H25" s="4">
        <f>IFERROR((全价!H25+IF(利息!H25&lt;利息!H24,参数!H$3*100,0))/全价!H24-1,"")</f>
        <v>1.9153418885275997E-4</v>
      </c>
      <c r="I25" s="4" t="str">
        <f>IFERROR((全价!I25+IF(利息!I25&lt;利息!I24,参数!I$3*100,0))/全价!I24-1,"")</f>
        <v/>
      </c>
      <c r="J25" s="4">
        <f>IFERROR((全价!J25+IF(利息!J25&lt;利息!J24,参数!J$3*100,0))/全价!J24-1,"")</f>
        <v>2.2444054892583054E-3</v>
      </c>
      <c r="K25" s="4">
        <f>IFERROR((全价!K25+IF(利息!K25&lt;利息!K24,参数!K$3*100,0))/全价!K24-1,"")</f>
        <v>4.6470505210294277E-4</v>
      </c>
      <c r="M25" s="3">
        <f t="shared" si="0"/>
        <v>-6.825197769011629E-4</v>
      </c>
      <c r="N25" s="6">
        <f t="shared" si="1"/>
        <v>1.0009726023987429</v>
      </c>
      <c r="O25" s="6">
        <f ca="1">IFERROR(AVERAGE(OFFSET(N25,0,0,-参数!B$8,1)),0)</f>
        <v>1.0011162438258403</v>
      </c>
      <c r="P25" s="6">
        <f t="shared" ca="1" si="2"/>
        <v>-1.4364142709744065E-4</v>
      </c>
    </row>
    <row r="26" spans="1:16" x14ac:dyDescent="0.15">
      <c r="A26" s="1">
        <v>42317</v>
      </c>
      <c r="B26" s="4" t="str">
        <f>IFERROR((全价!B26+IF(利息!B26&lt;利息!B25,参数!B$3*100,0))/全价!B25-1,"")</f>
        <v/>
      </c>
      <c r="C26" s="4">
        <f>IFERROR((全价!C26+IF(利息!C26&lt;利息!C25,参数!C$3*100,0))/全价!C25-1,"")</f>
        <v>-1.6314994782924419E-3</v>
      </c>
      <c r="D26" s="4">
        <f>IFERROR((全价!D26+IF(利息!D26&lt;利息!D25,参数!D$3*100,0))/全价!D25-1,"")</f>
        <v>-1.8498064405435555E-3</v>
      </c>
      <c r="E26" s="4" t="str">
        <f>IFERROR((全价!E26+IF(利息!E26&lt;利息!E25,参数!E$3*100,0))/全价!E25-1,"")</f>
        <v/>
      </c>
      <c r="F26" s="4" t="str">
        <f>IFERROR((全价!F26+IF(利息!F26&lt;利息!F25,参数!F$3*100,0))/全价!F25-1,"")</f>
        <v/>
      </c>
      <c r="G26" s="4" t="str">
        <f>IFERROR((全价!G26+IF(利息!G26&lt;利息!G25,参数!G$3*100,0))/全价!G25-1,"")</f>
        <v/>
      </c>
      <c r="H26" s="4">
        <f>IFERROR((全价!H26+IF(利息!H26&lt;利息!H25,参数!H$3*100,0))/全价!H25-1,"")</f>
        <v>-2.872462657985464E-3</v>
      </c>
      <c r="I26" s="4" t="str">
        <f>IFERROR((全价!I26+IF(利息!I26&lt;利息!I25,参数!I$3*100,0))/全价!I25-1,"")</f>
        <v/>
      </c>
      <c r="J26" s="4">
        <f>IFERROR((全价!J26+IF(利息!J26&lt;利息!J25,参数!J$3*100,0))/全价!J25-1,"")</f>
        <v>-3.9664824911266328E-3</v>
      </c>
      <c r="K26" s="4" t="str">
        <f>IFERROR((全价!K26+IF(利息!K26&lt;利息!K25,参数!K$3*100,0))/全价!K25-1,"")</f>
        <v/>
      </c>
      <c r="M26" s="3">
        <f t="shared" si="0"/>
        <v>-2.5800627669870235E-3</v>
      </c>
      <c r="N26" s="6">
        <f t="shared" si="1"/>
        <v>0.99839003025651984</v>
      </c>
      <c r="O26" s="6">
        <f ca="1">IFERROR(AVERAGE(OFFSET(N26,0,0,-参数!B$8,1)),0)</f>
        <v>1.0010981000605399</v>
      </c>
      <c r="P26" s="6">
        <f t="shared" ca="1" si="2"/>
        <v>-2.7080698040200524E-3</v>
      </c>
    </row>
    <row r="27" spans="1:16" x14ac:dyDescent="0.15">
      <c r="A27" s="1">
        <v>42318</v>
      </c>
      <c r="B27" s="4" t="str">
        <f>IFERROR((全价!B27+IF(利息!B27&lt;利息!B26,参数!B$3*100,0))/全价!B26-1,"")</f>
        <v/>
      </c>
      <c r="C27" s="4">
        <f>IFERROR((全价!C27+IF(利息!C27&lt;利息!C26,参数!C$3*100,0))/全价!C26-1,"")</f>
        <v>-1.1495081347895342E-3</v>
      </c>
      <c r="D27" s="4">
        <f>IFERROR((全价!D27+IF(利息!D27&lt;利息!D26,参数!D$3*100,0))/全价!D26-1,"")</f>
        <v>-2.3823464635448488E-3</v>
      </c>
      <c r="E27" s="4" t="str">
        <f>IFERROR((全价!E27+IF(利息!E27&lt;利息!E26,参数!E$3*100,0))/全价!E26-1,"")</f>
        <v/>
      </c>
      <c r="F27" s="4" t="str">
        <f>IFERROR((全价!F27+IF(利息!F27&lt;利息!F26,参数!F$3*100,0))/全价!F26-1,"")</f>
        <v/>
      </c>
      <c r="G27" s="4">
        <f>IFERROR((全价!G27+IF(利息!G27&lt;利息!G26,参数!G$3*100,0))/全价!G26-1,"")</f>
        <v>-3.304541158210883E-3</v>
      </c>
      <c r="H27" s="4">
        <f>IFERROR((全价!H27+IF(利息!H27&lt;利息!H26,参数!H$3*100,0))/全价!H26-1,"")</f>
        <v>-4.12905703860178E-3</v>
      </c>
      <c r="I27" s="4" t="str">
        <f>IFERROR((全价!I27+IF(利息!I27&lt;利息!I26,参数!I$3*100,0))/全价!I26-1,"")</f>
        <v/>
      </c>
      <c r="J27" s="4">
        <f>IFERROR((全价!J27+IF(利息!J27&lt;利息!J26,参数!J$3*100,0))/全价!J26-1,"")</f>
        <v>1.4117459361129292E-4</v>
      </c>
      <c r="K27" s="4" t="str">
        <f>IFERROR((全价!K27+IF(利息!K27&lt;利息!K26,参数!K$3*100,0))/全价!K26-1,"")</f>
        <v/>
      </c>
      <c r="M27" s="3">
        <f t="shared" si="0"/>
        <v>-2.1648556403071504E-3</v>
      </c>
      <c r="N27" s="6">
        <f t="shared" si="1"/>
        <v>0.99622865996829268</v>
      </c>
      <c r="O27" s="6">
        <f ca="1">IFERROR(AVERAGE(OFFSET(N27,0,0,-参数!B$8,1)),0)</f>
        <v>1.0009451502737596</v>
      </c>
      <c r="P27" s="6">
        <f t="shared" ca="1" si="2"/>
        <v>-4.7164903054669471E-3</v>
      </c>
    </row>
    <row r="28" spans="1:16" x14ac:dyDescent="0.15">
      <c r="A28" s="1">
        <v>42319</v>
      </c>
      <c r="B28" s="4" t="str">
        <f>IFERROR((全价!B28+IF(利息!B28&lt;利息!B27,参数!B$3*100,0))/全价!B27-1,"")</f>
        <v/>
      </c>
      <c r="C28" s="4">
        <f>IFERROR((全价!C28+IF(利息!C28&lt;利息!C27,参数!C$3*100,0))/全价!C27-1,"")</f>
        <v>3.9314876077267691E-4</v>
      </c>
      <c r="D28" s="4">
        <f>IFERROR((全价!D28+IF(利息!D28&lt;利息!D27,参数!D$3*100,0))/全价!D27-1,"")</f>
        <v>1.2478630177554795E-3</v>
      </c>
      <c r="E28" s="4">
        <f>IFERROR((全价!E28+IF(利息!E28&lt;利息!E27,参数!E$3*100,0))/全价!E27-1,"")</f>
        <v>1.9985268384108412E-3</v>
      </c>
      <c r="F28" s="4" t="str">
        <f>IFERROR((全价!F28+IF(利息!F28&lt;利息!F27,参数!F$3*100,0))/全价!F27-1,"")</f>
        <v/>
      </c>
      <c r="G28" s="4" t="str">
        <f>IFERROR((全价!G28+IF(利息!G28&lt;利息!G27,参数!G$3*100,0))/全价!G27-1,"")</f>
        <v/>
      </c>
      <c r="H28" s="4">
        <f>IFERROR((全价!H28+IF(利息!H28&lt;利息!H27,参数!H$3*100,0))/全价!H27-1,"")</f>
        <v>-3.5676405361103614E-3</v>
      </c>
      <c r="I28" s="4" t="str">
        <f>IFERROR((全价!I28+IF(利息!I28&lt;利息!I27,参数!I$3*100,0))/全价!I27-1,"")</f>
        <v/>
      </c>
      <c r="J28" s="4">
        <f>IFERROR((全价!J28+IF(利息!J28&lt;利息!J27,参数!J$3*100,0))/全价!J27-1,"")</f>
        <v>6.1997858017304175E-4</v>
      </c>
      <c r="K28" s="4" t="str">
        <f>IFERROR((全价!K28+IF(利息!K28&lt;利息!K27,参数!K$3*100,0))/全价!K27-1,"")</f>
        <v/>
      </c>
      <c r="M28" s="3">
        <f t="shared" si="0"/>
        <v>1.3837533220033559E-4</v>
      </c>
      <c r="N28" s="6">
        <f t="shared" si="1"/>
        <v>0.99636651344006333</v>
      </c>
      <c r="O28" s="6">
        <f ca="1">IFERROR(AVERAGE(OFFSET(N28,0,0,-参数!B$8,1)),0)</f>
        <v>1.0007592456967112</v>
      </c>
      <c r="P28" s="6">
        <f t="shared" ca="1" si="2"/>
        <v>-4.3927322566478244E-3</v>
      </c>
    </row>
    <row r="29" spans="1:16" x14ac:dyDescent="0.15">
      <c r="A29" s="1">
        <v>42320</v>
      </c>
      <c r="B29" s="4" t="str">
        <f>IFERROR((全价!B29+IF(利息!B29&lt;利息!B28,参数!B$3*100,0))/全价!B28-1,"")</f>
        <v/>
      </c>
      <c r="C29" s="4">
        <f>IFERROR((全价!C29+IF(利息!C29&lt;利息!C28,参数!C$3*100,0))/全价!C28-1,"")</f>
        <v>-1.6043119926673066E-3</v>
      </c>
      <c r="D29" s="4">
        <f>IFERROR((全价!D29+IF(利息!D29&lt;利息!D28,参数!D$3*100,0))/全价!D28-1,"")</f>
        <v>-3.2401313799335085E-4</v>
      </c>
      <c r="E29" s="4" t="str">
        <f>IFERROR((全价!E29+IF(利息!E29&lt;利息!E28,参数!E$3*100,0))/全价!E28-1,"")</f>
        <v/>
      </c>
      <c r="F29" s="4" t="str">
        <f>IFERROR((全价!F29+IF(利息!F29&lt;利息!F28,参数!F$3*100,0))/全价!F28-1,"")</f>
        <v/>
      </c>
      <c r="G29" s="4" t="str">
        <f>IFERROR((全价!G29+IF(利息!G29&lt;利息!G28,参数!G$3*100,0))/全价!G28-1,"")</f>
        <v/>
      </c>
      <c r="H29" s="4">
        <f>IFERROR((全价!H29+IF(利息!H29&lt;利息!H28,参数!H$3*100,0))/全价!H28-1,"")</f>
        <v>-6.0963808786530516E-3</v>
      </c>
      <c r="I29" s="4" t="str">
        <f>IFERROR((全价!I29+IF(利息!I29&lt;利息!I28,参数!I$3*100,0))/全价!I28-1,"")</f>
        <v/>
      </c>
      <c r="J29" s="4">
        <f>IFERROR((全价!J29+IF(利息!J29&lt;利息!J28,参数!J$3*100,0))/全价!J28-1,"")</f>
        <v>1.4106720751172475E-4</v>
      </c>
      <c r="K29" s="4" t="str">
        <f>IFERROR((全价!K29+IF(利息!K29&lt;利息!K28,参数!K$3*100,0))/全价!K28-1,"")</f>
        <v/>
      </c>
      <c r="M29" s="3">
        <f t="shared" si="0"/>
        <v>-1.9709097004504961E-3</v>
      </c>
      <c r="N29" s="6">
        <f t="shared" si="1"/>
        <v>0.99440276501352021</v>
      </c>
      <c r="O29" s="6">
        <f ca="1">IFERROR(AVERAGE(OFFSET(N29,0,0,-参数!B$8,1)),0)</f>
        <v>1.0004793182982346</v>
      </c>
      <c r="P29" s="6">
        <f t="shared" ca="1" si="2"/>
        <v>-6.0765532847143477E-3</v>
      </c>
    </row>
    <row r="30" spans="1:16" x14ac:dyDescent="0.15">
      <c r="A30" s="1">
        <v>42321</v>
      </c>
      <c r="B30" s="4" t="str">
        <f>IFERROR((全价!B30+IF(利息!B30&lt;利息!B29,参数!B$3*100,0))/全价!B29-1,"")</f>
        <v/>
      </c>
      <c r="C30" s="4">
        <f>IFERROR((全价!C30+IF(利息!C30&lt;利息!C29,参数!C$3*100,0))/全价!C29-1,"")</f>
        <v>-1.2431598182844894E-3</v>
      </c>
      <c r="D30" s="4">
        <f>IFERROR((全价!D30+IF(利息!D30&lt;利息!D29,参数!D$3*100,0))/全价!D29-1,"")</f>
        <v>-8.1500250149268982E-4</v>
      </c>
      <c r="E30" s="4" t="str">
        <f>IFERROR((全价!E30+IF(利息!E30&lt;利息!E29,参数!E$3*100,0))/全价!E29-1,"")</f>
        <v/>
      </c>
      <c r="F30" s="4">
        <f>IFERROR((全价!F30+IF(利息!F30&lt;利息!F29,参数!F$3*100,0))/全价!F29-1,"")</f>
        <v>6.4051386033159297E-4</v>
      </c>
      <c r="G30" s="4" t="str">
        <f>IFERROR((全价!G30+IF(利息!G30&lt;利息!G29,参数!G$3*100,0))/全价!G29-1,"")</f>
        <v/>
      </c>
      <c r="H30" s="4">
        <f>IFERROR((全价!H30+IF(利息!H30&lt;利息!H29,参数!H$3*100,0))/全价!H29-1,"")</f>
        <v>2.531399084801933E-3</v>
      </c>
      <c r="I30" s="4" t="str">
        <f>IFERROR((全价!I30+IF(利息!I30&lt;利息!I29,参数!I$3*100,0))/全价!I29-1,"")</f>
        <v/>
      </c>
      <c r="J30" s="4">
        <f>IFERROR((全价!J30+IF(利息!J30&lt;利息!J29,参数!J$3*100,0))/全价!J29-1,"")</f>
        <v>1.4104731036157503E-4</v>
      </c>
      <c r="K30" s="4" t="str">
        <f>IFERROR((全价!K30+IF(利息!K30&lt;利息!K29,参数!K$3*100,0))/全价!K29-1,"")</f>
        <v/>
      </c>
      <c r="M30" s="3">
        <f t="shared" si="0"/>
        <v>2.5095958714358433E-4</v>
      </c>
      <c r="N30" s="6">
        <f t="shared" si="1"/>
        <v>0.99465231992088243</v>
      </c>
      <c r="O30" s="6">
        <f ca="1">IFERROR(AVERAGE(OFFSET(N30,0,0,-参数!B$8,1)),0)</f>
        <v>1.000151307290944</v>
      </c>
      <c r="P30" s="6">
        <f t="shared" ca="1" si="2"/>
        <v>-5.4989873700616032E-3</v>
      </c>
    </row>
    <row r="31" spans="1:16" x14ac:dyDescent="0.15">
      <c r="A31" s="1">
        <v>42324</v>
      </c>
      <c r="B31" s="4" t="str">
        <f>IFERROR((全价!B31+IF(利息!B31&lt;利息!B30,参数!B$3*100,0))/全价!B30-1,"")</f>
        <v/>
      </c>
      <c r="C31" s="4">
        <f>IFERROR((全价!C31+IF(利息!C31&lt;利息!C30,参数!C$3*100,0))/全价!C30-1,"")</f>
        <v>-6.283401617620421E-3</v>
      </c>
      <c r="D31" s="4" t="str">
        <f>IFERROR((全价!D31+IF(利息!D31&lt;利息!D30,参数!D$3*100,0))/全价!D30-1,"")</f>
        <v/>
      </c>
      <c r="E31" s="4">
        <f>IFERROR((全价!E31+IF(利息!E31&lt;利息!E30,参数!E$3*100,0))/全价!E30-1,"")</f>
        <v>-4.2629288734340465E-3</v>
      </c>
      <c r="F31" s="4">
        <f>IFERROR((全价!F31+IF(利息!F31&lt;利息!F30,参数!F$3*100,0))/全价!F30-1,"")</f>
        <v>-2.7996461971364628E-3</v>
      </c>
      <c r="G31" s="4" t="str">
        <f>IFERROR((全价!G31+IF(利息!G31&lt;利息!G30,参数!G$3*100,0))/全价!G30-1,"")</f>
        <v/>
      </c>
      <c r="H31" s="4">
        <f>IFERROR((全价!H31+IF(利息!H31&lt;利息!H30,参数!H$3*100,0))/全价!H30-1,"")</f>
        <v>-4.2730892492959249E-3</v>
      </c>
      <c r="I31" s="4">
        <f>IFERROR((全价!I31+IF(利息!I31&lt;利息!I30,参数!I$3*100,0))/全价!I30-1,"")</f>
        <v>4.8475521785129594E-4</v>
      </c>
      <c r="J31" s="4">
        <f>IFERROR((全价!J31+IF(利息!J31&lt;利息!J30,参数!J$3*100,0))/全价!J30-1,"")</f>
        <v>2.3172534988824545E-4</v>
      </c>
      <c r="K31" s="4" t="str">
        <f>IFERROR((全价!K31+IF(利息!K31&lt;利息!K30,参数!K$3*100,0))/全价!K30-1,"")</f>
        <v/>
      </c>
      <c r="M31" s="3">
        <f t="shared" si="0"/>
        <v>-2.8170975616245522E-3</v>
      </c>
      <c r="N31" s="6">
        <f t="shared" si="1"/>
        <v>0.99185028729576918</v>
      </c>
      <c r="O31" s="6">
        <f ca="1">IFERROR(AVERAGE(OFFSET(N31,0,0,-参数!B$8,1)),0)</f>
        <v>0.999616538262318</v>
      </c>
      <c r="P31" s="6">
        <f t="shared" ca="1" si="2"/>
        <v>-7.7662509665488155E-3</v>
      </c>
    </row>
    <row r="32" spans="1:16" x14ac:dyDescent="0.15">
      <c r="A32" s="1">
        <v>42325</v>
      </c>
      <c r="B32" s="4" t="str">
        <f>IFERROR((全价!B32+IF(利息!B32&lt;利息!B31,参数!B$3*100,0))/全价!B31-1,"")</f>
        <v/>
      </c>
      <c r="C32" s="4">
        <f>IFERROR((全价!C32+IF(利息!C32&lt;利息!C31,参数!C$3*100,0))/全价!C31-1,"")</f>
        <v>3.0498633836906208E-4</v>
      </c>
      <c r="D32" s="4" t="str">
        <f>IFERROR((全价!D32+IF(利息!D32&lt;利息!D31,参数!D$3*100,0))/全价!D31-1,"")</f>
        <v/>
      </c>
      <c r="E32" s="4">
        <f>IFERROR((全价!E32+IF(利息!E32&lt;利息!E31,参数!E$3*100,0))/全价!E31-1,"")</f>
        <v>-4.7685336018717939E-3</v>
      </c>
      <c r="F32" s="4">
        <f>IFERROR((全价!F32+IF(利息!F32&lt;利息!F31,参数!F$3*100,0))/全价!F31-1,"")</f>
        <v>-2.1033603191090711E-3</v>
      </c>
      <c r="G32" s="4">
        <f>IFERROR((全价!G32+IF(利息!G32&lt;利息!G31,参数!G$3*100,0))/全价!G31-1,"")</f>
        <v>-4.692646252296262E-3</v>
      </c>
      <c r="H32" s="4">
        <f>IFERROR((全价!H32+IF(利息!H32&lt;利息!H31,参数!H$3*100,0))/全价!H31-1,"")</f>
        <v>-9.7532429532920517E-5</v>
      </c>
      <c r="I32" s="4" t="str">
        <f>IFERROR((全价!I32+IF(利息!I32&lt;利息!I31,参数!I$3*100,0))/全价!I31-1,"")</f>
        <v/>
      </c>
      <c r="J32" s="4">
        <f>IFERROR((全价!J32+IF(利息!J32&lt;利息!J31,参数!J$3*100,0))/全价!J31-1,"")</f>
        <v>4.5338459462085368E-5</v>
      </c>
      <c r="K32" s="4" t="str">
        <f>IFERROR((全价!K32+IF(利息!K32&lt;利息!K31,参数!K$3*100,0))/全价!K31-1,"")</f>
        <v/>
      </c>
      <c r="M32" s="3">
        <f t="shared" si="0"/>
        <v>-1.8852913008298167E-3</v>
      </c>
      <c r="N32" s="6">
        <f t="shared" si="1"/>
        <v>0.98998036057740491</v>
      </c>
      <c r="O32" s="6">
        <f ca="1">IFERROR(AVERAGE(OFFSET(N32,0,0,-参数!B$8,1)),0)</f>
        <v>0.99889105696634173</v>
      </c>
      <c r="P32" s="6">
        <f t="shared" ca="1" si="2"/>
        <v>-8.9106963889368229E-3</v>
      </c>
    </row>
    <row r="33" spans="1:16" x14ac:dyDescent="0.15">
      <c r="A33" s="1">
        <v>42326</v>
      </c>
      <c r="B33" s="4" t="str">
        <f>IFERROR((全价!B33+IF(利息!B33&lt;利息!B32,参数!B$3*100,0))/全价!B32-1,"")</f>
        <v/>
      </c>
      <c r="C33" s="4">
        <f>IFERROR((全价!C33+IF(利息!C33&lt;利息!C32,参数!C$3*100,0))/全价!C32-1,"")</f>
        <v>-4.2785445420312485E-4</v>
      </c>
      <c r="D33" s="4">
        <f>IFERROR((全价!D33+IF(利息!D33&lt;利息!D32,参数!D$3*100,0))/全价!D32-1,"")</f>
        <v>-5.0472650427365595E-3</v>
      </c>
      <c r="E33" s="4" t="str">
        <f>IFERROR((全价!E33+IF(利息!E33&lt;利息!E32,参数!E$3*100,0))/全价!E32-1,"")</f>
        <v/>
      </c>
      <c r="F33" s="4">
        <f>IFERROR((全价!F33+IF(利息!F33&lt;利息!F32,参数!F$3*100,0))/全价!F32-1,"")</f>
        <v>4.5352652610386457E-4</v>
      </c>
      <c r="G33" s="4">
        <f>IFERROR((全价!G33+IF(利息!G33&lt;利息!G32,参数!G$3*100,0))/全价!G32-1,"")</f>
        <v>3.8525577320758231E-5</v>
      </c>
      <c r="H33" s="4">
        <f>IFERROR((全价!H33+IF(利息!H33&lt;利息!H32,参数!H$3*100,0))/全价!H32-1,"")</f>
        <v>-8.7787748731960047E-4</v>
      </c>
      <c r="I33" s="4" t="str">
        <f>IFERROR((全价!I33+IF(利息!I33&lt;利息!I32,参数!I$3*100,0))/全价!I32-1,"")</f>
        <v/>
      </c>
      <c r="J33" s="4">
        <f>IFERROR((全价!J33+IF(利息!J33&lt;利息!J32,参数!J$3*100,0))/全价!J32-1,"")</f>
        <v>2.3664030516390433E-4</v>
      </c>
      <c r="K33" s="4">
        <f>IFERROR((全价!K33+IF(利息!K33&lt;利息!K32,参数!K$3*100,0))/全价!K32-1,"")</f>
        <v>7.8054010587682576E-3</v>
      </c>
      <c r="M33" s="3">
        <f t="shared" si="0"/>
        <v>3.1158521187107143E-4</v>
      </c>
      <c r="N33" s="6">
        <f t="shared" si="1"/>
        <v>0.9902888238178037</v>
      </c>
      <c r="O33" s="6">
        <f ca="1">IFERROR(AVERAGE(OFFSET(N33,0,0,-参数!B$8,1)),0)</f>
        <v>0.99816785718834611</v>
      </c>
      <c r="P33" s="6">
        <f t="shared" ca="1" si="2"/>
        <v>-7.8790333705424098E-3</v>
      </c>
    </row>
    <row r="34" spans="1:16" x14ac:dyDescent="0.15">
      <c r="A34" s="1">
        <v>42327</v>
      </c>
      <c r="B34" s="4" t="str">
        <f>IFERROR((全价!B34+IF(利息!B34&lt;利息!B33,参数!B$3*100,0))/全价!B33-1,"")</f>
        <v/>
      </c>
      <c r="C34" s="4">
        <f>IFERROR((全价!C34+IF(利息!C34&lt;利息!C33,参数!C$3*100,0))/全价!C33-1,"")</f>
        <v>3.9665653686205005E-4</v>
      </c>
      <c r="D34" s="4">
        <f>IFERROR((全价!D34+IF(利息!D34&lt;利息!D33,参数!D$3*100,0))/全价!D33-1,"")</f>
        <v>4.6461792287333381E-4</v>
      </c>
      <c r="E34" s="4" t="str">
        <f>IFERROR((全价!E34+IF(利息!E34&lt;利息!E33,参数!E$3*100,0))/全价!E33-1,"")</f>
        <v/>
      </c>
      <c r="F34" s="4">
        <f>IFERROR((全价!F34+IF(利息!F34&lt;利息!F33,参数!F$3*100,0))/全价!F33-1,"")</f>
        <v>-1.063810441708668E-3</v>
      </c>
      <c r="G34" s="4" t="str">
        <f>IFERROR((全价!G34+IF(利息!G34&lt;利息!G33,参数!G$3*100,0))/全价!G33-1,"")</f>
        <v/>
      </c>
      <c r="H34" s="4">
        <f>IFERROR((全价!H34+IF(利息!H34&lt;利息!H33,参数!H$3*100,0))/全价!H33-1,"")</f>
        <v>1.952552962998233E-4</v>
      </c>
      <c r="I34" s="4" t="str">
        <f>IFERROR((全价!I34+IF(利息!I34&lt;利息!I33,参数!I$3*100,0))/全价!I33-1,"")</f>
        <v/>
      </c>
      <c r="J34" s="4">
        <f>IFERROR((全价!J34+IF(利息!J34&lt;利息!J33,参数!J$3*100,0))/全价!J33-1,"")</f>
        <v>-1.4593296358422769E-4</v>
      </c>
      <c r="K34" s="4" t="str">
        <f>IFERROR((全价!K34+IF(利息!K34&lt;利息!K33,参数!K$3*100,0))/全价!K33-1,"")</f>
        <v/>
      </c>
      <c r="M34" s="3">
        <f t="shared" si="0"/>
        <v>-3.0642729851537709E-5</v>
      </c>
      <c r="N34" s="6">
        <f t="shared" si="1"/>
        <v>0.99025847866490047</v>
      </c>
      <c r="O34" s="6">
        <f ca="1">IFERROR(AVERAGE(OFFSET(N34,0,0,-参数!B$8,1)),0)</f>
        <v>0.99737916937202198</v>
      </c>
      <c r="P34" s="6">
        <f t="shared" ca="1" si="2"/>
        <v>-7.1206907071215131E-3</v>
      </c>
    </row>
    <row r="35" spans="1:16" x14ac:dyDescent="0.15">
      <c r="A35" s="1">
        <v>42328</v>
      </c>
      <c r="B35" s="4" t="str">
        <f>IFERROR((全价!B35+IF(利息!B35&lt;利息!B34,参数!B$3*100,0))/全价!B34-1,"")</f>
        <v/>
      </c>
      <c r="C35" s="4">
        <f>IFERROR((全价!C35+IF(利息!C35&lt;利息!C34,参数!C$3*100,0))/全价!C34-1,"")</f>
        <v>1.678848144546663E-3</v>
      </c>
      <c r="D35" s="4">
        <f>IFERROR((全价!D35+IF(利息!D35&lt;利息!D34,参数!D$3*100,0))/全价!D34-1,"")</f>
        <v>-1.2862450310313633E-4</v>
      </c>
      <c r="E35" s="4" t="str">
        <f>IFERROR((全价!E35+IF(利息!E35&lt;利息!E34,参数!E$3*100,0))/全价!E34-1,"")</f>
        <v/>
      </c>
      <c r="F35" s="4">
        <f>IFERROR((全价!F35+IF(利息!F35&lt;利息!F34,参数!F$3*100,0))/全价!F34-1,"")</f>
        <v>-1.1598650291592127E-3</v>
      </c>
      <c r="G35" s="4" t="str">
        <f>IFERROR((全价!G35+IF(利息!G35&lt;利息!G34,参数!G$3*100,0))/全价!G34-1,"")</f>
        <v/>
      </c>
      <c r="H35" s="4">
        <f>IFERROR((全价!H35+IF(利息!H35&lt;利息!H34,参数!H$3*100,0))/全价!H34-1,"")</f>
        <v>6.8326012689134963E-4</v>
      </c>
      <c r="I35" s="4">
        <f>IFERROR((全价!I35+IF(利息!I35&lt;利息!I34,参数!I$3*100,0))/全价!I34-1,"")</f>
        <v>1.6141346956954905E-4</v>
      </c>
      <c r="J35" s="4">
        <f>IFERROR((全价!J35+IF(利息!J35&lt;利息!J34,参数!J$3*100,0))/全价!J34-1,"")</f>
        <v>6.191919636586718E-4</v>
      </c>
      <c r="K35" s="4" t="str">
        <f>IFERROR((全价!K35+IF(利息!K35&lt;利息!K34,参数!K$3*100,0))/全价!K34-1,"")</f>
        <v/>
      </c>
      <c r="M35" s="3">
        <f t="shared" si="0"/>
        <v>3.0903736206731408E-4</v>
      </c>
      <c r="N35" s="6">
        <f t="shared" si="1"/>
        <v>0.99056450553291187</v>
      </c>
      <c r="O35" s="6">
        <f ca="1">IFERROR(AVERAGE(OFFSET(N35,0,0,-参数!B$8,1)),0)</f>
        <v>0.99660962956977395</v>
      </c>
      <c r="P35" s="6">
        <f t="shared" ca="1" si="2"/>
        <v>-6.0451240368620818E-3</v>
      </c>
    </row>
    <row r="36" spans="1:16" x14ac:dyDescent="0.15">
      <c r="A36" s="1">
        <v>42331</v>
      </c>
      <c r="B36" s="4" t="str">
        <f>IFERROR((全价!B36+IF(利息!B36&lt;利息!B35,参数!B$3*100,0))/全价!B35-1,"")</f>
        <v/>
      </c>
      <c r="C36" s="4">
        <f>IFERROR((全价!C36+IF(利息!C36&lt;利息!C35,参数!C$3*100,0))/全价!C35-1,"")</f>
        <v>1.6447182997143539E-3</v>
      </c>
      <c r="D36" s="4">
        <f>IFERROR((全价!D36+IF(利息!D36&lt;利息!D35,参数!D$3*100,0))/全价!D35-1,"")</f>
        <v>-1.8822216715486118E-4</v>
      </c>
      <c r="E36" s="4" t="str">
        <f>IFERROR((全价!E36+IF(利息!E36&lt;利息!E35,参数!E$3*100,0))/全价!E35-1,"")</f>
        <v/>
      </c>
      <c r="F36" s="4">
        <f>IFERROR((全价!F36+IF(利息!F36&lt;利息!F35,参数!F$3*100,0))/全价!F35-1,"")</f>
        <v>6.0273665875598681E-4</v>
      </c>
      <c r="G36" s="4" t="str">
        <f>IFERROR((全价!G36+IF(利息!G36&lt;利息!G35,参数!G$3*100,0))/全价!G35-1,"")</f>
        <v/>
      </c>
      <c r="H36" s="4">
        <f>IFERROR((全价!H36+IF(利息!H36&lt;利息!H35,参数!H$3*100,0))/全价!H35-1,"")</f>
        <v>-2.3410066328521939E-3</v>
      </c>
      <c r="I36" s="4" t="str">
        <f>IFERROR((全价!I36+IF(利息!I36&lt;利息!I35,参数!I$3*100,0))/全价!I35-1,"")</f>
        <v/>
      </c>
      <c r="J36" s="4">
        <f>IFERROR((全价!J36+IF(利息!J36&lt;利息!J35,参数!J$3*100,0))/全价!J35-1,"")</f>
        <v>1.6652582197738131E-3</v>
      </c>
      <c r="K36" s="4" t="str">
        <f>IFERROR((全价!K36+IF(利息!K36&lt;利息!K35,参数!K$3*100,0))/全价!K35-1,"")</f>
        <v/>
      </c>
      <c r="M36" s="3">
        <f t="shared" si="0"/>
        <v>2.7669687564741975E-4</v>
      </c>
      <c r="N36" s="6">
        <f t="shared" si="1"/>
        <v>0.99083859163671995</v>
      </c>
      <c r="O36" s="6">
        <f ca="1">IFERROR(AVERAGE(OFFSET(N36,0,0,-参数!B$8,1)),0)</f>
        <v>0.99584350931811594</v>
      </c>
      <c r="P36" s="6">
        <f t="shared" ca="1" si="2"/>
        <v>-5.0049176813959928E-3</v>
      </c>
    </row>
    <row r="37" spans="1:16" x14ac:dyDescent="0.15">
      <c r="A37" s="1">
        <v>42332</v>
      </c>
      <c r="B37" s="4" t="str">
        <f>IFERROR((全价!B37+IF(利息!B37&lt;利息!B36,参数!B$3*100,0))/全价!B36-1,"")</f>
        <v/>
      </c>
      <c r="C37" s="4">
        <f>IFERROR((全价!C37+IF(利息!C37&lt;利息!C36,参数!C$3*100,0))/全价!C36-1,"")</f>
        <v>-2.7087663482677771E-3</v>
      </c>
      <c r="D37" s="4">
        <f>IFERROR((全价!D37+IF(利息!D37&lt;利息!D36,参数!D$3*100,0))/全价!D36-1,"")</f>
        <v>-8.2074896729200653E-4</v>
      </c>
      <c r="E37" s="4" t="str">
        <f>IFERROR((全价!E37+IF(利息!E37&lt;利息!E36,参数!E$3*100,0))/全价!E36-1,"")</f>
        <v/>
      </c>
      <c r="F37" s="4" t="str">
        <f>IFERROR((全价!F37+IF(利息!F37&lt;利息!F36,参数!F$3*100,0))/全价!F36-1,"")</f>
        <v/>
      </c>
      <c r="G37" s="4" t="str">
        <f>IFERROR((全价!G37+IF(利息!G37&lt;利息!G36,参数!G$3*100,0))/全价!G36-1,"")</f>
        <v/>
      </c>
      <c r="H37" s="4">
        <f>IFERROR((全价!H37+IF(利息!H37&lt;利息!H36,参数!H$3*100,0))/全价!H36-1,"")</f>
        <v>6.8439577630052817E-4</v>
      </c>
      <c r="I37" s="4" t="str">
        <f>IFERROR((全价!I37+IF(利息!I37&lt;利息!I36,参数!I$3*100,0))/全价!I36-1,"")</f>
        <v/>
      </c>
      <c r="J37" s="4">
        <f>IFERROR((全价!J37+IF(利息!J37&lt;利息!J36,参数!J$3*100,0))/全价!J36-1,"")</f>
        <v>1.1903311541532346E-3</v>
      </c>
      <c r="K37" s="4" t="str">
        <f>IFERROR((全价!K37+IF(利息!K37&lt;利息!K36,参数!K$3*100,0))/全价!K36-1,"")</f>
        <v/>
      </c>
      <c r="M37" s="3">
        <f t="shared" si="0"/>
        <v>-4.1369709627650519E-4</v>
      </c>
      <c r="N37" s="6">
        <f t="shared" si="1"/>
        <v>0.99042868458848121</v>
      </c>
      <c r="O37" s="6">
        <f ca="1">IFERROR(AVERAGE(OFFSET(N37,0,0,-参数!B$8,1)),0)</f>
        <v>0.99506273468864248</v>
      </c>
      <c r="P37" s="6">
        <f t="shared" ca="1" si="2"/>
        <v>-4.6340501001612688E-3</v>
      </c>
    </row>
    <row r="38" spans="1:16" x14ac:dyDescent="0.15">
      <c r="A38" s="1">
        <v>42333</v>
      </c>
      <c r="B38" s="4" t="str">
        <f>IFERROR((全价!B38+IF(利息!B38&lt;利息!B37,参数!B$3*100,0))/全价!B37-1,"")</f>
        <v/>
      </c>
      <c r="C38" s="4">
        <f>IFERROR((全价!C38+IF(利息!C38&lt;利息!C37,参数!C$3*100,0))/全价!C37-1,"")</f>
        <v>1.5862864595090898E-3</v>
      </c>
      <c r="D38" s="4">
        <f>IFERROR((全价!D38+IF(利息!D38&lt;利息!D37,参数!D$3*100,0))/全价!D37-1,"")</f>
        <v>-2.9820642390765428E-5</v>
      </c>
      <c r="E38" s="4" t="str">
        <f>IFERROR((全价!E38+IF(利息!E38&lt;利息!E37,参数!E$3*100,0))/全价!E37-1,"")</f>
        <v/>
      </c>
      <c r="F38" s="4" t="str">
        <f>IFERROR((全价!F38+IF(利息!F38&lt;利息!F37,参数!F$3*100,0))/全价!F37-1,"")</f>
        <v/>
      </c>
      <c r="G38" s="4" t="str">
        <f>IFERROR((全价!G38+IF(利息!G38&lt;利息!G37,参数!G$3*100,0))/全价!G37-1,"")</f>
        <v/>
      </c>
      <c r="H38" s="4">
        <f>IFERROR((全价!H38+IF(利息!H38&lt;利息!H37,参数!H$3*100,0))/全价!H37-1,"")</f>
        <v>-2.2471910112359383E-3</v>
      </c>
      <c r="I38" s="4" t="str">
        <f>IFERROR((全价!I38+IF(利息!I38&lt;利息!I37,参数!I$3*100,0))/全价!I37-1,"")</f>
        <v/>
      </c>
      <c r="J38" s="4">
        <f>IFERROR((全价!J38+IF(利息!J38&lt;利息!J37,参数!J$3*100,0))/全价!J37-1,"")</f>
        <v>1.6654746171798074E-3</v>
      </c>
      <c r="K38" s="4">
        <f>IFERROR((全价!K38+IF(利息!K38&lt;利息!K37,参数!K$3*100,0))/全价!K37-1,"")</f>
        <v>1.0064376941205211E-2</v>
      </c>
      <c r="M38" s="3">
        <f t="shared" si="0"/>
        <v>2.2078252728534808E-3</v>
      </c>
      <c r="N38" s="6">
        <f t="shared" si="1"/>
        <v>0.99261537806927469</v>
      </c>
      <c r="O38" s="6">
        <f ca="1">IFERROR(AVERAGE(OFFSET(N38,0,0,-参数!B$8,1)),0)</f>
        <v>0.99446571988677457</v>
      </c>
      <c r="P38" s="6">
        <f t="shared" ca="1" si="2"/>
        <v>-1.8503418174998787E-3</v>
      </c>
    </row>
    <row r="39" spans="1:16" x14ac:dyDescent="0.15">
      <c r="A39" s="1">
        <v>42334</v>
      </c>
      <c r="B39" s="4" t="str">
        <f>IFERROR((全价!B39+IF(利息!B39&lt;利息!B38,参数!B$3*100,0))/全价!B38-1,"")</f>
        <v/>
      </c>
      <c r="C39" s="4">
        <f>IFERROR((全价!C39+IF(利息!C39&lt;利息!C38,参数!C$3*100,0))/全价!C38-1,"")</f>
        <v>-7.9251306770167229E-4</v>
      </c>
      <c r="D39" s="4">
        <f>IFERROR((全价!D39+IF(利息!D39&lt;利息!D38,参数!D$3*100,0))/全价!D38-1,"")</f>
        <v>2.1471502815422205E-3</v>
      </c>
      <c r="E39" s="4" t="str">
        <f>IFERROR((全价!E39+IF(利息!E39&lt;利息!E38,参数!E$3*100,0))/全价!E38-1,"")</f>
        <v/>
      </c>
      <c r="F39" s="4">
        <f>IFERROR((全价!F39+IF(利息!F39&lt;利息!F38,参数!F$3*100,0))/全价!F38-1,"")</f>
        <v>-4.0874282108983584E-3</v>
      </c>
      <c r="G39" s="4" t="str">
        <f>IFERROR((全价!G39+IF(利息!G39&lt;利息!G38,参数!G$3*100,0))/全价!G38-1,"")</f>
        <v/>
      </c>
      <c r="H39" s="4">
        <f>IFERROR((全价!H39+IF(利息!H39&lt;利息!H38,参数!H$3*100,0))/全价!H38-1,"")</f>
        <v>-2.9377203290259502E-4</v>
      </c>
      <c r="I39" s="4" t="str">
        <f>IFERROR((全价!I39+IF(利息!I39&lt;利息!I38,参数!I$3*100,0))/全价!I38-1,"")</f>
        <v/>
      </c>
      <c r="J39" s="4">
        <f>IFERROR((全价!J39+IF(利息!J39&lt;利息!J38,参数!J$3*100,0))/全价!J38-1,"")</f>
        <v>6.1601958540813406E-4</v>
      </c>
      <c r="K39" s="4">
        <f>IFERROR((全价!K39+IF(利息!K39&lt;利息!K38,参数!K$3*100,0))/全价!K38-1,"")</f>
        <v>-9.4301158707402744E-3</v>
      </c>
      <c r="M39" s="3">
        <f t="shared" si="0"/>
        <v>-1.9734432192154241E-3</v>
      </c>
      <c r="N39" s="6">
        <f t="shared" si="1"/>
        <v>0.99065650798213489</v>
      </c>
      <c r="O39" s="6">
        <f ca="1">IFERROR(AVERAGE(OFFSET(N39,0,0,-参数!B$8,1)),0)</f>
        <v>0.99375942261026373</v>
      </c>
      <c r="P39" s="6">
        <f t="shared" ca="1" si="2"/>
        <v>-3.1029146281288389E-3</v>
      </c>
    </row>
    <row r="40" spans="1:16" x14ac:dyDescent="0.15">
      <c r="A40" s="1">
        <v>42335</v>
      </c>
      <c r="B40" s="4" t="str">
        <f>IFERROR((全价!B40+IF(利息!B40&lt;利息!B39,参数!B$3*100,0))/全价!B39-1,"")</f>
        <v/>
      </c>
      <c r="C40" s="4">
        <f>IFERROR((全价!C40+IF(利息!C40&lt;利息!C39,参数!C$3*100,0))/全价!C39-1,"")</f>
        <v>2.1338392065073375E-3</v>
      </c>
      <c r="D40" s="4">
        <f>IFERROR((全价!D40+IF(利息!D40&lt;利息!D39,参数!D$3*100,0))/全价!D39-1,"")</f>
        <v>-8.196876530149888E-4</v>
      </c>
      <c r="E40" s="4" t="str">
        <f>IFERROR((全价!E40+IF(利息!E40&lt;利息!E39,参数!E$3*100,0))/全价!E39-1,"")</f>
        <v/>
      </c>
      <c r="F40" s="4">
        <f>IFERROR((全价!F40+IF(利息!F40&lt;利息!F39,参数!F$3*100,0))/全价!F39-1,"")</f>
        <v>-2.1073883474431732E-4</v>
      </c>
      <c r="G40" s="4" t="str">
        <f>IFERROR((全价!G40+IF(利息!G40&lt;利息!G39,参数!G$3*100,0))/全价!G39-1,"")</f>
        <v/>
      </c>
      <c r="H40" s="4">
        <f>IFERROR((全价!H40+IF(利息!H40&lt;利息!H39,参数!H$3*100,0))/全价!H39-1,"")</f>
        <v>-2.9385836027018275E-4</v>
      </c>
      <c r="I40" s="4" t="str">
        <f>IFERROR((全价!I40+IF(利息!I40&lt;利息!I39,参数!I$3*100,0))/全价!I39-1,"")</f>
        <v/>
      </c>
      <c r="J40" s="4">
        <f>IFERROR((全价!J40+IF(利息!J40&lt;利息!J39,参数!J$3*100,0))/全价!J39-1,"")</f>
        <v>1.8518711506196883E-3</v>
      </c>
      <c r="K40" s="4" t="str">
        <f>IFERROR((全价!K40+IF(利息!K40&lt;利息!K39,参数!K$3*100,0))/全价!K39-1,"")</f>
        <v/>
      </c>
      <c r="M40" s="3">
        <f t="shared" si="0"/>
        <v>5.3228510181950743E-4</v>
      </c>
      <c r="N40" s="6">
        <f t="shared" si="1"/>
        <v>0.99118381968235425</v>
      </c>
      <c r="O40" s="6">
        <f ca="1">IFERROR(AVERAGE(OFFSET(N40,0,0,-参数!B$8,1)),0)</f>
        <v>0.99310489555286086</v>
      </c>
      <c r="P40" s="6">
        <f t="shared" ca="1" si="2"/>
        <v>-1.9210758705066056E-3</v>
      </c>
    </row>
    <row r="41" spans="1:16" x14ac:dyDescent="0.15">
      <c r="A41" s="1">
        <v>42338</v>
      </c>
      <c r="B41" s="4" t="str">
        <f>IFERROR((全价!B41+IF(利息!B41&lt;利息!B40,参数!B$3*100,0))/全价!B40-1,"")</f>
        <v/>
      </c>
      <c r="C41" s="4">
        <f>IFERROR((全价!C41+IF(利息!C41&lt;利息!C40,参数!C$3*100,0))/全价!C40-1,"")</f>
        <v>8.2021017885836045E-4</v>
      </c>
      <c r="D41" s="4">
        <f>IFERROR((全价!D41+IF(利息!D41&lt;利息!D40,参数!D$3*100,0))/全价!D40-1,"")</f>
        <v>3.0594287261398456E-4</v>
      </c>
      <c r="E41" s="4" t="str">
        <f>IFERROR((全价!E41+IF(利息!E41&lt;利息!E40,参数!E$3*100,0))/全价!E40-1,"")</f>
        <v/>
      </c>
      <c r="F41" s="4">
        <f>IFERROR((全价!F41+IF(利息!F41&lt;利息!F40,参数!F$3*100,0))/全价!F40-1,"")</f>
        <v>1.8371972592972075E-3</v>
      </c>
      <c r="G41" s="4" t="str">
        <f>IFERROR((全价!G41+IF(利息!G41&lt;利息!G40,参数!G$3*100,0))/全价!G40-1,"")</f>
        <v/>
      </c>
      <c r="H41" s="4">
        <f>IFERROR((全价!H41+IF(利息!H41&lt;利息!H40,参数!H$3*100,0))/全价!H40-1,"")</f>
        <v>3.9192631785223142E-4</v>
      </c>
      <c r="I41" s="4">
        <f>IFERROR((全价!I41+IF(利息!I41&lt;利息!I40,参数!I$3*100,0))/全价!I40-1,"")</f>
        <v>-4.2256868032523043E-3</v>
      </c>
      <c r="J41" s="4">
        <f>IFERROR((全价!J41+IF(利息!J41&lt;利息!J40,参数!J$3*100,0))/全价!J40-1,"")</f>
        <v>6.0956137586098968E-4</v>
      </c>
      <c r="K41" s="4" t="str">
        <f>IFERROR((全价!K41+IF(利息!K41&lt;利息!K40,参数!K$3*100,0))/全价!K40-1,"")</f>
        <v/>
      </c>
      <c r="M41" s="3">
        <f t="shared" si="0"/>
        <v>-4.3474799794921783E-5</v>
      </c>
      <c r="N41" s="6">
        <f t="shared" si="1"/>
        <v>0.9911407281642336</v>
      </c>
      <c r="O41" s="6">
        <f ca="1">IFERROR(AVERAGE(OFFSET(N41,0,0,-参数!B$8,1)),0)</f>
        <v>0.99249040341320416</v>
      </c>
      <c r="P41" s="6">
        <f t="shared" ca="1" si="2"/>
        <v>-1.349675248970561E-3</v>
      </c>
    </row>
    <row r="42" spans="1:16" x14ac:dyDescent="0.15">
      <c r="A42" s="1">
        <v>42339</v>
      </c>
      <c r="B42" s="4" t="str">
        <f>IFERROR((全价!B42+IF(利息!B42&lt;利息!B41,参数!B$3*100,0))/全价!B41-1,"")</f>
        <v/>
      </c>
      <c r="C42" s="4">
        <f>IFERROR((全价!C42+IF(利息!C42&lt;利息!C41,参数!C$3*100,0))/全价!C41-1,"")</f>
        <v>1.3979618989794496E-3</v>
      </c>
      <c r="D42" s="4">
        <f>IFERROR((全价!D42+IF(利息!D42&lt;利息!D41,参数!D$3*100,0))/全价!D41-1,"")</f>
        <v>6.9019089868227468E-5</v>
      </c>
      <c r="E42" s="4">
        <f>IFERROR((全价!E42+IF(利息!E42&lt;利息!E41,参数!E$3*100,0))/全价!E41-1,"")</f>
        <v>-5.1422996093064555E-5</v>
      </c>
      <c r="F42" s="4" t="str">
        <f>IFERROR((全价!F42+IF(利息!F42&lt;利息!F41,参数!F$3*100,0))/全价!F41-1,"")</f>
        <v/>
      </c>
      <c r="G42" s="4">
        <f>IFERROR((全价!G42+IF(利息!G42&lt;利息!G41,参数!G$3*100,0))/全价!G41-1,"")</f>
        <v>2.3714185325274251E-4</v>
      </c>
      <c r="H42" s="4">
        <f>IFERROR((全价!H42+IF(利息!H42&lt;利息!H41,参数!H$3*100,0))/全价!H41-1,"")</f>
        <v>2.2204460492503131E-16</v>
      </c>
      <c r="I42" s="4" t="str">
        <f>IFERROR((全价!I42+IF(利息!I42&lt;利息!I41,参数!I$3*100,0))/全价!I41-1,"")</f>
        <v/>
      </c>
      <c r="J42" s="4" t="str">
        <f>IFERROR((全价!J42+IF(利息!J42&lt;利息!J41,参数!J$3*100,0))/全价!J41-1,"")</f>
        <v/>
      </c>
      <c r="K42" s="4" t="str">
        <f>IFERROR((全价!K42+IF(利息!K42&lt;利息!K41,参数!K$3*100,0))/全价!K41-1,"")</f>
        <v/>
      </c>
      <c r="M42" s="3">
        <f t="shared" si="0"/>
        <v>3.305399692015154E-4</v>
      </c>
      <c r="N42" s="6">
        <f t="shared" si="1"/>
        <v>0.99146833978999538</v>
      </c>
      <c r="O42" s="6">
        <f ca="1">IFERROR(AVERAGE(OFFSET(N42,0,0,-参数!B$8,1)),0)</f>
        <v>0.99205779775904634</v>
      </c>
      <c r="P42" s="6">
        <f t="shared" ca="1" si="2"/>
        <v>-5.8945796905096604E-4</v>
      </c>
    </row>
    <row r="43" spans="1:16" x14ac:dyDescent="0.15">
      <c r="A43" s="1">
        <v>42340</v>
      </c>
      <c r="B43" s="4" t="str">
        <f>IFERROR((全价!B43+IF(利息!B43&lt;利息!B42,参数!B$3*100,0))/全价!B42-1,"")</f>
        <v/>
      </c>
      <c r="C43" s="4">
        <f>IFERROR((全价!C43+IF(利息!C43&lt;利息!C42,参数!C$3*100,0))/全价!C42-1,"")</f>
        <v>6.6744014870812052E-4</v>
      </c>
      <c r="D43" s="4">
        <f>IFERROR((全价!D43+IF(利息!D43&lt;利息!D42,参数!D$3*100,0))/全价!D42-1,"")</f>
        <v>3.6252819776529943E-3</v>
      </c>
      <c r="E43" s="4">
        <f>IFERROR((全价!E43+IF(利息!E43&lt;利息!E42,参数!E$3*100,0))/全价!E42-1,"")</f>
        <v>-2.3236269692299416E-3</v>
      </c>
      <c r="F43" s="4" t="str">
        <f>IFERROR((全价!F43+IF(利息!F43&lt;利息!F42,参数!F$3*100,0))/全价!F42-1,"")</f>
        <v/>
      </c>
      <c r="G43" s="4" t="str">
        <f>IFERROR((全价!G43+IF(利息!G43&lt;利息!G42,参数!G$3*100,0))/全价!G42-1,"")</f>
        <v/>
      </c>
      <c r="H43" s="4">
        <f>IFERROR((全价!H43+IF(利息!H43&lt;利息!H42,参数!H$3*100,0))/全价!H42-1,"")</f>
        <v>5.093046033300741E-3</v>
      </c>
      <c r="I43" s="4" t="str">
        <f>IFERROR((全价!I43+IF(利息!I43&lt;利息!I42,参数!I$3*100,0))/全价!I42-1,"")</f>
        <v/>
      </c>
      <c r="J43" s="4" t="str">
        <f>IFERROR((全价!J43+IF(利息!J43&lt;利息!J42,参数!J$3*100,0))/全价!J42-1,"")</f>
        <v/>
      </c>
      <c r="K43" s="4" t="str">
        <f>IFERROR((全价!K43+IF(利息!K43&lt;利息!K42,参数!K$3*100,0))/全价!K42-1,"")</f>
        <v/>
      </c>
      <c r="M43" s="3">
        <f t="shared" si="0"/>
        <v>1.7655352976079786E-3</v>
      </c>
      <c r="N43" s="6">
        <f t="shared" si="1"/>
        <v>0.99321881214035546</v>
      </c>
      <c r="O43" s="6">
        <f ca="1">IFERROR(AVERAGE(OFFSET(N43,0,0,-参数!B$8,1)),0)</f>
        <v>0.99186968226980021</v>
      </c>
      <c r="P43" s="6">
        <f t="shared" ca="1" si="2"/>
        <v>1.3491298705552435E-3</v>
      </c>
    </row>
    <row r="44" spans="1:16" x14ac:dyDescent="0.15">
      <c r="A44" s="1">
        <v>42341</v>
      </c>
      <c r="B44" s="4" t="str">
        <f>IFERROR((全价!B44+IF(利息!B44&lt;利息!B43,参数!B$3*100,0))/全价!B43-1,"")</f>
        <v/>
      </c>
      <c r="C44" s="4">
        <f>IFERROR((全价!C44+IF(利息!C44&lt;利息!C43,参数!C$3*100,0))/全价!C43-1,"")</f>
        <v>3.0295285529935434E-4</v>
      </c>
      <c r="D44" s="4">
        <f>IFERROR((全价!D44+IF(利息!D44&lt;利息!D43,参数!D$3*100,0))/全价!D43-1,"")</f>
        <v>-1.2809172985872586E-4</v>
      </c>
      <c r="E44" s="4">
        <f>IFERROR((全价!E44+IF(利息!E44&lt;利息!E43,参数!E$3*100,0))/全价!E43-1,"")</f>
        <v>-5.1545412865117157E-5</v>
      </c>
      <c r="F44" s="4">
        <f>IFERROR((全价!F44+IF(利息!F44&lt;利息!F43,参数!F$3*100,0))/全价!F43-1,"")</f>
        <v>1.5931436300264945E-3</v>
      </c>
      <c r="G44" s="4" t="str">
        <f>IFERROR((全价!G44+IF(利息!G44&lt;利息!G43,参数!G$3*100,0))/全价!G43-1,"")</f>
        <v/>
      </c>
      <c r="H44" s="4">
        <f>IFERROR((全价!H44+IF(利息!H44&lt;利息!H43,参数!H$3*100,0))/全价!H43-1,"")</f>
        <v>2.8259598518807216E-3</v>
      </c>
      <c r="I44" s="4">
        <f>IFERROR((全价!I44+IF(利息!I44&lt;利息!I43,参数!I$3*100,0))/全价!I43-1,"")</f>
        <v>-2.4231687856018147E-2</v>
      </c>
      <c r="J44" s="4">
        <f>IFERROR((全价!J44+IF(利息!J44&lt;利息!J43,参数!J$3*100,0))/全价!J43-1,"")</f>
        <v>1.3967756809418752E-4</v>
      </c>
      <c r="K44" s="4">
        <f>IFERROR((全价!K44+IF(利息!K44&lt;利息!K43,参数!K$3*100,0))/全价!K43-1,"")</f>
        <v>7.5602833116583668E-5</v>
      </c>
      <c r="M44" s="3">
        <f t="shared" si="0"/>
        <v>-2.434248532540581E-3</v>
      </c>
      <c r="N44" s="6">
        <f t="shared" si="1"/>
        <v>0.99080107070441104</v>
      </c>
      <c r="O44" s="6">
        <f ca="1">IFERROR(AVERAGE(OFFSET(N44,0,0,-参数!B$8,1)),0)</f>
        <v>0.99152184209882188</v>
      </c>
      <c r="P44" s="6">
        <f t="shared" ca="1" si="2"/>
        <v>-7.2077139441084626E-4</v>
      </c>
    </row>
    <row r="45" spans="1:16" x14ac:dyDescent="0.15">
      <c r="A45" s="1">
        <v>42342</v>
      </c>
      <c r="B45" s="4" t="str">
        <f>IFERROR((全价!B45+IF(利息!B45&lt;利息!B44,参数!B$3*100,0))/全价!B44-1,"")</f>
        <v/>
      </c>
      <c r="C45" s="4">
        <f>IFERROR((全价!C45+IF(利息!C45&lt;利息!C44,参数!C$3*100,0))/全价!C44-1,"")</f>
        <v>9.3974185764778007E-4</v>
      </c>
      <c r="D45" s="4">
        <f>IFERROR((全价!D45+IF(利息!D45&lt;利息!D44,参数!D$3*100,0))/全价!D44-1,"")</f>
        <v>2.6565582602122717E-4</v>
      </c>
      <c r="E45" s="4" t="str">
        <f>IFERROR((全价!E45+IF(利息!E45&lt;利息!E44,参数!E$3*100,0))/全价!E44-1,"")</f>
        <v/>
      </c>
      <c r="F45" s="4">
        <f>IFERROR((全价!F45+IF(利息!F45&lt;利息!F44,参数!F$3*100,0))/全价!F44-1,"")</f>
        <v>-3.0513734426629302E-4</v>
      </c>
      <c r="G45" s="4" t="str">
        <f>IFERROR((全价!G45+IF(利息!G45&lt;利息!G44,参数!G$3*100,0))/全价!G44-1,"")</f>
        <v/>
      </c>
      <c r="H45" s="4">
        <f>IFERROR((全价!H45+IF(利息!H45&lt;利息!H44,参数!H$3*100,0))/全价!H44-1,"")</f>
        <v>2.9151685939170502E-3</v>
      </c>
      <c r="I45" s="4">
        <f>IFERROR((全价!I45+IF(利息!I45&lt;利息!I44,参数!I$3*100,0))/全价!I44-1,"")</f>
        <v>7.0886939663517001E-3</v>
      </c>
      <c r="J45" s="4">
        <f>IFERROR((全价!J45+IF(利息!J45&lt;利息!J44,参数!J$3*100,0))/全价!J44-1,"")</f>
        <v>1.3965806099580647E-4</v>
      </c>
      <c r="K45" s="4" t="str">
        <f>IFERROR((全价!K45+IF(利息!K45&lt;利息!K44,参数!K$3*100,0))/全价!K44-1,"")</f>
        <v/>
      </c>
      <c r="M45" s="3">
        <f t="shared" si="0"/>
        <v>1.8406301601112118E-3</v>
      </c>
      <c r="N45" s="6">
        <f t="shared" si="1"/>
        <v>0.99262476903782015</v>
      </c>
      <c r="O45" s="6">
        <f ca="1">IFERROR(AVERAGE(OFFSET(N45,0,0,-参数!B$8,1)),0)</f>
        <v>0.9914107173503407</v>
      </c>
      <c r="P45" s="6">
        <f t="shared" ca="1" si="2"/>
        <v>1.214051687479456E-3</v>
      </c>
    </row>
    <row r="46" spans="1:16" x14ac:dyDescent="0.15">
      <c r="A46" s="1">
        <v>42345</v>
      </c>
      <c r="B46" s="4" t="str">
        <f>IFERROR((全价!B46+IF(利息!B46&lt;利息!B45,参数!B$3*100,0))/全价!B45-1,"")</f>
        <v/>
      </c>
      <c r="C46" s="4">
        <f>IFERROR((全价!C46+IF(利息!C46&lt;利息!C45,参数!C$3*100,0))/全价!C45-1,"")</f>
        <v>2.7144746246432483E-4</v>
      </c>
      <c r="D46" s="4">
        <f>IFERROR((全价!D46+IF(利息!D46&lt;利息!D45,参数!D$3*100,0))/全价!D45-1,"")</f>
        <v>2.0626673389445571E-4</v>
      </c>
      <c r="E46" s="4" t="str">
        <f>IFERROR((全价!E46+IF(利息!E46&lt;利息!E45,参数!E$3*100,0))/全价!E45-1,"")</f>
        <v/>
      </c>
      <c r="F46" s="4">
        <f>IFERROR((全价!F46+IF(利息!F46&lt;利息!F45,参数!F$3*100,0))/全价!F45-1,"")</f>
        <v>5.065527139536119E-4</v>
      </c>
      <c r="G46" s="4" t="str">
        <f>IFERROR((全价!G46+IF(利息!G46&lt;利息!G45,参数!G$3*100,0))/全价!G45-1,"")</f>
        <v/>
      </c>
      <c r="H46" s="4">
        <f>IFERROR((全价!H46+IF(利息!H46&lt;利息!H45,参数!H$3*100,0))/全价!H45-1,"")</f>
        <v>-3.9724832865033477E-3</v>
      </c>
      <c r="I46" s="4">
        <f>IFERROR((全价!I46+IF(利息!I46&lt;利息!I45,参数!I$3*100,0))/全价!I45-1,"")</f>
        <v>2.3727040895202833E-3</v>
      </c>
      <c r="J46" s="4">
        <f>IFERROR((全价!J46+IF(利息!J46&lt;利息!J45,参数!J$3*100,0))/全价!J45-1,"")</f>
        <v>4.1891567803609142E-4</v>
      </c>
      <c r="K46" s="4" t="str">
        <f>IFERROR((全价!K46+IF(利息!K46&lt;利息!K45,参数!K$3*100,0))/全价!K45-1,"")</f>
        <v/>
      </c>
      <c r="M46" s="3">
        <f t="shared" si="0"/>
        <v>-3.2766101439096751E-5</v>
      </c>
      <c r="N46" s="6">
        <f t="shared" si="1"/>
        <v>0.9925922445939469</v>
      </c>
      <c r="O46" s="6">
        <f ca="1">IFERROR(AVERAGE(OFFSET(N46,0,0,-参数!B$8,1)),0)</f>
        <v>0.9912819626424072</v>
      </c>
      <c r="P46" s="6">
        <f t="shared" ca="1" si="2"/>
        <v>1.3102819515397046E-3</v>
      </c>
    </row>
    <row r="47" spans="1:16" x14ac:dyDescent="0.15">
      <c r="A47" s="1">
        <v>42346</v>
      </c>
      <c r="B47" s="4" t="str">
        <f>IFERROR((全价!B47+IF(利息!B47&lt;利息!B46,参数!B$3*100,0))/全价!B46-1,"")</f>
        <v/>
      </c>
      <c r="C47" s="4">
        <f>IFERROR((全价!C47+IF(利息!C47&lt;利息!C46,参数!C$3*100,0))/全价!C46-1,"")</f>
        <v>2.1162176965594526E-4</v>
      </c>
      <c r="D47" s="4">
        <f>IFERROR((全价!D47+IF(利息!D47&lt;利息!D46,参数!D$3*100,0))/全价!D46-1,"")</f>
        <v>-2.9653152467168375E-5</v>
      </c>
      <c r="E47" s="4">
        <f>IFERROR((全价!E47+IF(利息!E47&lt;利息!E46,参数!E$3*100,0))/全价!E46-1,"")</f>
        <v>-1.5115963955925071E-4</v>
      </c>
      <c r="F47" s="4">
        <f>IFERROR((全价!F47+IF(利息!F47&lt;利息!F46,参数!F$3*100,0))/全价!F46-1,"")</f>
        <v>9.2691159288582625E-4</v>
      </c>
      <c r="G47" s="4" t="str">
        <f>IFERROR((全价!G47+IF(利息!G47&lt;利息!G46,参数!G$3*100,0))/全价!G46-1,"")</f>
        <v/>
      </c>
      <c r="H47" s="4">
        <f>IFERROR((全价!H47+IF(利息!H47&lt;利息!H46,参数!H$3*100,0))/全价!H46-1,"")</f>
        <v>1.6536964980544688E-3</v>
      </c>
      <c r="I47" s="4">
        <f>IFERROR((全价!I47+IF(利息!I47&lt;利息!I46,参数!I$3*100,0))/全价!I46-1,"")</f>
        <v>-8.1004020696262558E-4</v>
      </c>
      <c r="J47" s="4">
        <f>IFERROR((全价!J47+IF(利息!J47&lt;利息!J46,参数!J$3*100,0))/全价!J46-1,"")</f>
        <v>3.2897314198931937E-4</v>
      </c>
      <c r="K47" s="4" t="str">
        <f>IFERROR((全价!K47+IF(利息!K47&lt;利息!K46,参数!K$3*100,0))/全价!K46-1,"")</f>
        <v/>
      </c>
      <c r="M47" s="3">
        <f t="shared" si="0"/>
        <v>3.0433571479950217E-4</v>
      </c>
      <c r="N47" s="6">
        <f t="shared" si="1"/>
        <v>0.99289432586420989</v>
      </c>
      <c r="O47" s="6">
        <f ca="1">IFERROR(AVERAGE(OFFSET(N47,0,0,-参数!B$8,1)),0)</f>
        <v>0.99134721505293488</v>
      </c>
      <c r="P47" s="6">
        <f t="shared" ca="1" si="2"/>
        <v>1.5471108112750098E-3</v>
      </c>
    </row>
    <row r="48" spans="1:16" x14ac:dyDescent="0.15">
      <c r="A48" s="1">
        <v>42347</v>
      </c>
      <c r="B48" s="4" t="str">
        <f>IFERROR((全价!B48+IF(利息!B48&lt;利息!B47,参数!B$3*100,0))/全价!B47-1,"")</f>
        <v/>
      </c>
      <c r="C48" s="4">
        <f>IFERROR((全价!C48+IF(利息!C48&lt;利息!C47,参数!C$3*100,0))/全价!C47-1,"")</f>
        <v>-1.1512277688583428E-3</v>
      </c>
      <c r="D48" s="4">
        <f>IFERROR((全价!D48+IF(利息!D48&lt;利息!D47,参数!D$3*100,0))/全价!D47-1,"")</f>
        <v>-6.2003884678174526E-4</v>
      </c>
      <c r="E48" s="4" t="str">
        <f>IFERROR((全价!E48+IF(利息!E48&lt;利息!E47,参数!E$3*100,0))/全价!E47-1,"")</f>
        <v/>
      </c>
      <c r="F48" s="4">
        <f>IFERROR((全价!F48+IF(利息!F48&lt;利息!F47,参数!F$3*100,0))/全价!F47-1,"")</f>
        <v>2.6328964195210247E-4</v>
      </c>
      <c r="G48" s="4" t="str">
        <f>IFERROR((全价!G48+IF(利息!G48&lt;利息!G47,参数!G$3*100,0))/全价!G47-1,"")</f>
        <v/>
      </c>
      <c r="H48" s="4">
        <f>IFERROR((全价!H48+IF(利息!H48&lt;利息!H47,参数!H$3*100,0))/全价!H47-1,"")</f>
        <v>-6.7980965329705878E-4</v>
      </c>
      <c r="I48" s="4">
        <f>IFERROR((全价!I48+IF(利息!I48&lt;利息!I47,参数!I$3*100,0))/全价!I47-1,"")</f>
        <v>-4.1877058619832486E-4</v>
      </c>
      <c r="J48" s="4">
        <f>IFERROR((全价!J48+IF(利息!J48&lt;利息!J47,参数!J$3*100,0))/全价!J47-1,"")</f>
        <v>3.2886495425210605E-4</v>
      </c>
      <c r="K48" s="4" t="str">
        <f>IFERROR((全价!K48+IF(利息!K48&lt;利息!K47,参数!K$3*100,0))/全价!K47-1,"")</f>
        <v/>
      </c>
      <c r="M48" s="3">
        <f t="shared" si="0"/>
        <v>-3.7961537648854388E-4</v>
      </c>
      <c r="N48" s="6">
        <f t="shared" si="1"/>
        <v>0.99251740791088361</v>
      </c>
      <c r="O48" s="6">
        <f ca="1">IFERROR(AVERAGE(OFFSET(N48,0,0,-参数!B$8,1)),0)</f>
        <v>0.99150578051127725</v>
      </c>
      <c r="P48" s="6">
        <f t="shared" ca="1" si="2"/>
        <v>1.0116273996063629E-3</v>
      </c>
    </row>
    <row r="49" spans="1:16" x14ac:dyDescent="0.15">
      <c r="A49" s="1">
        <v>42348</v>
      </c>
      <c r="B49" s="4" t="str">
        <f>IFERROR((全价!B49+IF(利息!B49&lt;利息!B48,参数!B$3*100,0))/全价!B48-1,"")</f>
        <v/>
      </c>
      <c r="C49" s="4">
        <f>IFERROR((全价!C49+IF(利息!C49&lt;利息!C48,参数!C$3*100,0))/全价!C48-1,"")</f>
        <v>1.5761963205471741E-3</v>
      </c>
      <c r="D49" s="4">
        <f>IFERROR((全价!D49+IF(利息!D49&lt;利息!D48,参数!D$3*100,0))/全价!D48-1,"")</f>
        <v>6.8786087407124441E-5</v>
      </c>
      <c r="E49" s="4" t="str">
        <f>IFERROR((全价!E49+IF(利息!E49&lt;利息!E48,参数!E$3*100,0))/全价!E48-1,"")</f>
        <v/>
      </c>
      <c r="F49" s="4">
        <f>IFERROR((全价!F49+IF(利息!F49&lt;利息!F48,参数!F$3*100,0))/全价!F48-1,"")</f>
        <v>2.6322033876313711E-4</v>
      </c>
      <c r="G49" s="4" t="str">
        <f>IFERROR((全价!G49+IF(利息!G49&lt;利息!G48,参数!G$3*100,0))/全价!G48-1,"")</f>
        <v/>
      </c>
      <c r="H49" s="4">
        <f>IFERROR((全价!H49+IF(利息!H49&lt;利息!H48,参数!H$3*100,0))/全价!H48-1,"")</f>
        <v>-5.8309037900894367E-4</v>
      </c>
      <c r="I49" s="4">
        <f>IFERROR((全价!I49+IF(利息!I49&lt;利息!I48,参数!I$3*100,0))/全价!I48-1,"")</f>
        <v>-1.5906521324621337E-2</v>
      </c>
      <c r="J49" s="4">
        <f>IFERROR((全价!J49+IF(利息!J49&lt;利息!J48,参数!J$3*100,0))/全价!J48-1,"")</f>
        <v>5.1802536405665123E-4</v>
      </c>
      <c r="K49" s="4" t="str">
        <f>IFERROR((全价!K49+IF(利息!K49&lt;利息!K48,参数!K$3*100,0))/全价!K48-1,"")</f>
        <v/>
      </c>
      <c r="M49" s="3">
        <f t="shared" si="0"/>
        <v>-2.3438972654760324E-3</v>
      </c>
      <c r="N49" s="6">
        <f t="shared" si="1"/>
        <v>0.99019104907254396</v>
      </c>
      <c r="O49" s="6">
        <f ca="1">IFERROR(AVERAGE(OFFSET(N49,0,0,-参数!B$8,1)),0)</f>
        <v>0.99149966958969848</v>
      </c>
      <c r="P49" s="6">
        <f t="shared" ca="1" si="2"/>
        <v>-1.308620517154524E-3</v>
      </c>
    </row>
    <row r="50" spans="1:16" x14ac:dyDescent="0.15">
      <c r="A50" s="1">
        <v>42349</v>
      </c>
      <c r="B50" s="4">
        <f>IFERROR((全价!B50+IF(利息!B50&lt;利息!B49,参数!B$3*100,0))/全价!B49-1,"")</f>
        <v>-8.1005554814350678E-4</v>
      </c>
      <c r="C50" s="4">
        <f>IFERROR((全价!C50+IF(利息!C50&lt;利息!C49,参数!C$3*100,0))/全价!C49-1,"")</f>
        <v>2.1148750357657953E-4</v>
      </c>
      <c r="D50" s="4">
        <f>IFERROR((全价!D50+IF(利息!D50&lt;利息!D49,参数!D$3*100,0))/全价!D49-1,"")</f>
        <v>3.6413659168132995E-4</v>
      </c>
      <c r="E50" s="4" t="str">
        <f>IFERROR((全价!E50+IF(利息!E50&lt;利息!E49,参数!E$3*100,0))/全价!E49-1,"")</f>
        <v/>
      </c>
      <c r="F50" s="4">
        <f>IFERROR((全价!F50+IF(利息!F50&lt;利息!F49,参数!F$3*100,0))/全价!F49-1,"")</f>
        <v>7.3889709885754939E-5</v>
      </c>
      <c r="G50" s="4" t="str">
        <f>IFERROR((全价!G50+IF(利息!G50&lt;利息!G49,参数!G$3*100,0))/全价!G49-1,"")</f>
        <v/>
      </c>
      <c r="H50" s="4">
        <f>IFERROR((全价!H50+IF(利息!H50&lt;利息!H49,参数!H$3*100,0))/全价!H49-1,"")</f>
        <v>-9.7238428626977846E-4</v>
      </c>
      <c r="I50" s="4">
        <f>IFERROR((全价!I50+IF(利息!I50&lt;利息!I49,参数!I$3*100,0))/全价!I49-1,"")</f>
        <v>2.1640650583996113E-3</v>
      </c>
      <c r="J50" s="4">
        <f>IFERROR((全价!J50+IF(利息!J50&lt;利息!J49,参数!J$3*100,0))/全价!J49-1,"")</f>
        <v>5.1775715271906719E-4</v>
      </c>
      <c r="K50" s="4" t="str">
        <f>IFERROR((全价!K50+IF(利息!K50&lt;利息!K49,参数!K$3*100,0))/全价!K49-1,"")</f>
        <v/>
      </c>
      <c r="M50" s="3">
        <f t="shared" si="0"/>
        <v>2.2127088312129395E-4</v>
      </c>
      <c r="N50" s="6">
        <f t="shared" si="1"/>
        <v>0.99041014952043105</v>
      </c>
      <c r="O50" s="6">
        <f ca="1">IFERROR(AVERAGE(OFFSET(N50,0,0,-参数!B$8,1)),0)</f>
        <v>0.99150914901816911</v>
      </c>
      <c r="P50" s="6">
        <f t="shared" ca="1" si="2"/>
        <v>-1.0989994977380624E-3</v>
      </c>
    </row>
    <row r="51" spans="1:16" x14ac:dyDescent="0.15">
      <c r="A51" s="1">
        <v>42352</v>
      </c>
      <c r="B51" s="4">
        <f>IFERROR((全价!B51+IF(利息!B51&lt;利息!B50,参数!B$3*100,0))/全价!B50-1,"")</f>
        <v>2.590268399325879E-2</v>
      </c>
      <c r="C51" s="4">
        <f>IFERROR((全价!C51+IF(利息!C51&lt;利息!C50,参数!C$3*100,0))/全价!C50-1,"")</f>
        <v>-2.7363184079587377E-4</v>
      </c>
      <c r="D51" s="4">
        <f>IFERROR((全价!D51+IF(利息!D51&lt;利息!D50,参数!D$3*100,0))/全价!D50-1,"")</f>
        <v>-2.2541287495786433E-3</v>
      </c>
      <c r="E51" s="4" t="str">
        <f>IFERROR((全价!E51+IF(利息!E51&lt;利息!E50,参数!E$3*100,0))/全价!E50-1,"")</f>
        <v/>
      </c>
      <c r="F51" s="4">
        <f>IFERROR((全价!F51+IF(利息!F51&lt;利息!F50,参数!F$3*100,0))/全价!F50-1,"")</f>
        <v>-3.4608938438862591E-4</v>
      </c>
      <c r="G51" s="4" t="str">
        <f>IFERROR((全价!G51+IF(利息!G51&lt;利息!G50,参数!G$3*100,0))/全价!G50-1,"")</f>
        <v/>
      </c>
      <c r="H51" s="4">
        <f>IFERROR((全价!H51+IF(利息!H51&lt;利息!H50,参数!H$3*100,0))/全价!H50-1,"")</f>
        <v>1.1679968853415268E-3</v>
      </c>
      <c r="I51" s="4">
        <f>IFERROR((全价!I51+IF(利息!I51&lt;利息!I50,参数!I$3*100,0))/全价!I50-1,"")</f>
        <v>5.1465963026187111E-4</v>
      </c>
      <c r="J51" s="4">
        <f>IFERROR((全价!J51+IF(利息!J51&lt;利息!J50,参数!J$3*100,0))/全价!J50-1,"")</f>
        <v>4.1803183154409673E-4</v>
      </c>
      <c r="K51" s="4" t="str">
        <f>IFERROR((全价!K51+IF(利息!K51&lt;利息!K50,参数!K$3*100,0))/全价!K50-1,"")</f>
        <v/>
      </c>
      <c r="M51" s="3">
        <f t="shared" si="0"/>
        <v>3.5899317665204489E-3</v>
      </c>
      <c r="N51" s="6">
        <f t="shared" si="1"/>
        <v>0.99396565437807871</v>
      </c>
      <c r="O51" s="6">
        <f ca="1">IFERROR(AVERAGE(OFFSET(N51,0,0,-参数!B$8,1)),0)</f>
        <v>0.99172172082099208</v>
      </c>
      <c r="P51" s="6">
        <f t="shared" ca="1" si="2"/>
        <v>2.2439335570866303E-3</v>
      </c>
    </row>
    <row r="52" spans="1:16" x14ac:dyDescent="0.15">
      <c r="A52" s="1">
        <v>42353</v>
      </c>
      <c r="B52" s="4">
        <f>IFERROR((全价!B52+IF(利息!B52&lt;利息!B51,参数!B$3*100,0))/全价!B51-1,"")</f>
        <v>-2.4727059751743274E-2</v>
      </c>
      <c r="C52" s="4">
        <f>IFERROR((全价!C52+IF(利息!C52&lt;利息!C51,参数!C$3*100,0))/全价!C51-1,"")</f>
        <v>1.119709373211597E-3</v>
      </c>
      <c r="D52" s="4">
        <f>IFERROR((全价!D52+IF(利息!D52&lt;利息!D51,参数!D$3*100,0))/全价!D51-1,"")</f>
        <v>-4.1725331654229869E-3</v>
      </c>
      <c r="E52" s="4" t="str">
        <f>IFERROR((全价!E52+IF(利息!E52&lt;利息!E51,参数!E$3*100,0))/全价!E51-1,"")</f>
        <v/>
      </c>
      <c r="F52" s="4">
        <f>IFERROR((全价!F52+IF(利息!F52&lt;利息!F51,参数!F$3*100,0))/全价!F51-1,"")</f>
        <v>7.3909830007323762E-5</v>
      </c>
      <c r="G52" s="4" t="str">
        <f>IFERROR((全价!G52+IF(利息!G52&lt;利息!G51,参数!G$3*100,0))/全价!G51-1,"")</f>
        <v/>
      </c>
      <c r="H52" s="4">
        <f>IFERROR((全价!H52+IF(利息!H52&lt;利息!H51,参数!H$3*100,0))/全价!H51-1,"")</f>
        <v>9.7219521679958731E-5</v>
      </c>
      <c r="I52" s="4">
        <f>IFERROR((全价!I52+IF(利息!I52&lt;利息!I51,参数!I$3*100,0))/全价!I51-1,"")</f>
        <v>2.0589404009558887E-3</v>
      </c>
      <c r="J52" s="4">
        <f>IFERROR((全价!J52+IF(利息!J52&lt;利息!J51,参数!J$3*100,0))/全价!J51-1,"")</f>
        <v>4.4788901879533327E-5</v>
      </c>
      <c r="K52" s="4">
        <f>IFERROR((全价!K52+IF(利息!K52&lt;利息!K51,参数!K$3*100,0))/全价!K51-1,"")</f>
        <v>-2.6430710170701754E-3</v>
      </c>
      <c r="M52" s="3">
        <f t="shared" si="0"/>
        <v>-3.5185119883127669E-3</v>
      </c>
      <c r="N52" s="6">
        <f t="shared" si="1"/>
        <v>0.99046837430717827</v>
      </c>
      <c r="O52" s="6">
        <f ca="1">IFERROR(AVERAGE(OFFSET(N52,0,0,-参数!B$8,1)),0)</f>
        <v>0.99169858223789575</v>
      </c>
      <c r="P52" s="6">
        <f t="shared" ca="1" si="2"/>
        <v>-1.2302079307174862E-3</v>
      </c>
    </row>
    <row r="53" spans="1:16" x14ac:dyDescent="0.15">
      <c r="A53" s="1">
        <v>42354</v>
      </c>
      <c r="B53" s="4" t="str">
        <f>IFERROR((全价!B53+IF(利息!B53&lt;利息!B52,参数!B$3*100,0))/全价!B52-1,"")</f>
        <v/>
      </c>
      <c r="C53" s="4">
        <f>IFERROR((全价!C53+IF(利息!C53&lt;利息!C52,参数!C$3*100,0))/全价!C52-1,"")</f>
        <v>8.4629914997269573E-4</v>
      </c>
      <c r="D53" s="4">
        <f>IFERROR((全价!D53+IF(利息!D53&lt;利息!D52,参数!D$3*100,0))/全价!D52-1,"")</f>
        <v>2.3473859889548976E-3</v>
      </c>
      <c r="E53" s="4">
        <f>IFERROR((全价!E53+IF(利息!E53&lt;利息!E52,参数!E$3*100,0))/全价!E52-1,"")</f>
        <v>-8.2093213409648591E-3</v>
      </c>
      <c r="F53" s="4">
        <f>IFERROR((全价!F53+IF(利息!F53&lt;利息!F52,参数!F$3*100,0))/全价!F52-1,"")</f>
        <v>1.6855382117997308E-4</v>
      </c>
      <c r="G53" s="4" t="str">
        <f>IFERROR((全价!G53+IF(利息!G53&lt;利息!G52,参数!G$3*100,0))/全价!G52-1,"")</f>
        <v/>
      </c>
      <c r="H53" s="4">
        <f>IFERROR((全价!H53+IF(利息!H53&lt;利息!H52,参数!H$3*100,0))/全价!H52-1,"")</f>
        <v>0</v>
      </c>
      <c r="I53" s="4">
        <f>IFERROR((全价!I53+IF(利息!I53&lt;利息!I52,参数!I$3*100,0))/全价!I52-1,"")</f>
        <v>-1.7124845693053947E-3</v>
      </c>
      <c r="J53" s="4">
        <f>IFERROR((全价!J53+IF(利息!J53&lt;利息!J52,参数!J$3*100,0))/全价!J52-1,"")</f>
        <v>-4.9705687961587586E-5</v>
      </c>
      <c r="K53" s="4">
        <f>IFERROR((全价!K53+IF(利息!K53&lt;利息!K52,参数!K$3*100,0))/全价!K52-1,"")</f>
        <v>1.7338188025983747E-4</v>
      </c>
      <c r="M53" s="3">
        <f t="shared" si="0"/>
        <v>-8.0448634473305469E-4</v>
      </c>
      <c r="N53" s="6">
        <f t="shared" si="1"/>
        <v>0.98967155602515822</v>
      </c>
      <c r="O53" s="6">
        <f ca="1">IFERROR(AVERAGE(OFFSET(N53,0,0,-参数!B$8,1)),0)</f>
        <v>0.99165126170268802</v>
      </c>
      <c r="P53" s="6">
        <f t="shared" ca="1" si="2"/>
        <v>-1.9797056775298083E-3</v>
      </c>
    </row>
    <row r="54" spans="1:16" x14ac:dyDescent="0.15">
      <c r="A54" s="1">
        <v>42355</v>
      </c>
      <c r="B54" s="4" t="str">
        <f>IFERROR((全价!B54+IF(利息!B54&lt;利息!B53,参数!B$3*100,0))/全价!B53-1,"")</f>
        <v/>
      </c>
      <c r="C54" s="4">
        <f>IFERROR((全价!C54+IF(利息!C54&lt;利息!C53,参数!C$3*100,0))/全价!C53-1,"")</f>
        <v>-9.6726809468061781E-4</v>
      </c>
      <c r="D54" s="4">
        <f>IFERROR((全价!D54+IF(利息!D54&lt;利息!D53,参数!D$3*100,0))/全价!D53-1,"")</f>
        <v>-4.250595624863962E-4</v>
      </c>
      <c r="E54" s="4" t="str">
        <f>IFERROR((全价!E54+IF(利息!E54&lt;利息!E53,参数!E$3*100,0))/全价!E53-1,"")</f>
        <v/>
      </c>
      <c r="F54" s="4">
        <f>IFERROR((全价!F54+IF(利息!F54&lt;利息!F53,参数!F$3*100,0))/全价!F53-1,"")</f>
        <v>1.6852541557721423E-4</v>
      </c>
      <c r="G54" s="4" t="str">
        <f>IFERROR((全价!G54+IF(利息!G54&lt;利息!G53,参数!G$3*100,0))/全价!G53-1,"")</f>
        <v/>
      </c>
      <c r="H54" s="4">
        <f>IFERROR((全价!H54+IF(利息!H54&lt;利息!H53,参数!H$3*100,0))/全价!H53-1,"")</f>
        <v>2.9163021288991509E-4</v>
      </c>
      <c r="I54" s="4">
        <f>IFERROR((全价!I54+IF(利息!I54&lt;利息!I53,参数!I$3*100,0))/全价!I53-1,"")</f>
        <v>1.7140618368216565E-4</v>
      </c>
      <c r="J54" s="4">
        <f>IFERROR((全价!J54+IF(利息!J54&lt;利息!J53,参数!J$3*100,0))/全价!J53-1,"")</f>
        <v>1.1787564934517825E-3</v>
      </c>
      <c r="K54" s="4" t="str">
        <f>IFERROR((全价!K54+IF(利息!K54&lt;利息!K53,参数!K$3*100,0))/全价!K53-1,"")</f>
        <v/>
      </c>
      <c r="M54" s="3">
        <f t="shared" si="0"/>
        <v>6.9665108072343898E-5</v>
      </c>
      <c r="N54" s="6">
        <f t="shared" si="1"/>
        <v>0.98974050160106475</v>
      </c>
      <c r="O54" s="6">
        <f ca="1">IFERROR(AVERAGE(OFFSET(N54,0,0,-参数!B$8,1)),0)</f>
        <v>0.99147158192342488</v>
      </c>
      <c r="P54" s="6">
        <f t="shared" ca="1" si="2"/>
        <v>-1.7310803223601345E-3</v>
      </c>
    </row>
    <row r="55" spans="1:16" x14ac:dyDescent="0.15">
      <c r="A55" s="1">
        <v>42356</v>
      </c>
      <c r="B55" s="4" t="str">
        <f>IFERROR((全价!B55+IF(利息!B55&lt;利息!B54,参数!B$3*100,0))/全价!B54-1,"")</f>
        <v/>
      </c>
      <c r="C55" s="4">
        <f>IFERROR((全价!C55+IF(利息!C55&lt;利息!C54,参数!C$3*100,0))/全价!C54-1,"")</f>
        <v>5.7421120532152869E-4</v>
      </c>
      <c r="D55" s="4">
        <f>IFERROR((全价!D55+IF(利息!D55&lt;利息!D54,参数!D$3*100,0))/全价!D54-1,"")</f>
        <v>1.1565453151789473E-3</v>
      </c>
      <c r="E55" s="4" t="str">
        <f>IFERROR((全价!E55+IF(利息!E55&lt;利息!E54,参数!E$3*100,0))/全价!E54-1,"")</f>
        <v/>
      </c>
      <c r="F55" s="4">
        <f>IFERROR((全价!F55+IF(利息!F55&lt;利息!F54,参数!F$3*100,0))/全价!F54-1,"")</f>
        <v>7.7379015899639025E-3</v>
      </c>
      <c r="G55" s="4" t="str">
        <f>IFERROR((全价!G55+IF(利息!G55&lt;利息!G54,参数!G$3*100,0))/全价!G54-1,"")</f>
        <v/>
      </c>
      <c r="H55" s="4">
        <f>IFERROR((全价!H55+IF(利息!H55&lt;利息!H54,参数!H$3*100,0))/全价!H54-1,"")</f>
        <v>9.7181729834794339E-4</v>
      </c>
      <c r="I55" s="4">
        <f>IFERROR((全价!I55+IF(利息!I55&lt;利息!I54,参数!I$3*100,0))/全价!I54-1,"")</f>
        <v>1.1642741920128152E-3</v>
      </c>
      <c r="J55" s="4">
        <f>IFERROR((全价!J55+IF(利息!J55&lt;利息!J54,参数!J$3*100,0))/全价!J54-1,"")</f>
        <v>-1.4403565671206042E-4</v>
      </c>
      <c r="K55" s="4" t="str">
        <f>IFERROR((全价!K55+IF(利息!K55&lt;利息!K54,参数!K$3*100,0))/全价!K54-1,"")</f>
        <v/>
      </c>
      <c r="M55" s="3">
        <f t="shared" si="0"/>
        <v>1.9101189906855127E-3</v>
      </c>
      <c r="N55" s="6">
        <f t="shared" si="1"/>
        <v>0.99163102372902368</v>
      </c>
      <c r="O55" s="6">
        <f ca="1">IFERROR(AVERAGE(OFFSET(N55,0,0,-参数!B$8,1)),0)</f>
        <v>0.99153248915760561</v>
      </c>
      <c r="P55" s="6">
        <f t="shared" ca="1" si="2"/>
        <v>9.8534571418062988E-5</v>
      </c>
    </row>
    <row r="56" spans="1:16" x14ac:dyDescent="0.15">
      <c r="A56" s="1">
        <v>42359</v>
      </c>
      <c r="B56" s="4" t="str">
        <f>IFERROR((全价!B56+IF(利息!B56&lt;利息!B55,参数!B$3*100,0))/全价!B55-1,"")</f>
        <v/>
      </c>
      <c r="C56" s="4">
        <f>IFERROR((全价!C56+IF(利息!C56&lt;利息!C55,参数!C$3*100,0))/全价!C55-1,"")</f>
        <v>-5.4531180904404675E-4</v>
      </c>
      <c r="D56" s="4">
        <f>IFERROR((全价!D56+IF(利息!D56&lt;利息!D55,参数!D$3*100,0))/全价!D55-1,"")</f>
        <v>5.032059086114149E-4</v>
      </c>
      <c r="E56" s="4">
        <f>IFERROR((全价!E56+IF(利息!E56&lt;利息!E55,参数!E$3*100,0))/全价!E55-1,"")</f>
        <v>-2.5915783405028314E-4</v>
      </c>
      <c r="F56" s="4" t="str">
        <f>IFERROR((全价!F56+IF(利息!F56&lt;利息!F55,参数!F$3*100,0))/全价!F55-1,"")</f>
        <v/>
      </c>
      <c r="G56" s="4" t="str">
        <f>IFERROR((全价!G56+IF(利息!G56&lt;利息!G55,参数!G$3*100,0))/全价!G55-1,"")</f>
        <v/>
      </c>
      <c r="H56" s="4">
        <f>IFERROR((全价!H56+IF(利息!H56&lt;利息!H55,参数!H$3*100,0))/全价!H55-1,"")</f>
        <v>-5.8252427184468658E-4</v>
      </c>
      <c r="I56" s="4">
        <f>IFERROR((全价!I56+IF(利息!I56&lt;利息!I55,参数!I$3*100,0))/全价!I55-1,"")</f>
        <v>-1.3707786403072131E-3</v>
      </c>
      <c r="J56" s="4">
        <f>IFERROR((全价!J56+IF(利息!J56&lt;利息!J55,参数!J$3*100,0))/全价!J55-1,"")</f>
        <v>4.1742735949257259E-4</v>
      </c>
      <c r="K56" s="4" t="str">
        <f>IFERROR((全价!K56+IF(利息!K56&lt;利息!K55,参数!K$3*100,0))/全价!K55-1,"")</f>
        <v/>
      </c>
      <c r="M56" s="3">
        <f t="shared" si="0"/>
        <v>-3.0618988119037366E-4</v>
      </c>
      <c r="N56" s="6">
        <f t="shared" si="1"/>
        <v>0.99132739634368339</v>
      </c>
      <c r="O56" s="6">
        <f ca="1">IFERROR(AVERAGE(OFFSET(N56,0,0,-参数!B$8,1)),0)</f>
        <v>0.99154146269893861</v>
      </c>
      <c r="P56" s="6">
        <f t="shared" ca="1" si="2"/>
        <v>-2.1406635525522688E-4</v>
      </c>
    </row>
    <row r="57" spans="1:16" x14ac:dyDescent="0.15">
      <c r="A57" s="1">
        <v>42360</v>
      </c>
      <c r="B57" s="4" t="str">
        <f>IFERROR((全价!B57+IF(利息!B57&lt;利息!B56,参数!B$3*100,0))/全价!B56-1,"")</f>
        <v/>
      </c>
      <c r="C57" s="4">
        <f>IFERROR((全价!C57+IF(利息!C57&lt;利息!C56,参数!C$3*100,0))/全价!C56-1,"")</f>
        <v>-9.6817693153772311E-4</v>
      </c>
      <c r="D57" s="4">
        <f>IFERROR((全价!D57+IF(利息!D57&lt;利息!D56,参数!D$3*100,0))/全价!D56-1,"")</f>
        <v>-1.0167218292339575E-3</v>
      </c>
      <c r="E57" s="4">
        <f>IFERROR((全价!E57+IF(利息!E57&lt;利息!E56,参数!E$3*100,0))/全价!E56-1,"")</f>
        <v>9.7632180498237187E-3</v>
      </c>
      <c r="F57" s="4" t="str">
        <f>IFERROR((全价!F57+IF(利息!F57&lt;利息!F56,参数!F$3*100,0))/全价!F56-1,"")</f>
        <v/>
      </c>
      <c r="G57" s="4">
        <f>IFERROR((全价!G57+IF(利息!G57&lt;利息!G56,参数!G$3*100,0))/全价!G56-1,"")</f>
        <v>3.8727966309881623E-5</v>
      </c>
      <c r="H57" s="4">
        <f>IFERROR((全价!H57+IF(利息!H57&lt;利息!H56,参数!H$3*100,0))/全价!H56-1,"")</f>
        <v>1.0685836409560778E-3</v>
      </c>
      <c r="I57" s="4">
        <f>IFERROR((全价!I57+IF(利息!I57&lt;利息!I56,参数!I$3*100,0))/全价!I56-1,"")</f>
        <v>2.8527934112307918E-3</v>
      </c>
      <c r="J57" s="4">
        <f>IFERROR((全价!J57+IF(利息!J57&lt;利息!J56,参数!J$3*100,0))/全价!J56-1,"")</f>
        <v>4.4724164362630603E-5</v>
      </c>
      <c r="K57" s="4">
        <f>IFERROR((全价!K57+IF(利息!K57&lt;利息!K56,参数!K$3*100,0))/全价!K56-1,"")</f>
        <v>7.6016216792984537E-5</v>
      </c>
      <c r="M57" s="3">
        <f t="shared" si="0"/>
        <v>1.4823955860880506E-3</v>
      </c>
      <c r="N57" s="6">
        <f t="shared" si="1"/>
        <v>0.99279693570039151</v>
      </c>
      <c r="O57" s="6">
        <f ca="1">IFERROR(AVERAGE(OFFSET(N57,0,0,-参数!B$8,1)),0)</f>
        <v>0.99164497566994847</v>
      </c>
      <c r="P57" s="6">
        <f t="shared" ca="1" si="2"/>
        <v>1.1519600304430444E-3</v>
      </c>
    </row>
    <row r="58" spans="1:16" x14ac:dyDescent="0.15">
      <c r="A58" s="1">
        <v>42361</v>
      </c>
      <c r="B58" s="4">
        <f>IFERROR((全价!B58+IF(利息!B58&lt;利息!B57,参数!B$3*100,0))/全价!B57-1,"")</f>
        <v>1.3383761898455582E-4</v>
      </c>
      <c r="C58" s="4">
        <f>IFERROR((全价!C58+IF(利息!C58&lt;利息!C57,参数!C$3*100,0))/全价!C57-1,"")</f>
        <v>-7.8748385844706892E-4</v>
      </c>
      <c r="D58" s="4">
        <f>IFERROR((全价!D58+IF(利息!D58&lt;利息!D57,参数!D$3*100,0))/全价!D57-1,"")</f>
        <v>-2.2737115634485772E-4</v>
      </c>
      <c r="E58" s="4">
        <f>IFERROR((全价!E58+IF(利息!E58&lt;利息!E57,参数!E$3*100,0))/全价!E57-1,"")</f>
        <v>1.482652960365094E-4</v>
      </c>
      <c r="F58" s="4" t="str">
        <f>IFERROR((全价!F58+IF(利息!F58&lt;利息!F57,参数!F$3*100,0))/全价!F57-1,"")</f>
        <v/>
      </c>
      <c r="G58" s="4">
        <f>IFERROR((全价!G58+IF(利息!G58&lt;利息!G57,参数!G$3*100,0))/全价!G57-1,"")</f>
        <v>1.3826984874598658E-4</v>
      </c>
      <c r="H58" s="4">
        <f>IFERROR((全价!H58+IF(利息!H58&lt;利息!H57,参数!H$3*100,0))/全价!H57-1,"")</f>
        <v>1.9408054342551218E-4</v>
      </c>
      <c r="I58" s="4">
        <f>IFERROR((全价!I58+IF(利息!I58&lt;利息!I57,参数!I$3*100,0))/全价!I57-1,"")</f>
        <v>1.7092486631242743E-4</v>
      </c>
      <c r="J58" s="4">
        <f>IFERROR((全价!J58+IF(利息!J58&lt;利息!J57,参数!J$3*100,0))/全价!J57-1,"")</f>
        <v>-3.3270188050227301E-4</v>
      </c>
      <c r="K58" s="4" t="str">
        <f>IFERROR((全价!K58+IF(利息!K58&lt;利息!K57,参数!K$3*100,0))/全价!K57-1,"")</f>
        <v/>
      </c>
      <c r="M58" s="3">
        <f t="shared" si="0"/>
        <v>-7.0272340223651031E-5</v>
      </c>
      <c r="N58" s="6">
        <f t="shared" si="1"/>
        <v>0.99272716953635298</v>
      </c>
      <c r="O58" s="6">
        <f ca="1">IFERROR(AVERAGE(OFFSET(N58,0,0,-参数!B$8,1)),0)</f>
        <v>0.99172365252909589</v>
      </c>
      <c r="P58" s="6">
        <f t="shared" ca="1" si="2"/>
        <v>1.0035170072570931E-3</v>
      </c>
    </row>
    <row r="59" spans="1:16" x14ac:dyDescent="0.15">
      <c r="A59" s="1">
        <v>42362</v>
      </c>
      <c r="B59" s="4" t="str">
        <f>IFERROR((全价!B59+IF(利息!B59&lt;利息!B58,参数!B$3*100,0))/全价!B58-1,"")</f>
        <v/>
      </c>
      <c r="C59" s="4">
        <f>IFERROR((全价!C59+IF(利息!C59&lt;利息!C58,参数!C$3*100,0))/全价!C58-1,"")</f>
        <v>2.1165523105914907E-4</v>
      </c>
      <c r="D59" s="4">
        <f>IFERROR((全价!D59+IF(利息!D59&lt;利息!D58,参数!D$3*100,0))/全价!D58-1,"")</f>
        <v>6.6196298422127597E-4</v>
      </c>
      <c r="E59" s="4">
        <f>IFERROR((全价!E59+IF(利息!E59&lt;利息!E58,参数!E$3*100,0))/全价!E58-1,"")</f>
        <v>-8.5377169431133382E-4</v>
      </c>
      <c r="F59" s="4" t="str">
        <f>IFERROR((全价!F59+IF(利息!F59&lt;利息!F58,参数!F$3*100,0))/全价!F58-1,"")</f>
        <v/>
      </c>
      <c r="G59" s="4" t="str">
        <f>IFERROR((全价!G59+IF(利息!G59&lt;利息!G58,参数!G$3*100,0))/全价!G58-1,"")</f>
        <v/>
      </c>
      <c r="H59" s="4">
        <f>IFERROR((全价!H59+IF(利息!H59&lt;利息!H58,参数!H$3*100,0))/全价!H58-1,"")</f>
        <v>-1.1102230246251565E-16</v>
      </c>
      <c r="I59" s="4">
        <f>IFERROR((全价!I59+IF(利息!I59&lt;利息!I58,参数!I$3*100,0))/全价!I58-1,"")</f>
        <v>-1.2613726990129415E-4</v>
      </c>
      <c r="J59" s="4">
        <f>IFERROR((全价!J59+IF(利息!J59&lt;利息!J58,参数!J$3*100,0))/全价!J58-1,"")</f>
        <v>2.1212601573139533E-3</v>
      </c>
      <c r="K59" s="4" t="str">
        <f>IFERROR((全价!K59+IF(利息!K59&lt;利息!K58,参数!K$3*100,0))/全价!K58-1,"")</f>
        <v/>
      </c>
      <c r="M59" s="3">
        <f t="shared" si="0"/>
        <v>3.3582823473027323E-4</v>
      </c>
      <c r="N59" s="6">
        <f t="shared" si="1"/>
        <v>0.99306055534926718</v>
      </c>
      <c r="O59" s="6">
        <f ca="1">IFERROR(AVERAGE(OFFSET(N59,0,0,-参数!B$8,1)),0)</f>
        <v>0.99171376147965284</v>
      </c>
      <c r="P59" s="6">
        <f t="shared" ca="1" si="2"/>
        <v>1.3467938696143378E-3</v>
      </c>
    </row>
    <row r="60" spans="1:16" x14ac:dyDescent="0.15">
      <c r="A60" s="1">
        <v>42363</v>
      </c>
      <c r="B60" s="4" t="str">
        <f>IFERROR((全价!B60+IF(利息!B60&lt;利息!B59,参数!B$3*100,0))/全价!B59-1,"")</f>
        <v/>
      </c>
      <c r="C60" s="4">
        <f>IFERROR((全价!C60+IF(利息!C60&lt;利息!C59,参数!C$3*100,0))/全价!C59-1,"")</f>
        <v>-3.3359763892537586E-4</v>
      </c>
      <c r="D60" s="4">
        <f>IFERROR((全价!D60+IF(利息!D60&lt;利息!D59,参数!D$3*100,0))/全价!D59-1,"")</f>
        <v>1.1553014673950646E-3</v>
      </c>
      <c r="E60" s="4">
        <f>IFERROR((全价!E60+IF(利息!E60&lt;利息!E59,参数!E$3*100,0))/全价!E59-1,"")</f>
        <v>-8.5450124328556587E-4</v>
      </c>
      <c r="F60" s="4">
        <f>IFERROR((全价!F60+IF(利息!F60&lt;利息!F59,参数!F$3*100,0))/全价!F59-1,"")</f>
        <v>-3.0291507421420505E-4</v>
      </c>
      <c r="G60" s="4" t="str">
        <f>IFERROR((全价!G60+IF(利息!G60&lt;利息!G59,参数!G$3*100,0))/全价!G59-1,"")</f>
        <v/>
      </c>
      <c r="H60" s="4">
        <f>IFERROR((全价!H60+IF(利息!H60&lt;利息!H59,参数!H$3*100,0))/全价!H59-1,"")</f>
        <v>3.8808576695448238E-4</v>
      </c>
      <c r="I60" s="4">
        <f>IFERROR((全价!I60+IF(利息!I60&lt;利息!I59,参数!I$3*100,0))/全价!I59-1,"")</f>
        <v>-1.3144347727004346E-3</v>
      </c>
      <c r="J60" s="4">
        <f>IFERROR((全价!J60+IF(利息!J60&lt;利息!J59,参数!J$3*100,0))/全价!J59-1,"")</f>
        <v>1.0807061439228605E-3</v>
      </c>
      <c r="K60" s="4" t="str">
        <f>IFERROR((全价!K60+IF(利息!K60&lt;利息!K59,参数!K$3*100,0))/全价!K59-1,"")</f>
        <v/>
      </c>
      <c r="M60" s="3">
        <f t="shared" si="0"/>
        <v>-2.5907907264739144E-5</v>
      </c>
      <c r="N60" s="6">
        <f t="shared" si="1"/>
        <v>0.9930348272284909</v>
      </c>
      <c r="O60" s="6">
        <f ca="1">IFERROR(AVERAGE(OFFSET(N60,0,0,-参数!B$8,1)),0)</f>
        <v>0.99185337126240791</v>
      </c>
      <c r="P60" s="6">
        <f t="shared" ca="1" si="2"/>
        <v>1.1814559660829893E-3</v>
      </c>
    </row>
    <row r="61" spans="1:16" x14ac:dyDescent="0.15">
      <c r="A61" s="1">
        <v>42366</v>
      </c>
      <c r="B61" s="4">
        <f>IFERROR((全价!B61+IF(利息!B61&lt;利息!B60,参数!B$3*100,0))/全价!B60-1,"")</f>
        <v>4.0097298641628143E-4</v>
      </c>
      <c r="C61" s="4">
        <f>IFERROR((全价!C61+IF(利息!C61&lt;利息!C60,参数!C$3*100,0))/全价!C60-1,"")</f>
        <v>1.9985182325878981E-3</v>
      </c>
      <c r="D61" s="4">
        <f>IFERROR((全价!D61+IF(利息!D61&lt;利息!D60,参数!D$3*100,0))/全价!D60-1,"")</f>
        <v>2.0674139084264631E-4</v>
      </c>
      <c r="E61" s="4">
        <f>IFERROR((全价!E61+IF(利息!E61&lt;利息!E60,参数!E$3*100,0))/全价!E60-1,"")</f>
        <v>3.4566774097741781E-3</v>
      </c>
      <c r="F61" s="4">
        <f>IFERROR((全价!F61+IF(利息!F61&lt;利息!F60,参数!F$3*100,0))/全价!F60-1,"")</f>
        <v>5.0286244777963951E-4</v>
      </c>
      <c r="G61" s="4">
        <f>IFERROR((全价!G61+IF(利息!G61&lt;利息!G60,参数!G$3*100,0))/全价!G60-1,"")</f>
        <v>1.310156520904826E-3</v>
      </c>
      <c r="H61" s="4">
        <f>IFERROR((全价!H61+IF(利息!H61&lt;利息!H60,参数!H$3*100,0))/全价!H60-1,"")</f>
        <v>1.6487246629812713E-3</v>
      </c>
      <c r="I61" s="4">
        <f>IFERROR((全价!I61+IF(利息!I61&lt;利息!I60,参数!I$3*100,0))/全价!I60-1,"")</f>
        <v>2.4965024516794276E-3</v>
      </c>
      <c r="J61" s="4">
        <f>IFERROR((全价!J61+IF(利息!J61&lt;利息!J60,参数!J$3*100,0))/全价!J60-1,"")</f>
        <v>4.1604028631003764E-4</v>
      </c>
      <c r="K61" s="4">
        <f>IFERROR((全价!K61+IF(利息!K61&lt;利息!K60,参数!K$3*100,0))/全价!K60-1,"")</f>
        <v>-1.1078915743090056E-2</v>
      </c>
      <c r="M61" s="3">
        <f t="shared" si="0"/>
        <v>1.3582806461861496E-4</v>
      </c>
      <c r="N61" s="6">
        <f t="shared" si="1"/>
        <v>0.99316970922717229</v>
      </c>
      <c r="O61" s="6">
        <f ca="1">IFERROR(AVERAGE(OFFSET(N61,0,0,-参数!B$8,1)),0)</f>
        <v>0.9918874300242424</v>
      </c>
      <c r="P61" s="6">
        <f t="shared" ca="1" si="2"/>
        <v>1.2822792029298924E-3</v>
      </c>
    </row>
    <row r="62" spans="1:16" x14ac:dyDescent="0.15">
      <c r="A62" s="1">
        <v>42367</v>
      </c>
      <c r="B62" s="4" t="str">
        <f>IFERROR((全价!B62+IF(利息!B62&lt;利息!B61,参数!B$3*100,0))/全价!B61-1,"")</f>
        <v/>
      </c>
      <c r="C62" s="4">
        <f>IFERROR((全价!C62+IF(利息!C62&lt;利息!C61,参数!C$3*100,0))/全价!C61-1,"")</f>
        <v>2.9824779421039338E-5</v>
      </c>
      <c r="D62" s="4">
        <f>IFERROR((全价!D62+IF(利息!D62&lt;利息!D61,参数!D$3*100,0))/全价!D61-1,"")</f>
        <v>6.8899552558177035E-5</v>
      </c>
      <c r="E62" s="4">
        <f>IFERROR((全价!E62+IF(利息!E62&lt;利息!E61,参数!E$3*100,0))/全价!E61-1,"")</f>
        <v>1.1482566504341651E-3</v>
      </c>
      <c r="F62" s="4">
        <f>IFERROR((全价!F62+IF(利息!F62&lt;利息!F61,参数!F$3*100,0))/全价!F61-1,"")</f>
        <v>1.1083188349763073E-3</v>
      </c>
      <c r="G62" s="4">
        <f>IFERROR((全价!G62+IF(利息!G62&lt;利息!G61,参数!G$3*100,0))/全价!G61-1,"")</f>
        <v>1.3803167377690606E-4</v>
      </c>
      <c r="H62" s="4">
        <f>IFERROR((全价!H62+IF(利息!H62&lt;利息!H61,参数!H$3*100,0))/全价!H61-1,"")</f>
        <v>7.7459333849727585E-4</v>
      </c>
      <c r="I62" s="4">
        <f>IFERROR((全价!I62+IF(利息!I62&lt;利息!I61,参数!I$3*100,0))/全价!I61-1,"")</f>
        <v>-1.8074215383947489E-3</v>
      </c>
      <c r="J62" s="4">
        <f>IFERROR((全价!J62+IF(利息!J62&lt;利息!J61,参数!J$3*100,0))/全价!J61-1,"")</f>
        <v>1.0790905338404766E-3</v>
      </c>
      <c r="K62" s="4">
        <f>IFERROR((全价!K62+IF(利息!K62&lt;利息!K61,参数!K$3*100,0))/全价!K61-1,"")</f>
        <v>-2.7815172231276941E-3</v>
      </c>
      <c r="M62" s="3">
        <f t="shared" si="0"/>
        <v>-2.6880377557566188E-5</v>
      </c>
      <c r="N62" s="6">
        <f t="shared" si="1"/>
        <v>0.99314301245040948</v>
      </c>
      <c r="O62" s="6">
        <f ca="1">IFERROR(AVERAGE(OFFSET(N62,0,0,-参数!B$8,1)),0)</f>
        <v>0.99192185301527136</v>
      </c>
      <c r="P62" s="6">
        <f t="shared" ca="1" si="2"/>
        <v>1.2211594351381194E-3</v>
      </c>
    </row>
    <row r="63" spans="1:16" x14ac:dyDescent="0.15">
      <c r="A63" s="1">
        <v>42368</v>
      </c>
      <c r="B63" s="4" t="str">
        <f>IFERROR((全价!B63+IF(利息!B63&lt;利息!B62,参数!B$3*100,0))/全价!B62-1,"")</f>
        <v/>
      </c>
      <c r="C63" s="4">
        <f>IFERROR((全价!C63+IF(利息!C63&lt;利息!C62,参数!C$3*100,0))/全价!C62-1,"")</f>
        <v>3.9268121741109496E-4</v>
      </c>
      <c r="D63" s="4">
        <f>IFERROR((全价!D63+IF(利息!D63&lt;利息!D62,参数!D$3*100,0))/全价!D62-1,"")</f>
        <v>6.8894805737018672E-5</v>
      </c>
      <c r="E63" s="4">
        <f>IFERROR((全价!E63+IF(利息!E63&lt;利息!E62,参数!E$3*100,0))/全价!E62-1,"")</f>
        <v>1.4781561370869056E-4</v>
      </c>
      <c r="F63" s="4">
        <f>IFERROR((全价!F63+IF(利息!F63&lt;利息!F62,参数!F$3*100,0))/全价!F62-1,"")</f>
        <v>-1.2422600121008154E-3</v>
      </c>
      <c r="G63" s="4">
        <f>IFERROR((全价!G63+IF(利息!G63&lt;利息!G62,参数!G$3*100,0))/全价!G62-1,"")</f>
        <v>1.3801262366364142E-4</v>
      </c>
      <c r="H63" s="4">
        <f>IFERROR((全价!H63+IF(利息!H63&lt;利息!H62,参数!H$3*100,0))/全价!H62-1,"")</f>
        <v>-9.6749226006109801E-5</v>
      </c>
      <c r="I63" s="4">
        <f>IFERROR((全价!I63+IF(利息!I63&lt;利息!I62,参数!I$3*100,0))/全价!I62-1,"")</f>
        <v>1.710250918240952E-4</v>
      </c>
      <c r="J63" s="4">
        <f>IFERROR((全价!J63+IF(利息!J63&lt;利息!J62,参数!J$3*100,0))/全价!J62-1,"")</f>
        <v>1.8927560090331808E-2</v>
      </c>
      <c r="K63" s="4">
        <f>IFERROR((全价!K63+IF(利息!K63&lt;利息!K62,参数!K$3*100,0))/全价!K62-1,"")</f>
        <v>1.0949937918306896E-2</v>
      </c>
      <c r="M63" s="3">
        <f t="shared" si="0"/>
        <v>3.2729909025418133E-3</v>
      </c>
      <c r="N63" s="6">
        <f t="shared" si="1"/>
        <v>0.99639356049508254</v>
      </c>
      <c r="O63" s="6">
        <f ca="1">IFERROR(AVERAGE(OFFSET(N63,0,0,-参数!B$8,1)),0)</f>
        <v>0.9921405551797009</v>
      </c>
      <c r="P63" s="6">
        <f t="shared" ca="1" si="2"/>
        <v>4.2530053153816416E-3</v>
      </c>
    </row>
    <row r="64" spans="1:16" x14ac:dyDescent="0.15">
      <c r="A64" s="1">
        <v>42369</v>
      </c>
      <c r="B64" s="4" t="str">
        <f>IFERROR((全价!B64+IF(利息!B64&lt;利息!B63,参数!B$3*100,0))/全价!B63-1,"")</f>
        <v/>
      </c>
      <c r="C64" s="4">
        <f>IFERROR((全价!C64+IF(利息!C64&lt;利息!C63,参数!C$3*100,0))/全价!C63-1,"")</f>
        <v>1.0272781476696746E-3</v>
      </c>
      <c r="D64" s="4">
        <f>IFERROR((全价!D64+IF(利息!D64&lt;利息!D63,参数!D$3*100,0))/全价!D63-1,"")</f>
        <v>2.6610473990618111E-4</v>
      </c>
      <c r="E64" s="4">
        <f>IFERROR((全价!E64+IF(利息!E64&lt;利息!E63,参数!E$3*100,0))/全价!E63-1,"")</f>
        <v>-9.5108026296353287E-4</v>
      </c>
      <c r="F64" s="4">
        <f>IFERROR((全价!F64+IF(利息!F64&lt;利息!F63,参数!F$3*100,0))/全价!F63-1,"")</f>
        <v>1.6755924185907212E-4</v>
      </c>
      <c r="G64" s="4">
        <f>IFERROR((全价!G64+IF(利息!G64&lt;利息!G63,参数!G$3*100,0))/全价!G63-1,"")</f>
        <v>3.8649089133535597E-5</v>
      </c>
      <c r="H64" s="4">
        <f>IFERROR((全价!H64+IF(利息!H64&lt;利息!H63,参数!H$3*100,0))/全价!H63-1,"")</f>
        <v>1.9351717464921592E-4</v>
      </c>
      <c r="I64" s="4">
        <f>IFERROR((全价!I64+IF(利息!I64&lt;利息!I63,参数!I$3*100,0))/全价!I63-1,"")</f>
        <v>-3.2434926580349188E-4</v>
      </c>
      <c r="J64" s="4">
        <f>IFERROR((全价!J64+IF(利息!J64&lt;利息!J63,参数!J$3*100,0))/全价!J63-1,"")</f>
        <v>-7.8610235699350106E-4</v>
      </c>
      <c r="K64" s="4">
        <f>IFERROR((全价!K64+IF(利息!K64&lt;利息!K63,参数!K$3*100,0))/全价!K63-1,"")</f>
        <v>3.1072954475441783E-3</v>
      </c>
      <c r="M64" s="3">
        <f t="shared" si="0"/>
        <v>3.043191061112591E-4</v>
      </c>
      <c r="N64" s="6">
        <f t="shared" si="1"/>
        <v>0.99669678209274737</v>
      </c>
      <c r="O64" s="6">
        <f ca="1">IFERROR(AVERAGE(OFFSET(N64,0,0,-参数!B$8,1)),0)</f>
        <v>0.99240176606606734</v>
      </c>
      <c r="P64" s="6">
        <f t="shared" ca="1" si="2"/>
        <v>4.2950160266800319E-3</v>
      </c>
    </row>
    <row r="65" spans="1:16" x14ac:dyDescent="0.15">
      <c r="A65" s="1">
        <v>42373</v>
      </c>
      <c r="B65" s="4">
        <f>IFERROR((全价!B65+IF(利息!B65&lt;利息!B64,参数!B$3*100,0))/全价!B64-1,"")</f>
        <v>6.0968867642796631E-4</v>
      </c>
      <c r="C65" s="4">
        <f>IFERROR((全价!C65+IF(利息!C65&lt;利息!C64,参数!C$3*100,0))/全价!C64-1,"")</f>
        <v>2.8540689716916035E-5</v>
      </c>
      <c r="D65" s="4">
        <f>IFERROR((全价!D65+IF(利息!D65&lt;利息!D64,参数!D$3*100,0))/全价!D64-1,"")</f>
        <v>1.1627168953163292E-3</v>
      </c>
      <c r="E65" s="4" t="str">
        <f>IFERROR((全价!E65+IF(利息!E65&lt;利息!E64,参数!E$3*100,0))/全价!E64-1,"")</f>
        <v/>
      </c>
      <c r="F65" s="4">
        <f>IFERROR((全价!F65+IF(利息!F65&lt;利息!F64,参数!F$3*100,0))/全价!F64-1,"")</f>
        <v>1.9974870324435123E-4</v>
      </c>
      <c r="G65" s="4" t="str">
        <f>IFERROR((全价!G65+IF(利息!G65&lt;利息!G64,参数!G$3*100,0))/全价!G64-1,"")</f>
        <v/>
      </c>
      <c r="H65" s="4">
        <f>IFERROR((全价!H65+IF(利息!H65&lt;利息!H64,参数!H$3*100,0))/全价!H64-1,"")</f>
        <v>2.9021959949693255E-4</v>
      </c>
      <c r="I65" s="4">
        <f>IFERROR((全价!I65+IF(利息!I65&lt;利息!I64,参数!I$3*100,0))/全价!I64-1,"")</f>
        <v>1.1797111404641125E-3</v>
      </c>
      <c r="J65" s="4">
        <f>IFERROR((全价!J65+IF(利息!J65&lt;利息!J64,参数!J$3*100,0))/全价!J64-1,"")</f>
        <v>-8.4006208824827233E-4</v>
      </c>
      <c r="K65" s="4">
        <f>IFERROR((全价!K65+IF(利息!K65&lt;利息!K64,参数!K$3*100,0))/全价!K64-1,"")</f>
        <v>-2.8039254956935267E-4</v>
      </c>
      <c r="M65" s="3">
        <f t="shared" si="0"/>
        <v>2.9377138335612285E-4</v>
      </c>
      <c r="N65" s="6">
        <f t="shared" si="1"/>
        <v>0.99698958308520935</v>
      </c>
      <c r="O65" s="6">
        <f ca="1">IFERROR(AVERAGE(OFFSET(N65,0,0,-参数!B$8,1)),0)</f>
        <v>0.99282667444185901</v>
      </c>
      <c r="P65" s="6">
        <f t="shared" ca="1" si="2"/>
        <v>4.1629086433503382E-3</v>
      </c>
    </row>
    <row r="66" spans="1:16" x14ac:dyDescent="0.15">
      <c r="A66" s="1">
        <v>42374</v>
      </c>
      <c r="B66" s="4" t="str">
        <f>IFERROR((全价!B66+IF(利息!B66&lt;利息!B65,参数!B$3*100,0))/全价!B65-1,"")</f>
        <v/>
      </c>
      <c r="C66" s="4">
        <f>IFERROR((全价!C66+IF(利息!C66&lt;利息!C65,参数!C$3*100,0))/全价!C65-1,"")</f>
        <v>6.6386231371518001E-4</v>
      </c>
      <c r="D66" s="4">
        <f>IFERROR((全价!D66+IF(利息!D66&lt;利息!D65,参数!D$3*100,0))/全价!D65-1,"")</f>
        <v>-8.1740781905881299E-4</v>
      </c>
      <c r="E66" s="4" t="str">
        <f>IFERROR((全价!E66+IF(利息!E66&lt;利息!E65,参数!E$3*100,0))/全价!E65-1,"")</f>
        <v/>
      </c>
      <c r="F66" s="4">
        <f>IFERROR((全价!F66+IF(利息!F66&lt;利息!F65,参数!F$3*100,0))/全价!F65-1,"")</f>
        <v>-2.0615103139887125E-5</v>
      </c>
      <c r="G66" s="4" t="str">
        <f>IFERROR((全价!G66+IF(利息!G66&lt;利息!G65,参数!G$3*100,0))/全价!G65-1,"")</f>
        <v/>
      </c>
      <c r="H66" s="4">
        <f>IFERROR((全价!H66+IF(利息!H66&lt;利息!H65,参数!H$3*100,0))/全价!H65-1,"")</f>
        <v>2.901353965185649E-4</v>
      </c>
      <c r="I66" s="4">
        <f>IFERROR((全价!I66+IF(利息!I66&lt;利息!I65,参数!I$3*100,0))/全价!I65-1,"")</f>
        <v>1.7084977423431624E-4</v>
      </c>
      <c r="J66" s="4" t="str">
        <f>IFERROR((全价!J66+IF(利息!J66&lt;利息!J65,参数!J$3*100,0))/全价!J65-1,"")</f>
        <v/>
      </c>
      <c r="K66" s="4">
        <f>IFERROR((全价!K66+IF(利息!K66&lt;利息!K65,参数!K$3*100,0))/全价!K65-1,"")</f>
        <v>-1.7763175468120673E-3</v>
      </c>
      <c r="M66" s="3">
        <f t="shared" si="0"/>
        <v>-2.4824883075711773E-4</v>
      </c>
      <c r="N66" s="6">
        <f t="shared" si="1"/>
        <v>0.99674208158693145</v>
      </c>
      <c r="O66" s="6">
        <f ca="1">IFERROR(AVERAGE(OFFSET(N66,0,0,-参数!B$8,1)),0)</f>
        <v>0.99322242019601525</v>
      </c>
      <c r="P66" s="6">
        <f t="shared" ca="1" si="2"/>
        <v>3.5196613909161956E-3</v>
      </c>
    </row>
    <row r="67" spans="1:16" x14ac:dyDescent="0.15">
      <c r="A67" s="1">
        <v>42375</v>
      </c>
      <c r="B67" s="4" t="str">
        <f>IFERROR((全价!B67+IF(利息!B67&lt;利息!B66,参数!B$3*100,0))/全价!B66-1,"")</f>
        <v/>
      </c>
      <c r="C67" s="4">
        <f>IFERROR((全价!C67+IF(利息!C67&lt;利息!C66,参数!C$3*100,0))/全价!C66-1,"")</f>
        <v>2.1080695662956117E-4</v>
      </c>
      <c r="D67" s="4">
        <f>IFERROR((全价!D67+IF(利息!D67&lt;利息!D66,参数!D$3*100,0))/全价!D66-1,"")</f>
        <v>2.5325273164662487E-3</v>
      </c>
      <c r="E67" s="4" t="str">
        <f>IFERROR((全价!E67+IF(利息!E67&lt;利息!E66,参数!E$3*100,0))/全价!E66-1,"")</f>
        <v/>
      </c>
      <c r="F67" s="4">
        <f>IFERROR((全价!F67+IF(利息!F67&lt;利息!F66,参数!F$3*100,0))/全价!F66-1,"")</f>
        <v>2.6155951316431114E-4</v>
      </c>
      <c r="G67" s="4" t="str">
        <f>IFERROR((全价!G67+IF(利息!G67&lt;利息!G66,参数!G$3*100,0))/全价!G66-1,"")</f>
        <v/>
      </c>
      <c r="H67" s="4">
        <f>IFERROR((全价!H67+IF(利息!H67&lt;利息!H66,参数!H$3*100,0))/全价!H66-1,"")</f>
        <v>1.0635212220826418E-3</v>
      </c>
      <c r="I67" s="4">
        <f>IFERROR((全价!I67+IF(利息!I67&lt;利息!I66,参数!I$3*100,0))/全价!I66-1,"")</f>
        <v>1.7082058957496038E-4</v>
      </c>
      <c r="J67" s="4" t="str">
        <f>IFERROR((全价!J67+IF(利息!J67&lt;利息!J66,参数!J$3*100,0))/全价!J66-1,"")</f>
        <v/>
      </c>
      <c r="K67" s="4">
        <f>IFERROR((全价!K67+IF(利息!K67&lt;利息!K66,参数!K$3*100,0))/全价!K66-1,"")</f>
        <v>-2.6585140685836395E-3</v>
      </c>
      <c r="M67" s="3">
        <f t="shared" si="0"/>
        <v>2.6345358822234727E-4</v>
      </c>
      <c r="N67" s="6">
        <f t="shared" si="1"/>
        <v>0.99700467686485783</v>
      </c>
      <c r="O67" s="6">
        <f ca="1">IFERROR(AVERAGE(OFFSET(N67,0,0,-参数!B$8,1)),0)</f>
        <v>0.99341235910143888</v>
      </c>
      <c r="P67" s="6">
        <f t="shared" ca="1" si="2"/>
        <v>3.5923177634189507E-3</v>
      </c>
    </row>
    <row r="68" spans="1:16" x14ac:dyDescent="0.15">
      <c r="A68" s="1">
        <v>42376</v>
      </c>
      <c r="B68" s="4" t="str">
        <f>IFERROR((全价!B68+IF(利息!B68&lt;利息!B67,参数!B$3*100,0))/全价!B67-1,"")</f>
        <v/>
      </c>
      <c r="C68" s="4">
        <f>IFERROR((全价!C68+IF(利息!C68&lt;利息!C67,参数!C$3*100,0))/全价!C67-1,"")</f>
        <v>4.8227425163815951E-4</v>
      </c>
      <c r="D68" s="4">
        <f>IFERROR((全价!D68+IF(利息!D68&lt;利息!D67,参数!D$3*100,0))/全价!D67-1,"")</f>
        <v>1.4448493074685764E-3</v>
      </c>
      <c r="E68" s="4">
        <f>IFERROR((全价!E68+IF(利息!E68&lt;利息!E67,参数!E$3*100,0))/全价!E67-1,"")</f>
        <v>3.4799382927475087E-4</v>
      </c>
      <c r="F68" s="4">
        <f>IFERROR((全价!F68+IF(利息!F68&lt;利息!F67,参数!F$3*100,0))/全价!F67-1,"")</f>
        <v>7.3165987605561256E-4</v>
      </c>
      <c r="G68" s="4" t="str">
        <f>IFERROR((全价!G68+IF(利息!G68&lt;利息!G67,参数!G$3*100,0))/全价!G67-1,"")</f>
        <v/>
      </c>
      <c r="H68" s="4">
        <f>IFERROR((全价!H68+IF(利息!H68&lt;利息!H67,参数!H$3*100,0))/全价!H67-1,"")</f>
        <v>7.726482518832789E-4</v>
      </c>
      <c r="I68" s="4">
        <f>IFERROR((全价!I68+IF(利息!I68&lt;利息!I67,参数!I$3*100,0))/全价!I67-1,"")</f>
        <v>1.8529513027589761E-3</v>
      </c>
      <c r="J68" s="4">
        <f>IFERROR((全价!J68+IF(利息!J68&lt;利息!J67,参数!J$3*100,0))/全价!J67-1,"")</f>
        <v>-1.5746772508698492E-2</v>
      </c>
      <c r="K68" s="4">
        <f>IFERROR((全价!K68+IF(利息!K68&lt;利息!K67,参数!K$3*100,0))/全价!K67-1,"")</f>
        <v>1.0557763846836821E-3</v>
      </c>
      <c r="M68" s="3">
        <f t="shared" si="0"/>
        <v>-1.132327413116932E-3</v>
      </c>
      <c r="N68" s="6">
        <f t="shared" si="1"/>
        <v>0.99587574113823796</v>
      </c>
      <c r="O68" s="6">
        <f ca="1">IFERROR(AVERAGE(OFFSET(N68,0,0,-参数!B$8,1)),0)</f>
        <v>0.99375031952838022</v>
      </c>
      <c r="P68" s="6">
        <f t="shared" ca="1" si="2"/>
        <v>2.1254216098577361E-3</v>
      </c>
    </row>
    <row r="69" spans="1:16" x14ac:dyDescent="0.15">
      <c r="A69" s="1">
        <v>42377</v>
      </c>
      <c r="B69" s="4" t="str">
        <f>IFERROR((全价!B69+IF(利息!B69&lt;利息!B68,参数!B$3*100,0))/全价!B68-1,"")</f>
        <v/>
      </c>
      <c r="C69" s="4">
        <f>IFERROR((全价!C69+IF(利息!C69&lt;利息!C68,参数!C$3*100,0))/全价!C68-1,"")</f>
        <v>3.9158149356111061E-4</v>
      </c>
      <c r="D69" s="4">
        <f>IFERROR((全价!D69+IF(利息!D69&lt;利息!D68,参数!D$3*100,0))/全价!D68-1,"")</f>
        <v>2.6206416201992599E-3</v>
      </c>
      <c r="E69" s="4">
        <f>IFERROR((全价!E69+IF(利息!E69&lt;利息!E68,参数!E$3*100,0))/全价!E68-1,"")</f>
        <v>1.4791440686323654E-4</v>
      </c>
      <c r="F69" s="4">
        <f>IFERROR((全价!F69+IF(利息!F69&lt;利息!F68,参数!F$3*100,0))/全价!F68-1,"")</f>
        <v>1.1069849462921333E-3</v>
      </c>
      <c r="G69" s="4" t="str">
        <f>IFERROR((全价!G69+IF(利息!G69&lt;利息!G68,参数!G$3*100,0))/全价!G68-1,"")</f>
        <v/>
      </c>
      <c r="H69" s="4">
        <f>IFERROR((全价!H69+IF(利息!H69&lt;利息!H68,参数!H$3*100,0))/全价!H68-1,"")</f>
        <v>2.3161551823971394E-3</v>
      </c>
      <c r="I69" s="4">
        <f>IFERROR((全价!I69+IF(利息!I69&lt;利息!I68,参数!I$3*100,0))/全价!I68-1,"")</f>
        <v>2.1458269348633152E-3</v>
      </c>
      <c r="J69" s="4">
        <f>IFERROR((全价!J69+IF(利息!J69&lt;利息!J68,参数!J$3*100,0))/全价!J68-1,"")</f>
        <v>-4.9351731590263626E-5</v>
      </c>
      <c r="K69" s="4">
        <f>IFERROR((全价!K69+IF(利息!K69&lt;利息!K68,参数!K$3*100,0))/全价!K68-1,"")</f>
        <v>2.0329397890672674E-3</v>
      </c>
      <c r="M69" s="3">
        <f t="shared" ref="M69:M132" si="3">AVERAGE(B69:K69)</f>
        <v>1.3390865802066498E-3</v>
      </c>
      <c r="N69" s="6">
        <f t="shared" ref="N69:N132" si="4">N68*(1+M69)</f>
        <v>0.9972093049787496</v>
      </c>
      <c r="O69" s="6">
        <f ca="1">IFERROR(AVERAGE(OFFSET(N69,0,0,-参数!B$8,1)),0)</f>
        <v>0.9942214288379797</v>
      </c>
      <c r="P69" s="6">
        <f t="shared" ca="1" si="2"/>
        <v>2.9878761407698962E-3</v>
      </c>
    </row>
    <row r="70" spans="1:16" x14ac:dyDescent="0.15">
      <c r="A70" s="1">
        <v>42380</v>
      </c>
      <c r="B70" s="4" t="str">
        <f>IFERROR((全价!B70+IF(利息!B70&lt;利息!B69,参数!B$3*100,0))/全价!B69-1,"")</f>
        <v/>
      </c>
      <c r="C70" s="4">
        <f>IFERROR((全价!C70+IF(利息!C70&lt;利息!C69,参数!C$3*100,0))/全价!C69-1,"")</f>
        <v>2.4402328750154911E-3</v>
      </c>
      <c r="D70" s="4">
        <f>IFERROR((全价!D70+IF(利息!D70&lt;利息!D69,参数!D$3*100,0))/全价!D69-1,"")</f>
        <v>-1.2633103559263059E-3</v>
      </c>
      <c r="E70" s="4" t="str">
        <f>IFERROR((全价!E70+IF(利息!E70&lt;利息!E69,参数!E$3*100,0))/全价!E69-1,"")</f>
        <v/>
      </c>
      <c r="F70" s="4">
        <f>IFERROR((全价!F70+IF(利息!F70&lt;利息!F69,参数!F$3*100,0))/全价!F69-1,"")</f>
        <v>5.014497039517174E-4</v>
      </c>
      <c r="G70" s="4" t="str">
        <f>IFERROR((全价!G70+IF(利息!G70&lt;利息!G69,参数!G$3*100,0))/全价!G69-1,"")</f>
        <v/>
      </c>
      <c r="H70" s="4">
        <f>IFERROR((全价!H70+IF(利息!H70&lt;利息!H69,参数!H$3*100,0))/全价!H69-1,"")</f>
        <v>1.4442518775272806E-3</v>
      </c>
      <c r="I70" s="4">
        <f>IFERROR((全价!I70+IF(利息!I70&lt;利息!I69,参数!I$3*100,0))/全价!I69-1,"")</f>
        <v>1.397336285515749E-3</v>
      </c>
      <c r="J70" s="4">
        <f>IFERROR((全价!J70+IF(利息!J70&lt;利息!J69,参数!J$3*100,0))/全价!J69-1,"")</f>
        <v>-6.0589951954233001E-3</v>
      </c>
      <c r="K70" s="4">
        <f>IFERROR((全价!K70+IF(利息!K70&lt;利息!K69,参数!K$3*100,0))/全价!K69-1,"")</f>
        <v>5.2158073735464328E-4</v>
      </c>
      <c r="M70" s="3">
        <f t="shared" si="3"/>
        <v>-1.4535058171210352E-4</v>
      </c>
      <c r="N70" s="6">
        <f t="shared" si="4"/>
        <v>0.99706436002618226</v>
      </c>
      <c r="O70" s="6">
        <f ca="1">IFERROR(AVERAGE(OFFSET(N70,0,0,-参数!B$8,1)),0)</f>
        <v>0.99467916998954953</v>
      </c>
      <c r="P70" s="6">
        <f t="shared" ref="P70:P133" ca="1" si="5">N70-O70</f>
        <v>2.3851900366327339E-3</v>
      </c>
    </row>
    <row r="71" spans="1:16" x14ac:dyDescent="0.15">
      <c r="A71" s="1">
        <v>42381</v>
      </c>
      <c r="B71" s="4" t="str">
        <f>IFERROR((全价!B71+IF(利息!B71&lt;利息!B70,参数!B$3*100,0))/全价!B70-1,"")</f>
        <v/>
      </c>
      <c r="C71" s="4">
        <f>IFERROR((全价!C71+IF(利息!C71&lt;利息!C70,参数!C$3*100,0))/全价!C70-1,"")</f>
        <v>8.4149912884434741E-4</v>
      </c>
      <c r="D71" s="4">
        <f>IFERROR((全价!D71+IF(利息!D71&lt;利息!D70,参数!D$3*100,0))/全价!D70-1,"")</f>
        <v>-2.2558874634426296E-4</v>
      </c>
      <c r="E71" s="4" t="str">
        <f>IFERROR((全价!E71+IF(利息!E71&lt;利息!E70,参数!E$3*100,0))/全价!E70-1,"")</f>
        <v/>
      </c>
      <c r="F71" s="4">
        <f>IFERROR((全价!F71+IF(利息!F71&lt;利息!F70,参数!F$3*100,0))/全价!F70-1,"")</f>
        <v>7.325207065611572E-5</v>
      </c>
      <c r="G71" s="4" t="str">
        <f>IFERROR((全价!G71+IF(利息!G71&lt;利息!G70,参数!G$3*100,0))/全价!G70-1,"")</f>
        <v/>
      </c>
      <c r="H71" s="4">
        <f>IFERROR((全价!H71+IF(利息!H71&lt;利息!H70,参数!H$3*100,0))/全价!H70-1,"")</f>
        <v>0</v>
      </c>
      <c r="I71" s="4">
        <f>IFERROR((全价!I71+IF(利息!I71&lt;利息!I70,参数!I$3*100,0))/全价!I70-1,"")</f>
        <v>-3.7668693459885771E-3</v>
      </c>
      <c r="J71" s="4">
        <f>IFERROR((全价!J71+IF(利息!J71&lt;利息!J70,参数!J$3*100,0))/全价!J70-1,"")</f>
        <v>5.8029140259416856E-3</v>
      </c>
      <c r="K71" s="4" t="str">
        <f>IFERROR((全价!K71+IF(利息!K71&lt;利息!K70,参数!K$3*100,0))/全价!K70-1,"")</f>
        <v/>
      </c>
      <c r="M71" s="3">
        <f t="shared" si="3"/>
        <v>4.5420118885155142E-4</v>
      </c>
      <c r="N71" s="6">
        <f t="shared" si="4"/>
        <v>0.99751722784386765</v>
      </c>
      <c r="O71" s="6">
        <f ca="1">IFERROR(AVERAGE(OFFSET(N71,0,0,-参数!B$8,1)),0)</f>
        <v>0.9950470577467273</v>
      </c>
      <c r="P71" s="6">
        <f t="shared" ca="1" si="5"/>
        <v>2.4701700971403451E-3</v>
      </c>
    </row>
    <row r="72" spans="1:16" x14ac:dyDescent="0.15">
      <c r="A72" s="1">
        <v>42382</v>
      </c>
      <c r="B72" s="4" t="str">
        <f>IFERROR((全价!B72+IF(利息!B72&lt;利息!B71,参数!B$3*100,0))/全价!B71-1,"")</f>
        <v/>
      </c>
      <c r="C72" s="4">
        <f>IFERROR((全价!C72+IF(利息!C72&lt;利息!C71,参数!C$3*100,0))/全价!C71-1,"")</f>
        <v>-6.0497486884858453E-5</v>
      </c>
      <c r="D72" s="4">
        <f>IFERROR((全价!D72+IF(利息!D72&lt;利息!D71,参数!D$3*100,0))/全价!D71-1,"")</f>
        <v>8.5286414612850692E-4</v>
      </c>
      <c r="E72" s="4">
        <f>IFERROR((全价!E72+IF(利息!E72&lt;利息!E71,参数!E$3*100,0))/全价!E71-1,"")</f>
        <v>-9.5305746319418461E-4</v>
      </c>
      <c r="F72" s="4">
        <f>IFERROR((全价!F72+IF(利息!F72&lt;利息!F71,参数!F$3*100,0))/全价!F71-1,"")</f>
        <v>1.6679688303142814E-3</v>
      </c>
      <c r="G72" s="4" t="str">
        <f>IFERROR((全价!G72+IF(利息!G72&lt;利息!G71,参数!G$3*100,0))/全价!G71-1,"")</f>
        <v/>
      </c>
      <c r="H72" s="4">
        <f>IFERROR((全价!H72+IF(利息!H72&lt;利息!H71,参数!H$3*100,0))/全价!H71-1,"")</f>
        <v>1.9228920296132657E-4</v>
      </c>
      <c r="I72" s="4">
        <f>IFERROR((全价!I72+IF(利息!I72&lt;利息!I71,参数!I$3*100,0))/全价!I71-1,"")</f>
        <v>1.4547944612253172E-3</v>
      </c>
      <c r="J72" s="4">
        <f>IFERROR((全价!J72+IF(利息!J72&lt;利息!J71,参数!J$3*100,0))/全价!J71-1,"")</f>
        <v>1.0768513975927263E-3</v>
      </c>
      <c r="K72" s="4" t="str">
        <f>IFERROR((全价!K72+IF(利息!K72&lt;利息!K71,参数!K$3*100,0))/全价!K71-1,"")</f>
        <v/>
      </c>
      <c r="M72" s="3">
        <f t="shared" si="3"/>
        <v>6.0445901259187362E-4</v>
      </c>
      <c r="N72" s="6">
        <f t="shared" si="4"/>
        <v>0.99812018612245368</v>
      </c>
      <c r="O72" s="6">
        <f ca="1">IFERROR(AVERAGE(OFFSET(N72,0,0,-参数!B$8,1)),0)</f>
        <v>0.9954716071079005</v>
      </c>
      <c r="P72" s="6">
        <f t="shared" ca="1" si="5"/>
        <v>2.6485790145531762E-3</v>
      </c>
    </row>
    <row r="73" spans="1:16" x14ac:dyDescent="0.15">
      <c r="A73" s="1">
        <v>42383</v>
      </c>
      <c r="B73" s="4" t="str">
        <f>IFERROR((全价!B73+IF(利息!B73&lt;利息!B72,参数!B$3*100,0))/全价!B72-1,"")</f>
        <v/>
      </c>
      <c r="C73" s="4">
        <f>IFERROR((全价!C73+IF(利息!C73&lt;利息!C72,参数!C$3*100,0))/全价!C72-1,"")</f>
        <v>-6.9144168059842581E-4</v>
      </c>
      <c r="D73" s="4">
        <f>IFERROR((全价!D73+IF(利息!D73&lt;利息!D72,参数!D$3*100,0))/全价!D72-1,"")</f>
        <v>2.615457906425922E-3</v>
      </c>
      <c r="E73" s="4">
        <f>IFERROR((全价!E73+IF(利息!E73&lt;利息!E72,参数!E$3*100,0))/全价!E72-1,"")</f>
        <v>1.1502504334028885E-3</v>
      </c>
      <c r="F73" s="4">
        <f>IFERROR((全价!F73+IF(利息!F73&lt;利息!F72,参数!F$3*100,0))/全价!F72-1,"")</f>
        <v>1.7588423199783598E-3</v>
      </c>
      <c r="G73" s="4" t="str">
        <f>IFERROR((全价!G73+IF(利息!G73&lt;利息!G72,参数!G$3*100,0))/全价!G72-1,"")</f>
        <v/>
      </c>
      <c r="H73" s="4">
        <f>IFERROR((全价!H73+IF(利息!H73&lt;利息!H72,参数!H$3*100,0))/全价!H72-1,"")</f>
        <v>1.0573872921273431E-3</v>
      </c>
      <c r="I73" s="4">
        <f>IFERROR((全价!I73+IF(利息!I73&lt;利息!I72,参数!I$3*100,0))/全价!I72-1,"")</f>
        <v>1.7026773926320793E-4</v>
      </c>
      <c r="J73" s="4">
        <f>IFERROR((全价!J73+IF(利息!J73&lt;利息!J72,参数!J$3*100,0))/全价!J72-1,"")</f>
        <v>5.5757269404086429E-3</v>
      </c>
      <c r="K73" s="4">
        <f>IFERROR((全价!K73+IF(利息!K73&lt;利息!K72,参数!K$3*100,0))/全价!K72-1,"")</f>
        <v>3.1975862432971347E-3</v>
      </c>
      <c r="M73" s="3">
        <f t="shared" si="3"/>
        <v>1.8542596492881341E-3</v>
      </c>
      <c r="N73" s="6">
        <f t="shared" si="4"/>
        <v>0.99997096010872044</v>
      </c>
      <c r="O73" s="6">
        <f ca="1">IFERROR(AVERAGE(OFFSET(N73,0,0,-参数!B$8,1)),0)</f>
        <v>0.99591998363342105</v>
      </c>
      <c r="P73" s="6">
        <f t="shared" ca="1" si="5"/>
        <v>4.0509764752993949E-3</v>
      </c>
    </row>
    <row r="74" spans="1:16" x14ac:dyDescent="0.15">
      <c r="A74" s="1">
        <v>42384</v>
      </c>
      <c r="B74" s="4" t="str">
        <f>IFERROR((全价!B74+IF(利息!B74&lt;利息!B73,参数!B$3*100,0))/全价!B73-1,"")</f>
        <v/>
      </c>
      <c r="C74" s="4">
        <f>IFERROR((全价!C74+IF(利息!C74&lt;利息!C73,参数!C$3*100,0))/全价!C73-1,"")</f>
        <v>-6.0543009012259397E-5</v>
      </c>
      <c r="D74" s="4">
        <f>IFERROR((全价!D74+IF(利息!D74&lt;利息!D73,参数!D$3*100,0))/全价!D73-1,"")</f>
        <v>-1.271525589786604E-4</v>
      </c>
      <c r="E74" s="4">
        <f>IFERROR((全价!E74+IF(利息!E74&lt;利息!E73,参数!E$3*100,0))/全价!E73-1,"")</f>
        <v>3.4824335904004577E-4</v>
      </c>
      <c r="F74" s="4">
        <f>IFERROR((全价!F74+IF(利息!F74&lt;利息!F73,参数!F$3*100,0))/全价!F73-1,"")</f>
        <v>4.4694254163024638E-4</v>
      </c>
      <c r="G74" s="4" t="str">
        <f>IFERROR((全价!G74+IF(利息!G74&lt;利息!G73,参数!G$3*100,0))/全价!G73-1,"")</f>
        <v/>
      </c>
      <c r="H74" s="4">
        <f>IFERROR((全价!H74+IF(利息!H74&lt;利息!H73,参数!H$3*100,0))/全价!H73-1,"")</f>
        <v>4.8012291146526387E-4</v>
      </c>
      <c r="I74" s="4">
        <f>IFERROR((全价!I74+IF(利息!I74&lt;利息!I73,参数!I$3*100,0))/全价!I73-1,"")</f>
        <v>4.4113454671230734E-3</v>
      </c>
      <c r="J74" s="4">
        <f>IFERROR((全价!J74+IF(利息!J74&lt;利息!J73,参数!J$3*100,0))/全价!J73-1,"")</f>
        <v>-3.4053535468092644E-3</v>
      </c>
      <c r="K74" s="4">
        <f>IFERROR((全价!K74+IF(利息!K74&lt;利息!K73,参数!K$3*100,0))/全价!K73-1,"")</f>
        <v>1.0482571226875237E-3</v>
      </c>
      <c r="M74" s="3">
        <f t="shared" si="3"/>
        <v>3.9273278589324612E-4</v>
      </c>
      <c r="N74" s="6">
        <f t="shared" si="4"/>
        <v>1.0003636814896963</v>
      </c>
      <c r="O74" s="6">
        <f ca="1">IFERROR(AVERAGE(OFFSET(N74,0,0,-参数!B$8,1)),0)</f>
        <v>0.99639726563050501</v>
      </c>
      <c r="P74" s="6">
        <f t="shared" ca="1" si="5"/>
        <v>3.9664158591913301E-3</v>
      </c>
    </row>
    <row r="75" spans="1:16" x14ac:dyDescent="0.15">
      <c r="A75" s="1">
        <v>42387</v>
      </c>
      <c r="B75" s="4" t="str">
        <f>IFERROR((全价!B75+IF(利息!B75&lt;利息!B74,参数!B$3*100,0))/全价!B74-1,"")</f>
        <v/>
      </c>
      <c r="C75" s="4">
        <f>IFERROR((全价!C75+IF(利息!C75&lt;利息!C74,参数!C$3*100,0))/全价!C74-1,"")</f>
        <v>9.9098843064271414E-4</v>
      </c>
      <c r="D75" s="4">
        <f>IFERROR((全价!D75+IF(利息!D75&lt;利息!D74,参数!D$3*100,0))/全价!D74-1,"")</f>
        <v>1.0842807403630417E-3</v>
      </c>
      <c r="E75" s="4">
        <f>IFERROR((全价!E75+IF(利息!E75&lt;利息!E74,参数!E$3*100,0))/全价!E74-1,"")</f>
        <v>2.4395960138656747E-4</v>
      </c>
      <c r="F75" s="4">
        <f>IFERROR((全价!F75+IF(利息!F75&lt;利息!F74,参数!F$3*100,0))/全价!F74-1,"")</f>
        <v>1.9008973259431183E-3</v>
      </c>
      <c r="G75" s="4" t="str">
        <f>IFERROR((全价!G75+IF(利息!G75&lt;利息!G74,参数!G$3*100,0))/全价!G74-1,"")</f>
        <v/>
      </c>
      <c r="H75" s="4">
        <f>IFERROR((全价!H75+IF(利息!H75&lt;利息!H74,参数!H$3*100,0))/全价!H74-1,"")</f>
        <v>-6.7184950571075319E-4</v>
      </c>
      <c r="I75" s="4">
        <f>IFERROR((全价!I75+IF(利息!I75&lt;利息!I74,参数!I$3*100,0))/全价!I74-1,"")</f>
        <v>-2.63383741232881E-3</v>
      </c>
      <c r="J75" s="4">
        <f>IFERROR((全价!J75+IF(利息!J75&lt;利息!J74,参数!J$3*100,0))/全价!J74-1,"")</f>
        <v>1.4427118574562581E-3</v>
      </c>
      <c r="K75" s="4" t="str">
        <f>IFERROR((全价!K75+IF(利息!K75&lt;利息!K74,参数!K$3*100,0))/全价!K74-1,"")</f>
        <v/>
      </c>
      <c r="M75" s="3">
        <f t="shared" si="3"/>
        <v>3.367358625360195E-4</v>
      </c>
      <c r="N75" s="6">
        <f t="shared" si="4"/>
        <v>1.0007005398168325</v>
      </c>
      <c r="O75" s="6">
        <f ca="1">IFERROR(AVERAGE(OFFSET(N75,0,0,-参数!B$8,1)),0)</f>
        <v>0.99687476465972791</v>
      </c>
      <c r="P75" s="6">
        <f t="shared" ca="1" si="5"/>
        <v>3.8257751571045828E-3</v>
      </c>
    </row>
    <row r="76" spans="1:16" x14ac:dyDescent="0.15">
      <c r="A76" s="1">
        <v>42388</v>
      </c>
      <c r="B76" s="4" t="str">
        <f>IFERROR((全价!B76+IF(利息!B76&lt;利息!B75,参数!B$3*100,0))/全价!B75-1,"")</f>
        <v/>
      </c>
      <c r="C76" s="4">
        <f>IFERROR((全价!C76+IF(利息!C76&lt;利息!C75,参数!C$3*100,0))/全价!C75-1,"")</f>
        <v>-6.0486733037601326E-5</v>
      </c>
      <c r="D76" s="4">
        <f>IFERROR((全价!D76+IF(利息!D76&lt;利息!D75,参数!D$3*100,0))/全价!D75-1,"")</f>
        <v>1.8252347733298535E-3</v>
      </c>
      <c r="E76" s="4">
        <f>IFERROR((全价!E76+IF(利息!E76&lt;利息!E75,参数!E$3*100,0))/全价!E75-1,"")</f>
        <v>1.479843301035455E-4</v>
      </c>
      <c r="F76" s="4">
        <f>IFERROR((全价!F76+IF(利息!F76&lt;利息!F75,参数!F$3*100,0))/全价!F75-1,"")</f>
        <v>-3.0024466746303435E-4</v>
      </c>
      <c r="G76" s="4" t="str">
        <f>IFERROR((全价!G76+IF(利息!G76&lt;利息!G75,参数!G$3*100,0))/全价!G75-1,"")</f>
        <v/>
      </c>
      <c r="H76" s="4">
        <f>IFERROR((全价!H76+IF(利息!H76&lt;利息!H75,参数!H$3*100,0))/全价!H75-1,"")</f>
        <v>-9.6043027276171422E-5</v>
      </c>
      <c r="I76" s="4">
        <f>IFERROR((全价!I76+IF(利息!I76&lt;利息!I75,参数!I$3*100,0))/全价!I75-1,"")</f>
        <v>-9.1308311888682603E-4</v>
      </c>
      <c r="J76" s="4">
        <f>IFERROR((全价!J76+IF(利息!J76&lt;利息!J75,参数!J$3*100,0))/全价!J75-1,"")</f>
        <v>-3.2252376251790116E-3</v>
      </c>
      <c r="K76" s="4" t="str">
        <f>IFERROR((全价!K76+IF(利息!K76&lt;利息!K75,参数!K$3*100,0))/全价!K75-1,"")</f>
        <v/>
      </c>
      <c r="M76" s="3">
        <f t="shared" si="3"/>
        <v>-3.7455372405846365E-4</v>
      </c>
      <c r="N76" s="6">
        <f t="shared" si="4"/>
        <v>1.0003257237029768</v>
      </c>
      <c r="O76" s="6">
        <f ca="1">IFERROR(AVERAGE(OFFSET(N76,0,0,-参数!B$8,1)),0)</f>
        <v>0.99733044568938323</v>
      </c>
      <c r="P76" s="6">
        <f t="shared" ca="1" si="5"/>
        <v>2.9952780135935608E-3</v>
      </c>
    </row>
    <row r="77" spans="1:16" x14ac:dyDescent="0.15">
      <c r="A77" s="1">
        <v>42389</v>
      </c>
      <c r="B77" s="4" t="str">
        <f>IFERROR((全价!B77+IF(利息!B77&lt;利息!B76,参数!B$3*100,0))/全价!B76-1,"")</f>
        <v/>
      </c>
      <c r="C77" s="4">
        <f>IFERROR((全价!C77+IF(利息!C77&lt;利息!C76,参数!C$3*100,0))/全价!C76-1,"")</f>
        <v>-6.0490391903700313E-5</v>
      </c>
      <c r="D77" s="4">
        <f>IFERROR((全价!D77+IF(利息!D77&lt;利息!D76,参数!D$3*100,0))/全价!D76-1,"")</f>
        <v>1.4321675782886789E-3</v>
      </c>
      <c r="E77" s="4">
        <f>IFERROR((全价!E77+IF(利息!E77&lt;利息!E76,参数!E$3*100,0))/全价!E76-1,"")</f>
        <v>2.4797407917365177E-4</v>
      </c>
      <c r="F77" s="4">
        <f>IFERROR((全价!F77+IF(利息!F77&lt;利息!F76,参数!F$3*100,0))/全价!F76-1,"")</f>
        <v>1.6614267822001594E-4</v>
      </c>
      <c r="G77" s="4" t="str">
        <f>IFERROR((全价!G77+IF(利息!G77&lt;利息!G76,参数!G$3*100,0))/全价!G76-1,"")</f>
        <v/>
      </c>
      <c r="H77" s="4">
        <f>IFERROR((全价!H77+IF(利息!H77&lt;利息!H76,参数!H$3*100,0))/全价!H76-1,"")</f>
        <v>-9.6052252425316009E-4</v>
      </c>
      <c r="I77" s="4">
        <f>IFERROR((全价!I77+IF(利息!I77&lt;利息!I76,参数!I$3*100,0))/全价!I76-1,"")</f>
        <v>1.1555590354321854E-3</v>
      </c>
      <c r="J77" s="4">
        <f>IFERROR((全价!J77+IF(利息!J77&lt;利息!J76,参数!J$3*100,0))/全价!J76-1,"")</f>
        <v>-1.2676178208013145E-3</v>
      </c>
      <c r="K77" s="4" t="str">
        <f>IFERROR((全价!K77+IF(利息!K77&lt;利息!K76,参数!K$3*100,0))/全价!K76-1,"")</f>
        <v/>
      </c>
      <c r="M77" s="3">
        <f t="shared" si="3"/>
        <v>1.0188751916519388E-4</v>
      </c>
      <c r="N77" s="6">
        <f t="shared" si="4"/>
        <v>1.0004276444093221</v>
      </c>
      <c r="O77" s="6">
        <f ca="1">IFERROR(AVERAGE(OFFSET(N77,0,0,-参数!B$8,1)),0)</f>
        <v>0.99778406663826757</v>
      </c>
      <c r="P77" s="6">
        <f t="shared" ca="1" si="5"/>
        <v>2.6435777710545061E-3</v>
      </c>
    </row>
    <row r="78" spans="1:16" x14ac:dyDescent="0.15">
      <c r="A78" s="1">
        <v>42390</v>
      </c>
      <c r="B78" s="4">
        <f>IFERROR((全价!B78+IF(利息!B78&lt;利息!B77,参数!B$3*100,0))/全价!B77-1,"")</f>
        <v>1.3288240703746013E-4</v>
      </c>
      <c r="C78" s="4">
        <f>IFERROR((全价!C78+IF(利息!C78&lt;利息!C77,参数!C$3*100,0))/全价!C77-1,"")</f>
        <v>-6.9136058528607158E-4</v>
      </c>
      <c r="D78" s="4">
        <f>IFERROR((全价!D78+IF(利息!D78&lt;利息!D77,参数!D$3*100,0))/全价!D77-1,"")</f>
        <v>-2.5590207480603588E-3</v>
      </c>
      <c r="E78" s="4">
        <f>IFERROR((全价!E78+IF(利息!E78&lt;利息!E77,参数!E$3*100,0))/全价!E77-1,"")</f>
        <v>1.4792575222988269E-4</v>
      </c>
      <c r="F78" s="4">
        <f>IFERROR((全价!F78+IF(利息!F78&lt;利息!F77,参数!F$3*100,0))/全价!F77-1,"")</f>
        <v>1.6611507941588499E-4</v>
      </c>
      <c r="G78" s="4" t="str">
        <f>IFERROR((全价!G78+IF(利息!G78&lt;利息!G77,参数!G$3*100,0))/全价!G77-1,"")</f>
        <v/>
      </c>
      <c r="H78" s="4">
        <f>IFERROR((全价!H78+IF(利息!H78&lt;利息!H77,参数!H$3*100,0))/全价!H77-1,"")</f>
        <v>9.6144601480441239E-5</v>
      </c>
      <c r="I78" s="4">
        <f>IFERROR((全价!I78+IF(利息!I78&lt;利息!I77,参数!I$3*100,0))/全价!I77-1,"")</f>
        <v>7.1464881752580922E-5</v>
      </c>
      <c r="J78" s="4">
        <f>IFERROR((全价!J78+IF(利息!J78&lt;利息!J77,参数!J$3*100,0))/全价!J77-1,"")</f>
        <v>1.3831151970422617E-4</v>
      </c>
      <c r="K78" s="4">
        <f>IFERROR((全价!K78+IF(利息!K78&lt;利息!K77,参数!K$3*100,0))/全价!K77-1,"")</f>
        <v>-1.3750969999079432E-2</v>
      </c>
      <c r="M78" s="3">
        <f t="shared" si="3"/>
        <v>-1.8053896767561541E-3</v>
      </c>
      <c r="N78" s="6">
        <f t="shared" si="4"/>
        <v>0.99862148266776407</v>
      </c>
      <c r="O78" s="6">
        <f ca="1">IFERROR(AVERAGE(OFFSET(N78,0,0,-参数!B$8,1)),0)</f>
        <v>0.99812647102685215</v>
      </c>
      <c r="P78" s="6">
        <f t="shared" ca="1" si="5"/>
        <v>4.9501164091192429E-4</v>
      </c>
    </row>
    <row r="79" spans="1:16" x14ac:dyDescent="0.15">
      <c r="A79" s="1">
        <v>42391</v>
      </c>
      <c r="B79" s="4" t="str">
        <f>IFERROR((全价!B79+IF(利息!B79&lt;利息!B78,参数!B$3*100,0))/全价!B78-1,"")</f>
        <v/>
      </c>
      <c r="C79" s="4">
        <f>IFERROR((全价!C79+IF(利息!C79&lt;利息!C78,参数!C$3*100,0))/全价!C78-1,"")</f>
        <v>-1.5072204507582398E-4</v>
      </c>
      <c r="D79" s="4">
        <f>IFERROR((全价!D79+IF(利息!D79&lt;利息!D78,参数!D$3*100,0))/全价!D78-1,"")</f>
        <v>5.558769961797605E-4</v>
      </c>
      <c r="E79" s="4">
        <f>IFERROR((全价!E79+IF(利息!E79&lt;利息!E78,参数!E$3*100,0))/全价!E78-1,"")</f>
        <v>2.1473451254716558E-3</v>
      </c>
      <c r="F79" s="4">
        <f>IFERROR((全价!F79+IF(利息!F79&lt;利息!F78,参数!F$3*100,0))/全价!F78-1,"")</f>
        <v>6.3241005723635446E-4</v>
      </c>
      <c r="G79" s="4" t="str">
        <f>IFERROR((全价!G79+IF(利息!G79&lt;利息!G78,参数!G$3*100,0))/全价!G78-1,"")</f>
        <v/>
      </c>
      <c r="H79" s="4">
        <f>IFERROR((全价!H79+IF(利息!H79&lt;利息!H78,参数!H$3*100,0))/全价!H78-1,"")</f>
        <v>3.8454143433952481E-4</v>
      </c>
      <c r="I79" s="4">
        <f>IFERROR((全价!I79+IF(利息!I79&lt;利息!I78,参数!I$3*100,0))/全价!I78-1,"")</f>
        <v>2.6831123024084746E-4</v>
      </c>
      <c r="J79" s="4">
        <f>IFERROR((全价!J79+IF(利息!J79&lt;利息!J78,参数!J$3*100,0))/全价!J78-1,"")</f>
        <v>1.3829239227325374E-4</v>
      </c>
      <c r="K79" s="4">
        <f>IFERROR((全价!K79+IF(利息!K79&lt;利息!K78,参数!K$3*100,0))/全价!K78-1,"")</f>
        <v>1.7336685092450566E-4</v>
      </c>
      <c r="M79" s="3">
        <f t="shared" si="3"/>
        <v>5.186777551987598E-4</v>
      </c>
      <c r="N79" s="6">
        <f t="shared" si="4"/>
        <v>0.99913944541668731</v>
      </c>
      <c r="O79" s="6">
        <f ca="1">IFERROR(AVERAGE(OFFSET(N79,0,0,-参数!B$8,1)),0)</f>
        <v>0.99829808883445237</v>
      </c>
      <c r="P79" s="6">
        <f t="shared" ca="1" si="5"/>
        <v>8.4135658223494225E-4</v>
      </c>
    </row>
    <row r="80" spans="1:16" x14ac:dyDescent="0.15">
      <c r="A80" s="1">
        <v>42394</v>
      </c>
      <c r="B80" s="4" t="str">
        <f>IFERROR((全价!B80+IF(利息!B80&lt;利息!B79,参数!B$3*100,0))/全价!B79-1,"")</f>
        <v/>
      </c>
      <c r="C80" s="4">
        <f>IFERROR((全价!C80+IF(利息!C80&lt;利息!C79,参数!C$3*100,0))/全价!C79-1,"")</f>
        <v>6.3016254486814027E-4</v>
      </c>
      <c r="D80" s="4">
        <f>IFERROR((全价!D80+IF(利息!D80&lt;利息!D79,参数!D$3*100,0))/全价!D79-1,"")</f>
        <v>7.8928073954664946E-4</v>
      </c>
      <c r="E80" s="4">
        <f>IFERROR((全价!E80+IF(利息!E80&lt;利息!E79,参数!E$3*100,0))/全价!E79-1,"")</f>
        <v>4.4276085993999459E-4</v>
      </c>
      <c r="F80" s="4">
        <f>IFERROR((全价!F80+IF(利息!F80&lt;利息!F79,参数!F$3*100,0))/全价!F79-1,"")</f>
        <v>3.1919715531625314E-5</v>
      </c>
      <c r="G80" s="4" t="str">
        <f>IFERROR((全价!G80+IF(利息!G80&lt;利息!G79,参数!G$3*100,0))/全价!G79-1,"")</f>
        <v/>
      </c>
      <c r="H80" s="4">
        <f>IFERROR((全价!H80+IF(利息!H80&lt;利息!H79,参数!H$3*100,0))/全价!H79-1,"")</f>
        <v>-4.8049202383249057E-4</v>
      </c>
      <c r="I80" s="4">
        <f>IFERROR((全价!I80+IF(利息!I80&lt;利息!I79,参数!I$3*100,0))/全价!I79-1,"")</f>
        <v>-1.3600673967987253E-3</v>
      </c>
      <c r="J80" s="4">
        <f>IFERROR((全价!J80+IF(利息!J80&lt;利息!J79,参数!J$3*100,0))/全价!J79-1,"")</f>
        <v>-6.1708944532889998E-4</v>
      </c>
      <c r="K80" s="4">
        <f>IFERROR((全价!K80+IF(利息!K80&lt;利息!K79,参数!K$3*100,0))/全价!K79-1,"")</f>
        <v>3.3334000013374165E-5</v>
      </c>
      <c r="M80" s="3">
        <f t="shared" si="3"/>
        <v>-6.6273875757541512E-5</v>
      </c>
      <c r="N80" s="6">
        <f t="shared" si="4"/>
        <v>0.99907322857321734</v>
      </c>
      <c r="O80" s="6">
        <f ca="1">IFERROR(AVERAGE(OFFSET(N80,0,0,-参数!B$8,1)),0)</f>
        <v>0.99844661673948165</v>
      </c>
      <c r="P80" s="6">
        <f t="shared" ca="1" si="5"/>
        <v>6.2661183373569074E-4</v>
      </c>
    </row>
    <row r="81" spans="1:16" x14ac:dyDescent="0.15">
      <c r="A81" s="1">
        <v>42395</v>
      </c>
      <c r="B81" s="4" t="str">
        <f>IFERROR((全价!B81+IF(利息!B81&lt;利息!B80,参数!B$3*100,0))/全价!B80-1,"")</f>
        <v/>
      </c>
      <c r="C81" s="4">
        <f>IFERROR((全价!C81+IF(利息!C81&lt;利息!C80,参数!C$3*100,0))/全价!C80-1,"")</f>
        <v>2.9636032476298979E-5</v>
      </c>
      <c r="D81" s="4">
        <f>IFERROR((全价!D81+IF(利息!D81&lt;利息!D80,参数!D$3*100,0))/全价!D80-1,"")</f>
        <v>-4.9975045838259735E-3</v>
      </c>
      <c r="E81" s="4">
        <f>IFERROR((全价!E81+IF(利息!E81&lt;利息!E80,参数!E$3*100,0))/全价!E80-1,"")</f>
        <v>1.4752163650655348E-4</v>
      </c>
      <c r="F81" s="4">
        <f>IFERROR((全价!F81+IF(利息!F81&lt;利息!F80,参数!F$3*100,0))/全价!F80-1,"")</f>
        <v>-2.0427965885416732E-5</v>
      </c>
      <c r="G81" s="4">
        <f>IFERROR((全价!G81+IF(利息!G81&lt;利息!G80,参数!G$3*100,0))/全价!G80-1,"")</f>
        <v>4.3942708801925079E-4</v>
      </c>
      <c r="H81" s="4">
        <f>IFERROR((全价!H81+IF(利息!H81&lt;利息!H80,参数!H$3*100,0))/全价!H80-1,"")</f>
        <v>9.6144601480663283E-5</v>
      </c>
      <c r="I81" s="4">
        <f>IFERROR((全价!I81+IF(利息!I81&lt;利息!I80,参数!I$3*100,0))/全价!I80-1,"")</f>
        <v>1.7007124095314019E-4</v>
      </c>
      <c r="J81" s="4">
        <f>IFERROR((全价!J81+IF(利息!J81&lt;利息!J80,参数!J$3*100,0))/全价!J80-1,"")</f>
        <v>-8.003199222311741E-4</v>
      </c>
      <c r="K81" s="4" t="str">
        <f>IFERROR((全价!K81+IF(利息!K81&lt;利息!K80,参数!K$3*100,0))/全价!K80-1,"")</f>
        <v/>
      </c>
      <c r="M81" s="3">
        <f t="shared" si="3"/>
        <v>-6.169314840633322E-4</v>
      </c>
      <c r="N81" s="6">
        <f t="shared" si="4"/>
        <v>0.99845686884362572</v>
      </c>
      <c r="O81" s="6">
        <f ca="1">IFERROR(AVERAGE(OFFSET(N81,0,0,-参数!B$8,1)),0)</f>
        <v>0.99853832209938265</v>
      </c>
      <c r="P81" s="6">
        <f t="shared" ca="1" si="5"/>
        <v>-8.1453255756924747E-5</v>
      </c>
    </row>
    <row r="82" spans="1:16" x14ac:dyDescent="0.15">
      <c r="A82" s="1">
        <v>42396</v>
      </c>
      <c r="B82" s="4" t="str">
        <f>IFERROR((全价!B82+IF(利息!B82&lt;利息!B81,参数!B$3*100,0))/全价!B81-1,"")</f>
        <v/>
      </c>
      <c r="C82" s="4">
        <f>IFERROR((全价!C82+IF(利息!C82&lt;利息!C81,参数!C$3*100,0))/全价!C81-1,"")</f>
        <v>-1.8633103208128832E-3</v>
      </c>
      <c r="D82" s="4">
        <f>IFERROR((全价!D82+IF(利息!D82&lt;利息!D81,参数!D$3*100,0))/全价!D81-1,"")</f>
        <v>1.6348613050189975E-3</v>
      </c>
      <c r="E82" s="4" t="str">
        <f>IFERROR((全价!E82+IF(利息!E82&lt;利息!E81,参数!E$3*100,0))/全价!E81-1,"")</f>
        <v/>
      </c>
      <c r="F82" s="4">
        <f>IFERROR((全价!F82+IF(利息!F82&lt;利息!F81,参数!F$3*100,0))/全价!F81-1,"")</f>
        <v>-1.1363288152566042E-4</v>
      </c>
      <c r="G82" s="4" t="str">
        <f>IFERROR((全价!G82+IF(利息!G82&lt;利息!G81,参数!G$3*100,0))/全价!G81-1,"")</f>
        <v/>
      </c>
      <c r="H82" s="4">
        <f>IFERROR((全价!H82+IF(利息!H82&lt;利息!H81,参数!H$3*100,0))/全价!H81-1,"")</f>
        <v>-3.8454143433952481E-4</v>
      </c>
      <c r="I82" s="4">
        <f>IFERROR((全价!I82+IF(利息!I82&lt;利息!I81,参数!I$3*100,0))/全价!I81-1,"")</f>
        <v>1.7004232164441468E-4</v>
      </c>
      <c r="J82" s="4">
        <f>IFERROR((全价!J82+IF(利息!J82&lt;利息!J81,参数!J$3*100,0))/全价!J81-1,"")</f>
        <v>-8.0096094723403066E-4</v>
      </c>
      <c r="K82" s="4" t="str">
        <f>IFERROR((全价!K82+IF(利息!K82&lt;利息!K81,参数!K$3*100,0))/全价!K81-1,"")</f>
        <v/>
      </c>
      <c r="M82" s="3">
        <f t="shared" si="3"/>
        <v>-2.2625699287478115E-4</v>
      </c>
      <c r="N82" s="6">
        <f t="shared" si="4"/>
        <v>0.998230960994966</v>
      </c>
      <c r="O82" s="6">
        <f ca="1">IFERROR(AVERAGE(OFFSET(N82,0,0,-参数!B$8,1)),0)</f>
        <v>0.99863137706238492</v>
      </c>
      <c r="P82" s="6">
        <f t="shared" ca="1" si="5"/>
        <v>-4.0041606741891833E-4</v>
      </c>
    </row>
    <row r="83" spans="1:16" x14ac:dyDescent="0.15">
      <c r="A83" s="1">
        <v>42397</v>
      </c>
      <c r="B83" s="4">
        <f>IFERROR((全价!B83+IF(利息!B83&lt;利息!B82,参数!B$3*100,0))/全价!B82-1,"")</f>
        <v>3.8723135188156732E-5</v>
      </c>
      <c r="C83" s="4">
        <f>IFERROR((全价!C83+IF(利息!C83&lt;利息!C82,参数!C$3*100,0))/全价!C82-1,"")</f>
        <v>2.103075438553148E-4</v>
      </c>
      <c r="D83" s="4">
        <f>IFERROR((全价!D83+IF(利息!D83&lt;利息!D82,参数!D$3*100,0))/全价!D82-1,"")</f>
        <v>1.6603110673130139E-4</v>
      </c>
      <c r="E83" s="4" t="str">
        <f>IFERROR((全价!E83+IF(利息!E83&lt;利息!E82,参数!E$3*100,0))/全价!E82-1,"")</f>
        <v/>
      </c>
      <c r="F83" s="4">
        <f>IFERROR((全价!F83+IF(利息!F83&lt;利息!F82,参数!F$3*100,0))/全价!F82-1,"")</f>
        <v>-3.0007597668346708E-4</v>
      </c>
      <c r="G83" s="4" t="str">
        <f>IFERROR((全价!G83+IF(利息!G83&lt;利息!G82,参数!G$3*100,0))/全价!G82-1,"")</f>
        <v/>
      </c>
      <c r="H83" s="4">
        <f>IFERROR((全价!H83+IF(利息!H83&lt;利息!H82,参数!H$3*100,0))/全价!H82-1,"")</f>
        <v>6.7320638584345005E-4</v>
      </c>
      <c r="I83" s="4" t="str">
        <f>IFERROR((全价!I83+IF(利息!I83&lt;利息!I82,参数!I$3*100,0))/全价!I82-1,"")</f>
        <v/>
      </c>
      <c r="J83" s="4">
        <f>IFERROR((全价!J83+IF(利息!J83&lt;利息!J82,参数!J$3*100,0))/全价!J82-1,"")</f>
        <v>1.1727822810705391E-3</v>
      </c>
      <c r="K83" s="4" t="str">
        <f>IFERROR((全价!K83+IF(利息!K83&lt;利息!K82,参数!K$3*100,0))/全价!K82-1,"")</f>
        <v/>
      </c>
      <c r="M83" s="3">
        <f t="shared" si="3"/>
        <v>3.2682907933421584E-4</v>
      </c>
      <c r="N83" s="6">
        <f t="shared" si="4"/>
        <v>0.99855721190091085</v>
      </c>
      <c r="O83" s="6">
        <f ca="1">IFERROR(AVERAGE(OFFSET(N83,0,0,-参数!B$8,1)),0)</f>
        <v>0.99872841050213823</v>
      </c>
      <c r="P83" s="6">
        <f t="shared" ca="1" si="5"/>
        <v>-1.7119860122738473E-4</v>
      </c>
    </row>
    <row r="84" spans="1:16" x14ac:dyDescent="0.15">
      <c r="A84" s="1">
        <v>42398</v>
      </c>
      <c r="B84" s="4" t="str">
        <f>IFERROR((全价!B84+IF(利息!B84&lt;利息!B83,参数!B$3*100,0))/全价!B83-1,"")</f>
        <v/>
      </c>
      <c r="C84" s="4">
        <f>IFERROR((全价!C84+IF(利息!C84&lt;利息!C83,参数!C$3*100,0))/全价!C83-1,"")</f>
        <v>2.7383705829242544E-3</v>
      </c>
      <c r="D84" s="4">
        <f>IFERROR((全价!D84+IF(利息!D84&lt;利息!D83,参数!D$3*100,0))/全价!D83-1,"")</f>
        <v>2.3160172001090995E-3</v>
      </c>
      <c r="E84" s="4">
        <f>IFERROR((全价!E84+IF(利息!E84&lt;利息!E83,参数!E$3*100,0))/全价!E83-1,"")</f>
        <v>1.4739761325066603E-4</v>
      </c>
      <c r="F84" s="4">
        <f>IFERROR((全价!F84+IF(利息!F84&lt;利息!F83,参数!F$3*100,0))/全价!F83-1,"")</f>
        <v>1.6604930387020822E-4</v>
      </c>
      <c r="G84" s="4" t="str">
        <f>IFERROR((全价!G84+IF(利息!G84&lt;利息!G83,参数!G$3*100,0))/全价!G83-1,"")</f>
        <v/>
      </c>
      <c r="H84" s="4">
        <f>IFERROR((全价!H84+IF(利息!H84&lt;利息!H83,参数!H$3*100,0))/全价!H83-1,"")</f>
        <v>1.4416146083613413E-3</v>
      </c>
      <c r="I84" s="4" t="str">
        <f>IFERROR((全价!I84+IF(利息!I84&lt;利息!I83,参数!I$3*100,0))/全价!I83-1,"")</f>
        <v/>
      </c>
      <c r="J84" s="4">
        <f>IFERROR((全价!J84+IF(利息!J84&lt;利息!J83,参数!J$3*100,0))/全价!J83-1,"")</f>
        <v>3.8947466459331448E-3</v>
      </c>
      <c r="K84" s="4" t="str">
        <f>IFERROR((全价!K84+IF(利息!K84&lt;利息!K83,参数!K$3*100,0))/全价!K83-1,"")</f>
        <v/>
      </c>
      <c r="M84" s="3">
        <f t="shared" si="3"/>
        <v>1.7840326590747857E-3</v>
      </c>
      <c r="N84" s="6">
        <f t="shared" si="4"/>
        <v>1.0003386705788968</v>
      </c>
      <c r="O84" s="6">
        <f ca="1">IFERROR(AVERAGE(OFFSET(N84,0,0,-参数!B$8,1)),0)</f>
        <v>0.99900734359217935</v>
      </c>
      <c r="P84" s="6">
        <f t="shared" ca="1" si="5"/>
        <v>1.3313269867174515E-3</v>
      </c>
    </row>
    <row r="85" spans="1:16" x14ac:dyDescent="0.15">
      <c r="A85" s="1">
        <v>42401</v>
      </c>
      <c r="B85" s="4" t="str">
        <f>IFERROR((全价!B85+IF(利息!B85&lt;利息!B84,参数!B$3*100,0))/全价!B84-1,"")</f>
        <v/>
      </c>
      <c r="C85" s="4" t="str">
        <f>IFERROR((全价!C85+IF(利息!C85&lt;利息!C84,参数!C$3*100,0))/全价!C84-1,"")</f>
        <v/>
      </c>
      <c r="D85" s="4">
        <f>IFERROR((全价!D85+IF(利息!D85&lt;利息!D84,参数!D$3*100,0))/全价!D84-1,"")</f>
        <v>5.9436197579265659E-4</v>
      </c>
      <c r="E85" s="4">
        <f>IFERROR((全价!E85+IF(利息!E85&lt;利息!E84,参数!E$3*100,0))/全价!E84-1,"")</f>
        <v>6.4135804153808706E-4</v>
      </c>
      <c r="F85" s="4">
        <f>IFERROR((全价!F85+IF(利息!F85&lt;利息!F84,参数!F$3*100,0))/全价!F84-1,"")</f>
        <v>-9.9357623590401456E-4</v>
      </c>
      <c r="G85" s="4">
        <f>IFERROR((全价!G85+IF(利息!G85&lt;利息!G84,参数!G$3*100,0))/全价!G84-1,"")</f>
        <v>-9.1881989523715513E-3</v>
      </c>
      <c r="H85" s="4">
        <f>IFERROR((全价!H85+IF(利息!H85&lt;利息!H84,参数!H$3*100,0))/全价!H84-1,"")</f>
        <v>-1.0556621880998263E-3</v>
      </c>
      <c r="I85" s="4">
        <f>IFERROR((全价!I85+IF(利息!I85&lt;利息!I84,参数!I$3*100,0))/全价!I84-1,"")</f>
        <v>1.1597861677969945E-4</v>
      </c>
      <c r="J85" s="4">
        <f>IFERROR((全价!J85+IF(利息!J85&lt;利息!J84,参数!J$3*100,0))/全价!J84-1,"")</f>
        <v>4.1364336253613132E-4</v>
      </c>
      <c r="K85" s="4" t="str">
        <f>IFERROR((全价!K85+IF(利息!K85&lt;利息!K84,参数!K$3*100,0))/全价!K84-1,"")</f>
        <v/>
      </c>
      <c r="M85" s="3">
        <f t="shared" si="3"/>
        <v>-1.3531564828184026E-3</v>
      </c>
      <c r="N85" s="6">
        <f t="shared" si="4"/>
        <v>0.99898505582178898</v>
      </c>
      <c r="O85" s="6">
        <f ca="1">IFERROR(AVERAGE(OFFSET(N85,0,0,-参数!B$8,1)),0)</f>
        <v>0.99911832801986933</v>
      </c>
      <c r="P85" s="6">
        <f t="shared" ca="1" si="5"/>
        <v>-1.3327219808034751E-4</v>
      </c>
    </row>
    <row r="86" spans="1:16" x14ac:dyDescent="0.15">
      <c r="A86" s="1">
        <v>42402</v>
      </c>
      <c r="B86" s="4" t="str">
        <f>IFERROR((全价!B86+IF(利息!B86&lt;利息!B85,参数!B$3*100,0))/全价!B85-1,"")</f>
        <v/>
      </c>
      <c r="C86" s="4" t="str">
        <f>IFERROR((全价!C86+IF(利息!C86&lt;利息!C85,参数!C$3*100,0))/全价!C85-1,"")</f>
        <v/>
      </c>
      <c r="D86" s="4">
        <f>IFERROR((全价!D86+IF(利息!D86&lt;利息!D85,参数!D$3*100,0))/全价!D85-1,"")</f>
        <v>1.5297398240934346E-3</v>
      </c>
      <c r="E86" s="4">
        <f>IFERROR((全价!E86+IF(利息!E86&lt;利息!E85,参数!E$3*100,0))/全价!E85-1,"")</f>
        <v>1.4728143026632168E-4</v>
      </c>
      <c r="F86" s="4">
        <f>IFERROR((全价!F86+IF(利息!F86&lt;利息!F85,参数!F$3*100,0))/全价!F85-1,"")</f>
        <v>1.7691840795208691E-4</v>
      </c>
      <c r="G86" s="4">
        <f>IFERROR((全价!G86+IF(利息!G86&lt;利息!G85,参数!G$3*100,0))/全价!G85-1,"")</f>
        <v>-4.9087986543202566E-3</v>
      </c>
      <c r="H86" s="4">
        <f>IFERROR((全价!H86+IF(利息!H86&lt;利息!H85,参数!H$3*100,0))/全价!H85-1,"")</f>
        <v>1.8253434527812917E-3</v>
      </c>
      <c r="I86" s="4">
        <f>IFERROR((全价!I86+IF(利息!I86&lt;利息!I85,参数!I$3*100,0))/全价!I85-1,"")</f>
        <v>1.6990245441617091E-4</v>
      </c>
      <c r="J86" s="4">
        <f>IFERROR((全价!J86+IF(利息!J86&lt;利息!J85,参数!J$3*100,0))/全价!J85-1,"")</f>
        <v>-4.2320712094656709E-4</v>
      </c>
      <c r="K86" s="4" t="str">
        <f>IFERROR((全价!K86+IF(利息!K86&lt;利息!K85,参数!K$3*100,0))/全价!K85-1,"")</f>
        <v/>
      </c>
      <c r="M86" s="3">
        <f t="shared" si="3"/>
        <v>-2.118314579653597E-4</v>
      </c>
      <c r="N86" s="6">
        <f t="shared" si="4"/>
        <v>0.99877343936092866</v>
      </c>
      <c r="O86" s="6">
        <f ca="1">IFERROR(AVERAGE(OFFSET(N86,0,0,-参数!B$8,1)),0)</f>
        <v>0.99922514547829089</v>
      </c>
      <c r="P86" s="6">
        <f t="shared" ca="1" si="5"/>
        <v>-4.5170611736222721E-4</v>
      </c>
    </row>
    <row r="87" spans="1:16" x14ac:dyDescent="0.15">
      <c r="A87" s="1">
        <v>42403</v>
      </c>
      <c r="B87" s="4" t="str">
        <f>IFERROR((全价!B87+IF(利息!B87&lt;利息!B86,参数!B$3*100,0))/全价!B86-1,"")</f>
        <v/>
      </c>
      <c r="C87" s="4">
        <f>IFERROR((全价!C87+IF(利息!C87&lt;利息!C86,参数!C$3*100,0))/全价!C86-1,"")</f>
        <v>2.1004250271827729E-4</v>
      </c>
      <c r="D87" s="4">
        <f>IFERROR((全价!D87+IF(利息!D87&lt;利息!D86,参数!D$3*100,0))/全价!D86-1,"")</f>
        <v>-2.9321878252885902E-5</v>
      </c>
      <c r="E87" s="4">
        <f>IFERROR((全价!E87+IF(利息!E87&lt;利息!E86,参数!E$3*100,0))/全价!E86-1,"")</f>
        <v>1.4725974164098155E-4</v>
      </c>
      <c r="F87" s="4">
        <f>IFERROR((全价!F87+IF(利息!F87&lt;利息!F86,参数!F$3*100,0))/全价!F86-1,"")</f>
        <v>-2.1770721644887026E-5</v>
      </c>
      <c r="G87" s="4" t="str">
        <f>IFERROR((全价!G87+IF(利息!G87&lt;利息!G86,参数!G$3*100,0))/全价!G86-1,"")</f>
        <v/>
      </c>
      <c r="H87" s="4">
        <f>IFERROR((全价!H87+IF(利息!H87&lt;利息!H86,参数!H$3*100,0))/全价!H86-1,"")</f>
        <v>1.917913310318653E-4</v>
      </c>
      <c r="I87" s="4">
        <f>IFERROR((全价!I87+IF(利息!I87&lt;利息!I86,参数!I$3*100,0))/全价!I86-1,"")</f>
        <v>-6.1747702661885118E-4</v>
      </c>
      <c r="J87" s="4">
        <f>IFERROR((全价!J87+IF(利息!J87&lt;利息!J86,参数!J$3*100,0))/全价!J86-1,"")</f>
        <v>6.9915122835828569E-4</v>
      </c>
      <c r="K87" s="4" t="str">
        <f>IFERROR((全价!K87+IF(利息!K87&lt;利息!K86,参数!K$3*100,0))/全价!K86-1,"")</f>
        <v/>
      </c>
      <c r="M87" s="3">
        <f t="shared" si="3"/>
        <v>8.2810739604683678E-5</v>
      </c>
      <c r="N87" s="6">
        <f t="shared" si="4"/>
        <v>0.99885614852813964</v>
      </c>
      <c r="O87" s="6">
        <f ca="1">IFERROR(AVERAGE(OFFSET(N87,0,0,-参数!B$8,1)),0)</f>
        <v>0.9993088280210578</v>
      </c>
      <c r="P87" s="6">
        <f t="shared" ca="1" si="5"/>
        <v>-4.5267949291816212E-4</v>
      </c>
    </row>
    <row r="88" spans="1:16" x14ac:dyDescent="0.15">
      <c r="A88" s="1">
        <v>42404</v>
      </c>
      <c r="B88" s="4" t="str">
        <f>IFERROR((全价!B88+IF(利息!B88&lt;利息!B87,参数!B$3*100,0))/全价!B87-1,"")</f>
        <v/>
      </c>
      <c r="C88" s="4">
        <f>IFERROR((全价!C88+IF(利息!C88&lt;利息!C87,参数!C$3*100,0))/全价!C87-1,"")</f>
        <v>-6.9175941595733814E-4</v>
      </c>
      <c r="D88" s="4">
        <f>IFERROR((全价!D88+IF(利息!D88&lt;利息!D87,参数!D$3*100,0))/全价!D87-1,"")</f>
        <v>9.4365902453907857E-4</v>
      </c>
      <c r="E88" s="4">
        <f>IFERROR((全价!E88+IF(利息!E88&lt;利息!E87,参数!E$3*100,0))/全价!E87-1,"")</f>
        <v>-5.18059838637841E-5</v>
      </c>
      <c r="F88" s="4">
        <f>IFERROR((全价!F88+IF(利息!F88&lt;利息!F87,参数!F$3*100,0))/全价!F87-1,"")</f>
        <v>8.7220852451164177E-4</v>
      </c>
      <c r="G88" s="4" t="str">
        <f>IFERROR((全价!G88+IF(利息!G88&lt;利息!G87,参数!G$3*100,0))/全价!G87-1,"")</f>
        <v/>
      </c>
      <c r="H88" s="4">
        <f>IFERROR((全价!H88+IF(利息!H88&lt;利息!H87,参数!H$3*100,0))/全价!H87-1,"")</f>
        <v>9.5877277085154589E-5</v>
      </c>
      <c r="I88" s="4">
        <f>IFERROR((全价!I88+IF(利息!I88&lt;利息!I87,参数!I$3*100,0))/全价!I87-1,"")</f>
        <v>6.6237673182500956E-4</v>
      </c>
      <c r="J88" s="4">
        <f>IFERROR((全价!J88+IF(利息!J88&lt;利息!J87,参数!J$3*100,0))/全价!J87-1,"")</f>
        <v>1.3778613031489861E-4</v>
      </c>
      <c r="K88" s="4" t="str">
        <f>IFERROR((全价!K88+IF(利息!K88&lt;利息!K87,参数!K$3*100,0))/全价!K87-1,"")</f>
        <v/>
      </c>
      <c r="M88" s="3">
        <f t="shared" si="3"/>
        <v>2.8119175549352296E-4</v>
      </c>
      <c r="N88" s="6">
        <f t="shared" si="4"/>
        <v>0.99913701864202975</v>
      </c>
      <c r="O88" s="6">
        <f ca="1">IFERROR(AVERAGE(OFFSET(N88,0,0,-参数!B$8,1)),0)</f>
        <v>0.99937238005353146</v>
      </c>
      <c r="P88" s="6">
        <f t="shared" ca="1" si="5"/>
        <v>-2.3536141150171108E-4</v>
      </c>
    </row>
    <row r="89" spans="1:16" x14ac:dyDescent="0.15">
      <c r="A89" s="1">
        <v>42405</v>
      </c>
      <c r="B89" s="4">
        <f>IFERROR((全价!B89+IF(利息!B89&lt;利息!B88,参数!B$3*100,0))/全价!B88-1,"")</f>
        <v>1.6191273719848187E-2</v>
      </c>
      <c r="C89" s="4">
        <f>IFERROR((全价!C89+IF(利息!C89&lt;利息!C88,参数!C$3*100,0))/全价!C88-1,"")</f>
        <v>1.1125258044180075E-3</v>
      </c>
      <c r="D89" s="4">
        <f>IFERROR((全价!D89+IF(利息!D89&lt;利息!D88,参数!D$3*100,0))/全价!D88-1,"")</f>
        <v>-5.1532732606374143E-4</v>
      </c>
      <c r="E89" s="4">
        <f>IFERROR((全价!E89+IF(利息!E89&lt;利息!E88,参数!E$3*100,0))/全价!E88-1,"")</f>
        <v>1.4724568761015355E-4</v>
      </c>
      <c r="F89" s="4">
        <f>IFERROR((全价!F89+IF(利息!F89&lt;利息!F88,参数!F$3*100,0))/全价!F88-1,"")</f>
        <v>2.1616271750524163E-3</v>
      </c>
      <c r="G89" s="4" t="str">
        <f>IFERROR((全价!G89+IF(利息!G89&lt;利息!G88,参数!G$3*100,0))/全价!G88-1,"")</f>
        <v/>
      </c>
      <c r="H89" s="4">
        <f>IFERROR((全价!H89+IF(利息!H89&lt;利息!H88,参数!H$3*100,0))/全价!H88-1,"")</f>
        <v>1.2462851116863405E-3</v>
      </c>
      <c r="I89" s="4">
        <f>IFERROR((全价!I89+IF(利息!I89&lt;利息!I88,参数!I$3*100,0))/全价!I88-1,"")</f>
        <v>1.5476683190407403E-3</v>
      </c>
      <c r="J89" s="4">
        <f>IFERROR((全价!J89+IF(利息!J89&lt;利息!J88,参数!J$3*100,0))/全价!J88-1,"")</f>
        <v>1.3776714791280398E-4</v>
      </c>
      <c r="K89" s="4" t="str">
        <f>IFERROR((全价!K89+IF(利息!K89&lt;利息!K88,参数!K$3*100,0))/全价!K88-1,"")</f>
        <v/>
      </c>
      <c r="M89" s="3">
        <f t="shared" si="3"/>
        <v>2.7536332049381135E-3</v>
      </c>
      <c r="N89" s="6">
        <f t="shared" si="4"/>
        <v>1.0018882755128453</v>
      </c>
      <c r="O89" s="6">
        <f ca="1">IFERROR(AVERAGE(OFFSET(N89,0,0,-参数!B$8,1)),0)</f>
        <v>0.99949221226628915</v>
      </c>
      <c r="P89" s="6">
        <f t="shared" ca="1" si="5"/>
        <v>2.3960632465561682E-3</v>
      </c>
    </row>
    <row r="90" spans="1:16" x14ac:dyDescent="0.15">
      <c r="A90" s="1">
        <v>42415</v>
      </c>
      <c r="B90" s="4" t="str">
        <f>IFERROR((全价!B90+IF(利息!B90&lt;利息!B89,参数!B$3*100,0))/全价!B89-1,"")</f>
        <v/>
      </c>
      <c r="C90" s="4">
        <f>IFERROR((全价!C90+IF(利息!C90&lt;利息!C89,参数!C$3*100,0))/全价!C89-1,"")</f>
        <v>1.1977230913602366E-3</v>
      </c>
      <c r="D90" s="4">
        <f>IFERROR((全价!D90+IF(利息!D90&lt;利息!D89,参数!D$3*100,0))/全价!D89-1,"")</f>
        <v>1.4575162005456832E-3</v>
      </c>
      <c r="E90" s="4">
        <f>IFERROR((全价!E90+IF(利息!E90&lt;利息!E89,参数!E$3*100,0))/全价!E89-1,"")</f>
        <v>1.0741899953106149E-3</v>
      </c>
      <c r="F90" s="4">
        <f>IFERROR((全价!F90+IF(利息!F90&lt;利息!F89,参数!F$3*100,0))/全价!F89-1,"")</f>
        <v>1.5654950776440302E-3</v>
      </c>
      <c r="G90" s="4">
        <f>IFERROR((全价!G90+IF(利息!G90&lt;利息!G89,参数!G$3*100,0))/全价!G89-1,"")</f>
        <v>-8.5046840782950772E-3</v>
      </c>
      <c r="H90" s="4">
        <f>IFERROR((全价!H90+IF(利息!H90&lt;利息!H89,参数!H$3*100,0))/全价!H89-1,"")</f>
        <v>8.617387973957058E-4</v>
      </c>
      <c r="I90" s="4">
        <f>IFERROR((全价!I90+IF(利息!I90&lt;利息!I89,参数!I$3*100,0))/全价!I89-1,"")</f>
        <v>-1.7094960486419009E-4</v>
      </c>
      <c r="J90" s="4">
        <f>IFERROR((全价!J90+IF(利息!J90&lt;利息!J89,参数!J$3*100,0))/全价!J89-1,"")</f>
        <v>1.1905743381814826E-3</v>
      </c>
      <c r="K90" s="4" t="str">
        <f>IFERROR((全价!K90+IF(利息!K90&lt;利息!K89,参数!K$3*100,0))/全价!K89-1,"")</f>
        <v/>
      </c>
      <c r="M90" s="3">
        <f t="shared" si="3"/>
        <v>-1.6604952284018926E-4</v>
      </c>
      <c r="N90" s="6">
        <f t="shared" si="4"/>
        <v>1.0017219124427572</v>
      </c>
      <c r="O90" s="6">
        <f ca="1">IFERROR(AVERAGE(OFFSET(N90,0,0,-参数!B$8,1)),0)</f>
        <v>0.99957710170085545</v>
      </c>
      <c r="P90" s="6">
        <f t="shared" ca="1" si="5"/>
        <v>2.1448107419017592E-3</v>
      </c>
    </row>
    <row r="91" spans="1:16" x14ac:dyDescent="0.15">
      <c r="A91" s="1">
        <v>42416</v>
      </c>
      <c r="B91" s="4" t="str">
        <f>IFERROR((全价!B91+IF(利息!B91&lt;利息!B90,参数!B$3*100,0))/全价!B90-1,"")</f>
        <v/>
      </c>
      <c r="C91" s="4">
        <f>IFERROR((全价!C91+IF(利息!C91&lt;利息!C90,参数!C$3*100,0))/全价!C90-1,"")</f>
        <v>2.0965911893844336E-4</v>
      </c>
      <c r="D91" s="4">
        <f>IFERROR((全价!D91+IF(利息!D91&lt;利息!D90,参数!D$3*100,0))/全价!D90-1,"")</f>
        <v>-7.0907267130138063E-4</v>
      </c>
      <c r="E91" s="4">
        <f>IFERROR((全价!E91+IF(利息!E91&lt;利息!E90,参数!E$3*100,0))/全价!E90-1,"")</f>
        <v>4.7660288358342129E-5</v>
      </c>
      <c r="F91" s="4">
        <f>IFERROR((全价!F91+IF(利息!F91&lt;利息!F90,参数!F$3*100,0))/全价!F90-1,"")</f>
        <v>1.7607994571333663E-4</v>
      </c>
      <c r="G91" s="4" t="str">
        <f>IFERROR((全价!G91+IF(利息!G91&lt;利息!G90,参数!G$3*100,0))/全价!G90-1,"")</f>
        <v/>
      </c>
      <c r="H91" s="4">
        <f>IFERROR((全价!H91+IF(利息!H91&lt;利息!H90,参数!H$3*100,0))/全价!H90-1,"")</f>
        <v>9.566631589019714E-5</v>
      </c>
      <c r="I91" s="4">
        <f>IFERROR((全价!I91+IF(利息!I91&lt;利息!I90,参数!I$3*100,0))/全价!I90-1,"")</f>
        <v>-6.1660083308412439E-4</v>
      </c>
      <c r="J91" s="4">
        <f>IFERROR((全价!J91+IF(利息!J91&lt;利息!J90,参数!J$3*100,0))/全价!J90-1,"")</f>
        <v>2.3092691968562562E-4</v>
      </c>
      <c r="K91" s="4">
        <f>IFERROR((全价!K91+IF(利息!K91&lt;利息!K90,参数!K$3*100,0))/全价!K90-1,"")</f>
        <v>1.7322316340129262E-4</v>
      </c>
      <c r="M91" s="3">
        <f t="shared" si="3"/>
        <v>-4.905721904978344E-5</v>
      </c>
      <c r="N91" s="6">
        <f t="shared" si="4"/>
        <v>1.0016727707514714</v>
      </c>
      <c r="O91" s="6">
        <f ca="1">IFERROR(AVERAGE(OFFSET(N91,0,0,-参数!B$8,1)),0)</f>
        <v>0.99963786613427041</v>
      </c>
      <c r="P91" s="6">
        <f t="shared" ca="1" si="5"/>
        <v>2.0349046172010166E-3</v>
      </c>
    </row>
    <row r="92" spans="1:16" x14ac:dyDescent="0.15">
      <c r="A92" s="1">
        <v>42417</v>
      </c>
      <c r="B92" s="4" t="str">
        <f>IFERROR((全价!B92+IF(利息!B92&lt;利息!B91,参数!B$3*100,0))/全价!B91-1,"")</f>
        <v/>
      </c>
      <c r="C92" s="4">
        <f>IFERROR((全价!C92+IF(利息!C92&lt;利息!C91,参数!C$3*100,0))/全价!C91-1,"")</f>
        <v>2.0961517120632323E-4</v>
      </c>
      <c r="D92" s="4">
        <f>IFERROR((全价!D92+IF(利息!D92&lt;利息!D91,参数!D$3*100,0))/全价!D91-1,"")</f>
        <v>1.3312867019101837E-3</v>
      </c>
      <c r="E92" s="4">
        <f>IFERROR((全价!E92+IF(利息!E92&lt;利息!E91,参数!E$3*100,0))/全价!E91-1,"")</f>
        <v>1.4705902377309954E-4</v>
      </c>
      <c r="F92" s="4" t="str">
        <f>IFERROR((全价!F92+IF(利息!F92&lt;利息!F91,参数!F$3*100,0))/全价!F91-1,"")</f>
        <v/>
      </c>
      <c r="G92" s="4" t="str">
        <f>IFERROR((全价!G92+IF(利息!G92&lt;利息!G91,参数!G$3*100,0))/全价!G91-1,"")</f>
        <v/>
      </c>
      <c r="H92" s="4">
        <f>IFERROR((全价!H92+IF(利息!H92&lt;利息!H91,参数!H$3*100,0))/全价!H91-1,"")</f>
        <v>-3.8262865888649689E-4</v>
      </c>
      <c r="I92" s="4">
        <f>IFERROR((全价!I92+IF(利息!I92&lt;利息!I91,参数!I$3*100,0))/全价!I91-1,"")</f>
        <v>-2.6942413285824252E-5</v>
      </c>
      <c r="J92" s="4">
        <f>IFERROR((全价!J92+IF(利息!J92&lt;利息!J91,参数!J$3*100,0))/全价!J91-1,"")</f>
        <v>2.3087360475515517E-4</v>
      </c>
      <c r="K92" s="4" t="str">
        <f>IFERROR((全价!K92+IF(利息!K92&lt;利息!K91,参数!K$3*100,0))/全价!K91-1,"")</f>
        <v/>
      </c>
      <c r="M92" s="3">
        <f t="shared" si="3"/>
        <v>2.515439049120734E-4</v>
      </c>
      <c r="N92" s="6">
        <f t="shared" si="4"/>
        <v>1.0019247354316703</v>
      </c>
      <c r="O92" s="6">
        <f ca="1">IFERROR(AVERAGE(OFFSET(N92,0,0,-参数!B$8,1)),0)</f>
        <v>0.99973780436731363</v>
      </c>
      <c r="P92" s="6">
        <f t="shared" ca="1" si="5"/>
        <v>2.1869310643566342E-3</v>
      </c>
    </row>
    <row r="93" spans="1:16" x14ac:dyDescent="0.15">
      <c r="A93" s="1">
        <v>42418</v>
      </c>
      <c r="B93" s="4">
        <f>IFERROR((全价!B93+IF(利息!B93&lt;利息!B92,参数!B$3*100,0))/全价!B92-1,"")</f>
        <v>-1.9156936374374878E-3</v>
      </c>
      <c r="C93" s="4">
        <f>IFERROR((全价!C93+IF(利息!C93&lt;利息!C92,参数!C$3*100,0))/全价!C92-1,"")</f>
        <v>-8.7033703986783006E-4</v>
      </c>
      <c r="D93" s="4">
        <f>IFERROR((全价!D93+IF(利息!D93&lt;利息!D92,参数!D$3*100,0))/全价!D92-1,"")</f>
        <v>-1.2630408972647E-4</v>
      </c>
      <c r="E93" s="4" t="str">
        <f>IFERROR((全价!E93+IF(利息!E93&lt;利息!E92,参数!E$3*100,0))/全价!E92-1,"")</f>
        <v/>
      </c>
      <c r="F93" s="4" t="str">
        <f>IFERROR((全价!F93+IF(利息!F93&lt;利息!F92,参数!F$3*100,0))/全价!F92-1,"")</f>
        <v/>
      </c>
      <c r="G93" s="4" t="str">
        <f>IFERROR((全价!G93+IF(利息!G93&lt;利息!G92,参数!G$3*100,0))/全价!G92-1,"")</f>
        <v/>
      </c>
      <c r="H93" s="4">
        <f>IFERROR((全价!H93+IF(利息!H93&lt;利息!H92,参数!H$3*100,0))/全价!H92-1,"")</f>
        <v>1.9138755980852018E-4</v>
      </c>
      <c r="I93" s="4">
        <f>IFERROR((全价!I93+IF(利息!I93&lt;利息!I92,参数!I$3*100,0))/全价!I92-1,"")</f>
        <v>-3.2197051342830463E-4</v>
      </c>
      <c r="J93" s="4">
        <f>IFERROR((全价!J93+IF(利息!J93&lt;利息!J92,参数!J$3*100,0))/全价!J92-1,"")</f>
        <v>9.7721601560696314E-4</v>
      </c>
      <c r="K93" s="4" t="str">
        <f>IFERROR((全价!K93+IF(利息!K93&lt;利息!K92,参数!K$3*100,0))/全价!K92-1,"")</f>
        <v/>
      </c>
      <c r="M93" s="3">
        <f t="shared" si="3"/>
        <v>-3.4428361750743486E-4</v>
      </c>
      <c r="N93" s="6">
        <f t="shared" si="4"/>
        <v>1.0015797891592857</v>
      </c>
      <c r="O93" s="6">
        <f ca="1">IFERROR(AVERAGE(OFFSET(N93,0,0,-参数!B$8,1)),0)</f>
        <v>0.9998098134141864</v>
      </c>
      <c r="P93" s="6">
        <f t="shared" ca="1" si="5"/>
        <v>1.7699757450992948E-3</v>
      </c>
    </row>
    <row r="94" spans="1:16" x14ac:dyDescent="0.15">
      <c r="A94" s="1">
        <v>42419</v>
      </c>
      <c r="B94" s="4">
        <f>IFERROR((全价!B94+IF(利息!B94&lt;利息!B93,参数!B$3*100,0))/全价!B93-1,"")</f>
        <v>8.0415848306094606E-3</v>
      </c>
      <c r="C94" s="4">
        <f>IFERROR((全价!C94+IF(利息!C94&lt;利息!C93,参数!C$3*100,0))/全价!C93-1,"")</f>
        <v>-6.0458447772582247E-5</v>
      </c>
      <c r="D94" s="4">
        <f>IFERROR((全价!D94+IF(利息!D94&lt;利息!D93,参数!D$3*100,0))/全价!D93-1,"")</f>
        <v>2.6194788167943628E-4</v>
      </c>
      <c r="E94" s="4" t="str">
        <f>IFERROR((全价!E94+IF(利息!E94&lt;利息!E93,参数!E$3*100,0))/全价!E93-1,"")</f>
        <v/>
      </c>
      <c r="F94" s="4">
        <f>IFERROR((全价!F94+IF(利息!F94&lt;利息!F93,参数!F$3*100,0))/全价!F93-1,"")</f>
        <v>1.7598698237830668E-4</v>
      </c>
      <c r="G94" s="4" t="str">
        <f>IFERROR((全价!G94+IF(利息!G94&lt;利息!G93,参数!G$3*100,0))/全价!G93-1,"")</f>
        <v/>
      </c>
      <c r="H94" s="4">
        <f>IFERROR((全价!H94+IF(利息!H94&lt;利息!H93,参数!H$3*100,0))/全价!H93-1,"")</f>
        <v>1.9135093761946109E-4</v>
      </c>
      <c r="I94" s="4">
        <f>IFERROR((全价!I94+IF(利息!I94&lt;利息!I93,参数!I$3*100,0))/全价!I93-1,"")</f>
        <v>1.4486601578027614E-3</v>
      </c>
      <c r="J94" s="4">
        <f>IFERROR((全价!J94+IF(利息!J94&lt;利息!J93,参数!J$3*100,0))/全价!J93-1,"")</f>
        <v>2.9336379332050022E-3</v>
      </c>
      <c r="K94" s="4" t="str">
        <f>IFERROR((全价!K94+IF(利息!K94&lt;利息!K93,参数!K$3*100,0))/全价!K93-1,"")</f>
        <v/>
      </c>
      <c r="M94" s="3">
        <f t="shared" si="3"/>
        <v>1.8561014679316923E-3</v>
      </c>
      <c r="N94" s="6">
        <f t="shared" si="4"/>
        <v>1.003438822876195</v>
      </c>
      <c r="O94" s="6">
        <f ca="1">IFERROR(AVERAGE(OFFSET(N94,0,0,-参数!B$8,1)),0)</f>
        <v>1.0001108971772135</v>
      </c>
      <c r="P94" s="6">
        <f t="shared" ca="1" si="5"/>
        <v>3.3279256989815487E-3</v>
      </c>
    </row>
    <row r="95" spans="1:16" x14ac:dyDescent="0.15">
      <c r="A95" s="1">
        <v>42422</v>
      </c>
      <c r="B95" s="4">
        <f>IFERROR((全价!B95+IF(利息!B95&lt;利息!B94,参数!B$3*100,0))/全价!B94-1,"")</f>
        <v>4.5871451920542761E-4</v>
      </c>
      <c r="C95" s="4">
        <f>IFERROR((全价!C95+IF(利息!C95&lt;利息!C94,参数!C$3*100,0))/全价!C94-1,"")</f>
        <v>4.4914705247234288E-4</v>
      </c>
      <c r="D95" s="4">
        <f>IFERROR((全价!D95+IF(利息!D95&lt;利息!D94,参数!D$3*100,0))/全价!D94-1,"")</f>
        <v>8.8267941057229571E-4</v>
      </c>
      <c r="E95" s="4">
        <f>IFERROR((全价!E95+IF(利息!E95&lt;利息!E94,参数!E$3*100,0))/全价!E94-1,"")</f>
        <v>8.3849452120032808E-4</v>
      </c>
      <c r="F95" s="4">
        <f>IFERROR((全价!F95+IF(利息!F95&lt;利息!F94,参数!F$3*100,0))/全价!F94-1,"")</f>
        <v>5.2786804922977382E-4</v>
      </c>
      <c r="G95" s="4" t="str">
        <f>IFERROR((全价!G95+IF(利息!G95&lt;利息!G94,参数!G$3*100,0))/全价!G94-1,"")</f>
        <v/>
      </c>
      <c r="H95" s="4">
        <f>IFERROR((全价!H95+IF(利息!H95&lt;利息!H94,参数!H$3*100,0))/全价!H94-1,"")</f>
        <v>5.7394298832980084E-4</v>
      </c>
      <c r="I95" s="4">
        <f>IFERROR((全价!I95+IF(利息!I95&lt;利息!I94,参数!I$3*100,0))/全价!I94-1,"")</f>
        <v>6.0688430174682395E-4</v>
      </c>
      <c r="J95" s="4">
        <f>IFERROR((全价!J95+IF(利息!J95&lt;利息!J94,参数!J$3*100,0))/全价!J94-1,"")</f>
        <v>-5.3724495186924237E-5</v>
      </c>
      <c r="K95" s="4" t="str">
        <f>IFERROR((全价!K95+IF(利息!K95&lt;利息!K94,参数!K$3*100,0))/全价!K94-1,"")</f>
        <v/>
      </c>
      <c r="M95" s="3">
        <f t="shared" si="3"/>
        <v>5.3550079344623358E-4</v>
      </c>
      <c r="N95" s="6">
        <f t="shared" si="4"/>
        <v>1.00397616516202</v>
      </c>
      <c r="O95" s="6">
        <f ca="1">IFERROR(AVERAGE(OFFSET(N95,0,0,-参数!B$8,1)),0)</f>
        <v>1.0004131921612969</v>
      </c>
      <c r="P95" s="6">
        <f t="shared" ca="1" si="5"/>
        <v>3.5629730007231686E-3</v>
      </c>
    </row>
    <row r="96" spans="1:16" x14ac:dyDescent="0.15">
      <c r="A96" s="1">
        <v>42423</v>
      </c>
      <c r="B96" s="4">
        <f>IFERROR((全价!B96+IF(利息!B96&lt;利息!B95,参数!B$3*100,0))/全价!B95-1,"")</f>
        <v>2.6623893190749204E-3</v>
      </c>
      <c r="C96" s="4">
        <f>IFERROR((全价!C96+IF(利息!C96&lt;利息!C95,参数!C$3*100,0))/全价!C95-1,"")</f>
        <v>5.6981532803224155E-4</v>
      </c>
      <c r="D96" s="4">
        <f>IFERROR((全价!D96+IF(利息!D96&lt;利息!D95,参数!D$3*100,0))/全价!D95-1,"")</f>
        <v>1.6469235070437627E-4</v>
      </c>
      <c r="E96" s="4">
        <f>IFERROR((全价!E96+IF(利息!E96&lt;利息!E95,参数!E$3*100,0))/全价!E95-1,"")</f>
        <v>4.7601820293730057E-5</v>
      </c>
      <c r="F96" s="4">
        <f>IFERROR((全价!F96+IF(利息!F96&lt;利息!F95,参数!F$3*100,0))/全价!F95-1,"")</f>
        <v>1.7586318385420796E-4</v>
      </c>
      <c r="G96" s="4" t="str">
        <f>IFERROR((全价!G96+IF(利息!G96&lt;利息!G95,参数!G$3*100,0))/全价!G95-1,"")</f>
        <v/>
      </c>
      <c r="H96" s="4">
        <f>IFERROR((全价!H96+IF(利息!H96&lt;利息!H95,参数!H$3*100,0))/全价!H95-1,"")</f>
        <v>3.8240917782039752E-4</v>
      </c>
      <c r="I96" s="4">
        <f>IFERROR((全价!I96+IF(利息!I96&lt;利息!I95,参数!I$3*100,0))/全价!I95-1,"")</f>
        <v>7.1275741637455425E-5</v>
      </c>
      <c r="J96" s="4">
        <f>IFERROR((全价!J96+IF(利息!J96&lt;利息!J95,参数!J$3*100,0))/全价!J95-1,"")</f>
        <v>4.4051360321484268E-5</v>
      </c>
      <c r="K96" s="4" t="str">
        <f>IFERROR((全价!K96+IF(利息!K96&lt;利息!K95,参数!K$3*100,0))/全价!K95-1,"")</f>
        <v/>
      </c>
      <c r="M96" s="3">
        <f t="shared" si="3"/>
        <v>5.1476228521735168E-4</v>
      </c>
      <c r="N96" s="6">
        <f t="shared" si="4"/>
        <v>1.0044929742271025</v>
      </c>
      <c r="O96" s="6">
        <f ca="1">IFERROR(AVERAGE(OFFSET(N96,0,0,-参数!B$8,1)),0)</f>
        <v>1.0007519262646647</v>
      </c>
      <c r="P96" s="6">
        <f t="shared" ca="1" si="5"/>
        <v>3.7410479624377935E-3</v>
      </c>
    </row>
    <row r="97" spans="1:16" x14ac:dyDescent="0.15">
      <c r="A97" s="1">
        <v>42424</v>
      </c>
      <c r="B97" s="4">
        <f>IFERROR((全价!B97+IF(利息!B97&lt;利息!B96,参数!B$3*100,0))/全价!B96-1,"")</f>
        <v>-9.5326587539501517E-4</v>
      </c>
      <c r="C97" s="4">
        <f>IFERROR((全价!C97+IF(利息!C97&lt;利息!C96,参数!C$3*100,0))/全价!C96-1,"")</f>
        <v>1.1956841963844944E-4</v>
      </c>
      <c r="D97" s="4">
        <f>IFERROR((全价!D97+IF(利息!D97&lt;利息!D96,参数!D$3*100,0))/全价!D96-1,"")</f>
        <v>5.5242529311083644E-4</v>
      </c>
      <c r="E97" s="4">
        <f>IFERROR((全价!E97+IF(利息!E97&lt;利息!E96,参数!E$3*100,0))/全价!E96-1,"")</f>
        <v>-1.5095858702773857E-4</v>
      </c>
      <c r="F97" s="4">
        <f>IFERROR((全价!F97+IF(利息!F97&lt;利息!F96,参数!F$3*100,0))/全价!F96-1,"")</f>
        <v>7.7095683859162989E-5</v>
      </c>
      <c r="G97" s="4">
        <f>IFERROR((全价!G97+IF(利息!G97&lt;利息!G96,参数!G$3*100,0))/全价!G96-1,"")</f>
        <v>2.1641421575557818E-3</v>
      </c>
      <c r="H97" s="4">
        <f>IFERROR((全价!H97+IF(利息!H97&lt;利息!H96,参数!H$3*100,0))/全价!H96-1,"")</f>
        <v>9.5565749235415609E-5</v>
      </c>
      <c r="I97" s="4">
        <f>IFERROR((全价!I97+IF(利息!I97&lt;利息!I96,参数!I$3*100,0))/全价!I96-1,"")</f>
        <v>-2.6894589346349029E-5</v>
      </c>
      <c r="J97" s="4">
        <f>IFERROR((全价!J97+IF(利息!J97&lt;利息!J96,参数!J$3*100,0))/全价!J96-1,"")</f>
        <v>-4.8887217444226749E-5</v>
      </c>
      <c r="K97" s="4" t="str">
        <f>IFERROR((全价!K97+IF(利息!K97&lt;利息!K96,参数!K$3*100,0))/全价!K96-1,"")</f>
        <v/>
      </c>
      <c r="M97" s="3">
        <f t="shared" si="3"/>
        <v>2.0319900379847964E-4</v>
      </c>
      <c r="N97" s="6">
        <f t="shared" si="4"/>
        <v>1.0046970861987881</v>
      </c>
      <c r="O97" s="6">
        <f ca="1">IFERROR(AVERAGE(OFFSET(N97,0,0,-参数!B$8,1)),0)</f>
        <v>1.0011419398493622</v>
      </c>
      <c r="P97" s="6">
        <f t="shared" ca="1" si="5"/>
        <v>3.5551463494258861E-3</v>
      </c>
    </row>
    <row r="98" spans="1:16" x14ac:dyDescent="0.15">
      <c r="A98" s="1">
        <v>42425</v>
      </c>
      <c r="B98" s="4">
        <f>IFERROR((全价!B98+IF(利息!B98&lt;利息!B97,参数!B$3*100,0))/全价!B97-1,"")</f>
        <v>4.3429248434190271E-4</v>
      </c>
      <c r="C98" s="4">
        <f>IFERROR((全价!C98+IF(利息!C98&lt;利息!C97,参数!C$3*100,0))/全价!C97-1,"")</f>
        <v>2.9580401997630901E-5</v>
      </c>
      <c r="D98" s="4">
        <f>IFERROR((全价!D98+IF(利息!D98&lt;利息!D97,参数!D$3*100,0))/全价!D97-1,"")</f>
        <v>6.4900678072721263E-4</v>
      </c>
      <c r="E98" s="4" t="str">
        <f>IFERROR((全价!E98+IF(利息!E98&lt;利息!E97,参数!E$3*100,0))/全价!E97-1,"")</f>
        <v/>
      </c>
      <c r="F98" s="4">
        <f>IFERROR((全价!F98+IF(利息!F98&lt;利息!F97,参数!F$3*100,0))/全价!F97-1,"")</f>
        <v>-2.1639225423975006E-5</v>
      </c>
      <c r="G98" s="4">
        <f>IFERROR((全价!G98+IF(利息!G98&lt;利息!G97,参数!G$3*100,0))/全价!G97-1,"")</f>
        <v>-5.9174478271296627E-3</v>
      </c>
      <c r="H98" s="4">
        <f>IFERROR((全价!H98+IF(利息!H98&lt;利息!H97,参数!H$3*100,0))/全价!H97-1,"")</f>
        <v>-7.6445293836591155E-4</v>
      </c>
      <c r="I98" s="4">
        <f>IFERROR((全价!I98+IF(利息!I98&lt;利息!I97,参数!I$3*100,0))/全价!I97-1,"")</f>
        <v>-1.4012457908837428E-3</v>
      </c>
      <c r="J98" s="4">
        <f>IFERROR((全价!J98+IF(利息!J98&lt;利息!J97,参数!J$3*100,0))/全价!J97-1,"")</f>
        <v>-2.8371250364442879E-3</v>
      </c>
      <c r="K98" s="4">
        <f>IFERROR((全价!K98+IF(利息!K98&lt;利息!K97,参数!K$3*100,0))/全价!K97-1,"")</f>
        <v>7.5481592423098931E-5</v>
      </c>
      <c r="M98" s="3">
        <f t="shared" si="3"/>
        <v>-1.0837277287508594E-3</v>
      </c>
      <c r="N98" s="6">
        <f t="shared" si="4"/>
        <v>1.0036082681074792</v>
      </c>
      <c r="O98" s="6">
        <f ca="1">IFERROR(AVERAGE(OFFSET(N98,0,0,-参数!B$8,1)),0)</f>
        <v>1.0014780215438943</v>
      </c>
      <c r="P98" s="6">
        <f t="shared" ca="1" si="5"/>
        <v>2.1302465635848478E-3</v>
      </c>
    </row>
    <row r="99" spans="1:16" x14ac:dyDescent="0.15">
      <c r="A99" s="1">
        <v>42426</v>
      </c>
      <c r="B99" s="4">
        <f>IFERROR((全价!B99+IF(利息!B99&lt;利息!B98,参数!B$3*100,0))/全价!B98-1,"")</f>
        <v>5.4473089274398312E-4</v>
      </c>
      <c r="C99" s="4">
        <f>IFERROR((全价!C99+IF(利息!C99&lt;利息!C98,参数!C$3*100,0))/全价!C98-1,"")</f>
        <v>3.8983351656207699E-3</v>
      </c>
      <c r="D99" s="4">
        <f>IFERROR((全价!D99+IF(利息!D99&lt;利息!D98,参数!D$3*100,0))/全价!D98-1,"")</f>
        <v>-7.0694530657267052E-4</v>
      </c>
      <c r="E99" s="4" t="str">
        <f>IFERROR((全价!E99+IF(利息!E99&lt;利息!E98,参数!E$3*100,0))/全价!E98-1,"")</f>
        <v/>
      </c>
      <c r="F99" s="4">
        <f>IFERROR((全价!F99+IF(利息!F99&lt;利息!F98,参数!F$3*100,0))/全价!F98-1,"")</f>
        <v>1.7582251123227088E-4</v>
      </c>
      <c r="G99" s="4">
        <f>IFERROR((全价!G99+IF(利息!G99&lt;利息!G98,参数!G$3*100,0))/全价!G98-1,"")</f>
        <v>2.1723233703816458E-3</v>
      </c>
      <c r="H99" s="4">
        <f>IFERROR((全价!H99+IF(利息!H99&lt;利息!H98,参数!H$3*100,0))/全价!H98-1,"")</f>
        <v>8.6066749545743448E-4</v>
      </c>
      <c r="I99" s="4">
        <f>IFERROR((全价!I99+IF(利息!I99&lt;利息!I98,参数!I$3*100,0))/全价!I98-1,"")</f>
        <v>1.152734647486886E-3</v>
      </c>
      <c r="J99" s="4">
        <f>IFERROR((全价!J99+IF(利息!J99&lt;利息!J98,参数!J$3*100,0))/全价!J98-1,"")</f>
        <v>1.9082892479276303E-3</v>
      </c>
      <c r="K99" s="4">
        <f>IFERROR((全价!K99+IF(利息!K99&lt;利息!K98,参数!K$3*100,0))/全价!K98-1,"")</f>
        <v>4.2319466954798823E-3</v>
      </c>
      <c r="M99" s="3">
        <f t="shared" si="3"/>
        <v>1.5819894133064258E-3</v>
      </c>
      <c r="N99" s="6">
        <f t="shared" si="4"/>
        <v>1.0051959657627321</v>
      </c>
      <c r="O99" s="6">
        <f ca="1">IFERROR(AVERAGE(OFFSET(N99,0,0,-参数!B$8,1)),0)</f>
        <v>1.0018929436602582</v>
      </c>
      <c r="P99" s="6">
        <f t="shared" ca="1" si="5"/>
        <v>3.303022102473907E-3</v>
      </c>
    </row>
    <row r="100" spans="1:16" x14ac:dyDescent="0.15">
      <c r="A100" s="1">
        <v>42429</v>
      </c>
      <c r="B100" s="4">
        <f>IFERROR((全价!B100+IF(利息!B100&lt;利息!B99,参数!B$3*100,0))/全价!B99-1,"")</f>
        <v>-1.4826678768878887E-3</v>
      </c>
      <c r="C100" s="4">
        <f>IFERROR((全价!C100+IF(利息!C100&lt;利息!C99,参数!C$3*100,0))/全价!C99-1,"")</f>
        <v>1.4327192815533074E-3</v>
      </c>
      <c r="D100" s="4">
        <f>IFERROR((全价!D100+IF(利息!D100&lt;利息!D99,参数!D$3*100,0))/全价!D99-1,"")</f>
        <v>-8.7601122887082106E-5</v>
      </c>
      <c r="E100" s="4">
        <f>IFERROR((全价!E100+IF(利息!E100&lt;利息!E99,参数!E$3*100,0))/全价!E99-1,"")</f>
        <v>9.3810801721549986E-4</v>
      </c>
      <c r="F100" s="4">
        <f>IFERROR((全价!F100+IF(利息!F100&lt;利息!F99,参数!F$3*100,0))/全价!F99-1,"")</f>
        <v>1.3251982388373662E-4</v>
      </c>
      <c r="G100" s="4">
        <f>IFERROR((全价!G100+IF(利息!G100&lt;利息!G99,参数!G$3*100,0))/全价!G99-1,"")</f>
        <v>-2.6179631308385076E-3</v>
      </c>
      <c r="H100" s="4">
        <f>IFERROR((全价!H100+IF(利息!H100&lt;利息!H99,参数!H$3*100,0))/全价!H99-1,"")</f>
        <v>-8.599273839097199E-4</v>
      </c>
      <c r="I100" s="4">
        <f>IFERROR((全价!I100+IF(利息!I100&lt;利息!I99,参数!I$3*100,0))/全价!I99-1,"")</f>
        <v>9.9941084528887281E-4</v>
      </c>
      <c r="J100" s="4" t="str">
        <f>IFERROR((全价!J100+IF(利息!J100&lt;利息!J99,参数!J$3*100,0))/全价!J99-1,"")</f>
        <v/>
      </c>
      <c r="K100" s="4" t="str">
        <f>IFERROR((全价!K100+IF(利息!K100&lt;利息!K99,参数!K$3*100,0))/全价!K99-1,"")</f>
        <v/>
      </c>
      <c r="M100" s="3">
        <f t="shared" si="3"/>
        <v>-1.931751933227227E-4</v>
      </c>
      <c r="N100" s="6">
        <f t="shared" si="4"/>
        <v>1.0050017868377186</v>
      </c>
      <c r="O100" s="6">
        <f ca="1">IFERROR(AVERAGE(OFFSET(N100,0,0,-参数!B$8,1)),0)</f>
        <v>1.0021843884264348</v>
      </c>
      <c r="P100" s="6">
        <f t="shared" ca="1" si="5"/>
        <v>2.8173984112838113E-3</v>
      </c>
    </row>
    <row r="101" spans="1:16" x14ac:dyDescent="0.15">
      <c r="A101" s="1">
        <v>42430</v>
      </c>
      <c r="B101" s="4" t="str">
        <f>IFERROR((全价!B101+IF(利息!B101&lt;利息!B100,参数!B$3*100,0))/全价!B100-1,"")</f>
        <v/>
      </c>
      <c r="C101" s="4">
        <f>IFERROR((全价!C101+IF(利息!C101&lt;利息!C100,参数!C$3*100,0))/全价!C100-1,"")</f>
        <v>-2.5874010816662185E-4</v>
      </c>
      <c r="D101" s="4">
        <f>IFERROR((全价!D101+IF(利息!D101&lt;利息!D100,参数!D$3*100,0))/全价!D100-1,"")</f>
        <v>6.4910154523323271E-4</v>
      </c>
      <c r="E101" s="4">
        <f>IFERROR((全价!E101+IF(利息!E101&lt;利息!E100,参数!E$3*100,0))/全价!E100-1,"")</f>
        <v>1.4690959346852495E-4</v>
      </c>
      <c r="F101" s="4">
        <f>IFERROR((全价!F101+IF(利息!F101&lt;利息!F100,参数!F$3*100,0))/全价!F100-1,"")</f>
        <v>6.6927164316332721E-4</v>
      </c>
      <c r="G101" s="4" t="str">
        <f>IFERROR((全价!G101+IF(利息!G101&lt;利息!G100,参数!G$3*100,0))/全价!G100-1,"")</f>
        <v/>
      </c>
      <c r="H101" s="4">
        <f>IFERROR((全价!H101+IF(利息!H101&lt;利息!H100,参数!H$3*100,0))/全价!H100-1,"")</f>
        <v>1.4344458257624648E-3</v>
      </c>
      <c r="I101" s="4">
        <f>IFERROR((全价!I101+IF(利息!I101&lt;利息!I100,参数!I$3*100,0))/全价!I100-1,"")</f>
        <v>1.1502578001856278E-3</v>
      </c>
      <c r="J101" s="4" t="str">
        <f>IFERROR((全价!J101+IF(利息!J101&lt;利息!J100,参数!J$3*100,0))/全价!J100-1,"")</f>
        <v/>
      </c>
      <c r="K101" s="4" t="str">
        <f>IFERROR((全价!K101+IF(利息!K101&lt;利息!K100,参数!K$3*100,0))/全价!K100-1,"")</f>
        <v/>
      </c>
      <c r="M101" s="3">
        <f t="shared" si="3"/>
        <v>6.3187438327442591E-4</v>
      </c>
      <c r="N101" s="6">
        <f t="shared" si="4"/>
        <v>1.0056368217219664</v>
      </c>
      <c r="O101" s="6">
        <f ca="1">IFERROR(AVERAGE(OFFSET(N101,0,0,-参数!B$8,1)),0)</f>
        <v>1.0026001237951958</v>
      </c>
      <c r="P101" s="6">
        <f t="shared" ca="1" si="5"/>
        <v>3.0366979267706373E-3</v>
      </c>
    </row>
    <row r="102" spans="1:16" x14ac:dyDescent="0.15">
      <c r="A102" s="1">
        <v>42431</v>
      </c>
      <c r="B102" s="4" t="str">
        <f>IFERROR((全价!B102+IF(利息!B102&lt;利息!B101,参数!B$3*100,0))/全价!B101-1,"")</f>
        <v/>
      </c>
      <c r="C102" s="4">
        <f>IFERROR((全价!C102+IF(利息!C102&lt;利息!C101,参数!C$3*100,0))/全价!C101-1,"")</f>
        <v>1.287399280915924E-4</v>
      </c>
      <c r="D102" s="4">
        <f>IFERROR((全价!D102+IF(利息!D102&lt;利息!D101,参数!D$3*100,0))/全价!D101-1,"")</f>
        <v>7.4551826785063113E-4</v>
      </c>
      <c r="E102" s="4">
        <f>IFERROR((全价!E102+IF(利息!E102&lt;利息!E101,参数!E$3*100,0))/全价!E101-1,"")</f>
        <v>2.3311671884818086E-3</v>
      </c>
      <c r="F102" s="4">
        <f>IFERROR((全价!F102+IF(利息!F102&lt;利息!F101,参数!F$3*100,0))/全价!F101-1,"")</f>
        <v>1.7565075225811633E-4</v>
      </c>
      <c r="G102" s="4" t="str">
        <f>IFERROR((全价!G102+IF(利息!G102&lt;利息!G101,参数!G$3*100,0))/全价!G101-1,"")</f>
        <v/>
      </c>
      <c r="H102" s="4">
        <f>IFERROR((全价!H102+IF(利息!H102&lt;利息!H101,参数!H$3*100,0))/全价!H101-1,"")</f>
        <v>4.7746371275803057E-4</v>
      </c>
      <c r="I102" s="4">
        <f>IFERROR((全价!I102+IF(利息!I102&lt;利息!I101,参数!I$3*100,0))/全价!I101-1,"")</f>
        <v>1.3448996492793075E-3</v>
      </c>
      <c r="J102" s="4">
        <f>IFERROR((全价!J102+IF(利息!J102&lt;利息!J101,参数!J$3*100,0))/全价!J101-1,"")</f>
        <v>1.905204780832559E-3</v>
      </c>
      <c r="K102" s="4" t="str">
        <f>IFERROR((全价!K102+IF(利息!K102&lt;利息!K101,参数!K$3*100,0))/全价!K101-1,"")</f>
        <v/>
      </c>
      <c r="M102" s="3">
        <f t="shared" si="3"/>
        <v>1.0155206113645779E-3</v>
      </c>
      <c r="N102" s="6">
        <f t="shared" si="4"/>
        <v>1.0066580666419724</v>
      </c>
      <c r="O102" s="6">
        <f ca="1">IFERROR(AVERAGE(OFFSET(N102,0,0,-参数!B$8,1)),0)</f>
        <v>1.0030929130002608</v>
      </c>
      <c r="P102" s="6">
        <f t="shared" ca="1" si="5"/>
        <v>3.5651536417116159E-3</v>
      </c>
    </row>
    <row r="103" spans="1:16" x14ac:dyDescent="0.15">
      <c r="A103" s="1">
        <v>42432</v>
      </c>
      <c r="B103" s="4" t="str">
        <f>IFERROR((全价!B103+IF(利息!B103&lt;利息!B102,参数!B$3*100,0))/全价!B102-1,"")</f>
        <v/>
      </c>
      <c r="C103" s="4">
        <f>IFERROR((全价!C103+IF(利息!C103&lt;利息!C102,参数!C$3*100,0))/全价!C102-1,"")</f>
        <v>1.2872335625568887E-4</v>
      </c>
      <c r="D103" s="4">
        <f>IFERROR((全价!D103+IF(利息!D103&lt;利息!D102,参数!D$3*100,0))/全价!D102-1,"")</f>
        <v>-5.1299045599162429E-4</v>
      </c>
      <c r="E103" s="4">
        <f>IFERROR((全价!E103+IF(利息!E103&lt;利息!E102,参数!E$3*100,0))/全价!E102-1,"")</f>
        <v>6.4181891208314745E-4</v>
      </c>
      <c r="F103" s="4">
        <f>IFERROR((全价!F103+IF(利息!F103&lt;利息!F102,参数!F$3*100,0))/全价!F102-1,"")</f>
        <v>1.756199044897766E-4</v>
      </c>
      <c r="G103" s="4" t="str">
        <f>IFERROR((全价!G103+IF(利息!G103&lt;利息!G102,参数!G$3*100,0))/全价!G102-1,"")</f>
        <v/>
      </c>
      <c r="H103" s="4">
        <f>IFERROR((全价!H103+IF(利息!H103&lt;利息!H102,参数!H$3*100,0))/全价!H102-1,"")</f>
        <v>4.7723584995695845E-4</v>
      </c>
      <c r="I103" s="4">
        <f>IFERROR((全价!I103+IF(利息!I103&lt;利息!I102,参数!I$3*100,0))/全价!I102-1,"")</f>
        <v>-2.2250847475802082E-4</v>
      </c>
      <c r="J103" s="4" t="str">
        <f>IFERROR((全价!J103+IF(利息!J103&lt;利息!J102,参数!J$3*100,0))/全价!J102-1,"")</f>
        <v/>
      </c>
      <c r="K103" s="4" t="str">
        <f>IFERROR((全价!K103+IF(利息!K103&lt;利息!K102,参数!K$3*100,0))/全价!K102-1,"")</f>
        <v/>
      </c>
      <c r="M103" s="3">
        <f t="shared" si="3"/>
        <v>1.1464984867265438E-4</v>
      </c>
      <c r="N103" s="6">
        <f t="shared" si="4"/>
        <v>1.0067734798369781</v>
      </c>
      <c r="O103" s="6">
        <f ca="1">IFERROR(AVERAGE(OFFSET(N103,0,0,-参数!B$8,1)),0)</f>
        <v>1.0035877462070633</v>
      </c>
      <c r="P103" s="6">
        <f t="shared" ca="1" si="5"/>
        <v>3.1857336299148109E-3</v>
      </c>
    </row>
    <row r="104" spans="1:16" x14ac:dyDescent="0.15">
      <c r="A104" s="1">
        <v>42433</v>
      </c>
      <c r="B104" s="4" t="str">
        <f>IFERROR((全价!B104+IF(利息!B104&lt;利息!B103,参数!B$3*100,0))/全价!B103-1,"")</f>
        <v/>
      </c>
      <c r="C104" s="4">
        <f>IFERROR((全价!C104+IF(利息!C104&lt;利息!C103,参数!C$3*100,0))/全价!C103-1,"")</f>
        <v>3.1844978643835731E-5</v>
      </c>
      <c r="D104" s="4">
        <f>IFERROR((全价!D104+IF(利息!D104&lt;利息!D103,参数!D$3*100,0))/全价!D103-1,"")</f>
        <v>1.7134983083848532E-3</v>
      </c>
      <c r="E104" s="4">
        <f>IFERROR((全价!E104+IF(利息!E104&lt;利息!E103,参数!E$3*100,0))/全价!E103-1,"")</f>
        <v>2.9181995576594844E-3</v>
      </c>
      <c r="F104" s="4">
        <f>IFERROR((全价!F104+IF(利息!F104&lt;利息!F103,参数!F$3*100,0))/全价!F103-1,"")</f>
        <v>1.7558906755454906E-4</v>
      </c>
      <c r="G104" s="4" t="str">
        <f>IFERROR((全价!G104+IF(利息!G104&lt;利息!G103,参数!G$3*100,0))/全价!G103-1,"")</f>
        <v/>
      </c>
      <c r="H104" s="4">
        <f>IFERROR((全价!H104+IF(利息!H104&lt;利息!H103,参数!H$3*100,0))/全价!H103-1,"")</f>
        <v>1.8126311772561632E-3</v>
      </c>
      <c r="I104" s="4">
        <f>IFERROR((全价!I104+IF(利息!I104&lt;利息!I103,参数!I$3*100,0))/全价!I103-1,"")</f>
        <v>1.6370079088530165E-3</v>
      </c>
      <c r="J104" s="4" t="str">
        <f>IFERROR((全价!J104+IF(利息!J104&lt;利息!J103,参数!J$3*100,0))/全价!J103-1,"")</f>
        <v/>
      </c>
      <c r="K104" s="4" t="str">
        <f>IFERROR((全价!K104+IF(利息!K104&lt;利息!K103,参数!K$3*100,0))/全价!K103-1,"")</f>
        <v/>
      </c>
      <c r="M104" s="3">
        <f t="shared" si="3"/>
        <v>1.3814618330586503E-3</v>
      </c>
      <c r="N104" s="6">
        <f t="shared" si="4"/>
        <v>1.0081642989739086</v>
      </c>
      <c r="O104" s="6">
        <f ca="1">IFERROR(AVERAGE(OFFSET(N104,0,0,-参数!B$8,1)),0)</f>
        <v>1.0041519512278057</v>
      </c>
      <c r="P104" s="6">
        <f t="shared" ca="1" si="5"/>
        <v>4.0123477461029289E-3</v>
      </c>
    </row>
    <row r="105" spans="1:16" x14ac:dyDescent="0.15">
      <c r="A105" s="1">
        <v>42436</v>
      </c>
      <c r="B105" s="4" t="str">
        <f>IFERROR((全价!B105+IF(利息!B105&lt;利息!B104,参数!B$3*100,0))/全价!B104-1,"")</f>
        <v/>
      </c>
      <c r="C105" s="4">
        <f>IFERROR((全价!C105+IF(利息!C105&lt;利息!C104,参数!C$3*100,0))/全价!C104-1,"")</f>
        <v>1.9239061929865464E-4</v>
      </c>
      <c r="D105" s="4">
        <f>IFERROR((全价!D105+IF(利息!D105&lt;利息!D104,参数!D$3*100,0))/全价!D104-1,"")</f>
        <v>1.6523126419127898E-3</v>
      </c>
      <c r="E105" s="4">
        <f>IFERROR((全价!E105+IF(利息!E105&lt;利息!E104,参数!E$3*100,0))/全价!E104-1,"")</f>
        <v>4.3807878116752796E-4</v>
      </c>
      <c r="F105" s="4">
        <f>IFERROR((全价!F105+IF(利息!F105&lt;利息!F104,参数!F$3*100,0))/全价!F104-1,"")</f>
        <v>1.0195882484014263E-3</v>
      </c>
      <c r="G105" s="4" t="str">
        <f>IFERROR((全价!G105+IF(利息!G105&lt;利息!G104,参数!G$3*100,0))/全价!G104-1,"")</f>
        <v/>
      </c>
      <c r="H105" s="4">
        <f>IFERROR((全价!H105+IF(利息!H105&lt;利息!H104,参数!H$3*100,0))/全价!H104-1,"")</f>
        <v>-9.5229025807164192E-5</v>
      </c>
      <c r="I105" s="4">
        <f>IFERROR((全价!I105+IF(利息!I105&lt;利息!I104,参数!I$3*100,0))/全价!I104-1,"")</f>
        <v>4.0824849349596626E-4</v>
      </c>
      <c r="J105" s="4">
        <f>IFERROR((全价!J105+IF(利息!J105&lt;利息!J104,参数!J$3*100,0))/全价!J104-1,"")</f>
        <v>2.4563084516215916E-3</v>
      </c>
      <c r="K105" s="4" t="str">
        <f>IFERROR((全价!K105+IF(利息!K105&lt;利息!K104,参数!K$3*100,0))/全价!K104-1,"")</f>
        <v/>
      </c>
      <c r="M105" s="3">
        <f t="shared" si="3"/>
        <v>8.6738545858439889E-4</v>
      </c>
      <c r="N105" s="6">
        <f t="shared" si="4"/>
        <v>1.0090387660267024</v>
      </c>
      <c r="O105" s="6">
        <f ca="1">IFERROR(AVERAGE(OFFSET(N105,0,0,-参数!B$8,1)),0)</f>
        <v>1.0045988568849216</v>
      </c>
      <c r="P105" s="6">
        <f t="shared" ca="1" si="5"/>
        <v>4.439909141780829E-3</v>
      </c>
    </row>
    <row r="106" spans="1:16" x14ac:dyDescent="0.15">
      <c r="A106" s="1">
        <v>42437</v>
      </c>
      <c r="B106" s="4" t="str">
        <f>IFERROR((全价!B106+IF(利息!B106&lt;利息!B105,参数!B$3*100,0))/全价!B105-1,"")</f>
        <v/>
      </c>
      <c r="C106" s="4">
        <f>IFERROR((全价!C106+IF(利息!C106&lt;利息!C105,参数!C$3*100,0))/全价!C105-1,"")</f>
        <v>7.0971850043788365E-4</v>
      </c>
      <c r="D106" s="4">
        <f>IFERROR((全价!D106+IF(利息!D106&lt;利息!D105,参数!D$3*100,0))/全价!D105-1,"")</f>
        <v>-1.2556952388009801E-4</v>
      </c>
      <c r="E106" s="4">
        <f>IFERROR((全价!E106+IF(利息!E106&lt;利息!E105,参数!E$3*100,0))/全价!E105-1,"")</f>
        <v>3.4328174646613974E-4</v>
      </c>
      <c r="F106" s="4">
        <f>IFERROR((全价!F106+IF(利息!F106&lt;利息!F105,参数!F$3*100,0))/全价!F105-1,"")</f>
        <v>1.160202360876994E-3</v>
      </c>
      <c r="G106" s="4">
        <f>IFERROR((全价!G106+IF(利息!G106&lt;利息!G105,参数!G$3*100,0))/全价!G105-1,"")</f>
        <v>-1.8758327407787379E-3</v>
      </c>
      <c r="H106" s="4">
        <f>IFERROR((全价!H106+IF(利息!H106&lt;利息!H105,参数!H$3*100,0))/全价!H105-1,"")</f>
        <v>1.9047619047607434E-4</v>
      </c>
      <c r="I106" s="4">
        <f>IFERROR((全价!I106+IF(利息!I106&lt;利息!I105,参数!I$3*100,0))/全价!I105-1,"")</f>
        <v>2.2196979123603189E-3</v>
      </c>
      <c r="J106" s="4">
        <f>IFERROR((全价!J106+IF(利息!J106&lt;利息!J105,参数!J$3*100,0))/全价!J105-1,"")</f>
        <v>3.221658488445911E-4</v>
      </c>
      <c r="K106" s="4" t="str">
        <f>IFERROR((全价!K106+IF(利息!K106&lt;利息!K105,参数!K$3*100,0))/全价!K105-1,"")</f>
        <v/>
      </c>
      <c r="M106" s="3">
        <f t="shared" si="3"/>
        <v>3.6801753685039573E-4</v>
      </c>
      <c r="N106" s="6">
        <f t="shared" si="4"/>
        <v>1.009410109987962</v>
      </c>
      <c r="O106" s="6">
        <f ca="1">IFERROR(AVERAGE(OFFSET(N106,0,0,-参数!B$8,1)),0)</f>
        <v>1.005079369231497</v>
      </c>
      <c r="P106" s="6">
        <f t="shared" ca="1" si="5"/>
        <v>4.3307407564650013E-3</v>
      </c>
    </row>
    <row r="107" spans="1:16" x14ac:dyDescent="0.15">
      <c r="A107" s="1">
        <v>42438</v>
      </c>
      <c r="B107" s="4" t="str">
        <f>IFERROR((全价!B107+IF(利息!B107&lt;利息!B106,参数!B$3*100,0))/全价!B106-1,"")</f>
        <v/>
      </c>
      <c r="C107" s="4">
        <f>IFERROR((全价!C107+IF(利息!C107&lt;利息!C106,参数!C$3*100,0))/全价!C106-1,"")</f>
        <v>7.0921515731980911E-4</v>
      </c>
      <c r="D107" s="4">
        <f>IFERROR((全价!D107+IF(利息!D107&lt;利息!D106,参数!D$3*100,0))/全价!D106-1,"")</f>
        <v>1.3219504585846309E-3</v>
      </c>
      <c r="E107" s="4">
        <f>IFERROR((全价!E107+IF(利息!E107&lt;利息!E106,参数!E$3*100,0))/全价!E106-1,"")</f>
        <v>-5.1339487767032566E-5</v>
      </c>
      <c r="F107" s="4">
        <f>IFERROR((全价!F107+IF(利息!F107&lt;利息!F106,参数!F$3*100,0))/全价!F106-1,"")</f>
        <v>1.7517618681872626E-4</v>
      </c>
      <c r="G107" s="4">
        <f>IFERROR((全价!G107+IF(利息!G107&lt;利息!G106,参数!G$3*100,0))/全价!G106-1,"")</f>
        <v>-9.957858998066671E-3</v>
      </c>
      <c r="H107" s="4">
        <f>IFERROR((全价!H107+IF(利息!H107&lt;利息!H106,参数!H$3*100,0))/全价!H106-1,"")</f>
        <v>-1.9043991620637524E-4</v>
      </c>
      <c r="I107" s="4">
        <f>IFERROR((全价!I107+IF(利息!I107&lt;利息!I106,参数!I$3*100,0))/全价!I106-1,"")</f>
        <v>-1.0987133172598584E-3</v>
      </c>
      <c r="J107" s="4">
        <f>IFERROR((全价!J107+IF(利息!J107&lt;利息!J106,参数!J$3*100,0))/全价!J106-1,"")</f>
        <v>4.3940648122076098E-5</v>
      </c>
      <c r="K107" s="4" t="str">
        <f>IFERROR((全价!K107+IF(利息!K107&lt;利息!K106,参数!K$3*100,0))/全价!K106-1,"")</f>
        <v/>
      </c>
      <c r="M107" s="3">
        <f t="shared" si="3"/>
        <v>-1.1310086585568369E-3</v>
      </c>
      <c r="N107" s="6">
        <f t="shared" si="4"/>
        <v>1.0082684584135309</v>
      </c>
      <c r="O107" s="6">
        <f ca="1">IFERROR(AVERAGE(OFFSET(N107,0,0,-参数!B$8,1)),0)</f>
        <v>1.0054915997103757</v>
      </c>
      <c r="P107" s="6">
        <f t="shared" ca="1" si="5"/>
        <v>2.7768587031551384E-3</v>
      </c>
    </row>
    <row r="108" spans="1:16" x14ac:dyDescent="0.15">
      <c r="A108" s="1">
        <v>42439</v>
      </c>
      <c r="B108" s="4">
        <f>IFERROR((全价!B108+IF(利息!B108&lt;利息!B107,参数!B$3*100,0))/全价!B107-1,"")</f>
        <v>5.2578036573889264E-3</v>
      </c>
      <c r="C108" s="4">
        <f>IFERROR((全价!C108+IF(利息!C108&lt;利息!C107,参数!C$3*100,0))/全价!C107-1,"")</f>
        <v>-3.5501861198317108E-4</v>
      </c>
      <c r="D108" s="4">
        <f>IFERROR((全价!D108+IF(利息!D108&lt;利息!D107,参数!D$3*100,0))/全价!D107-1,"")</f>
        <v>8.3833031006341763E-4</v>
      </c>
      <c r="E108" s="4">
        <f>IFERROR((全价!E108+IF(利息!E108&lt;利息!E107,参数!E$3*100,0))/全价!E107-1,"")</f>
        <v>-1.3335441062619635E-3</v>
      </c>
      <c r="F108" s="4" t="str">
        <f>IFERROR((全价!F108+IF(利息!F108&lt;利息!F107,参数!F$3*100,0))/全价!F107-1,"")</f>
        <v/>
      </c>
      <c r="G108" s="4">
        <f>IFERROR((全价!G108+IF(利息!G108&lt;利息!G107,参数!G$3*100,0))/全价!G107-1,"")</f>
        <v>5.2415245439549896E-3</v>
      </c>
      <c r="H108" s="4">
        <f>IFERROR((全价!H108+IF(利息!H108&lt;利息!H107,参数!H$3*100,0))/全价!H107-1,"")</f>
        <v>-5.7142857142855608E-4</v>
      </c>
      <c r="I108" s="4">
        <f>IFERROR((全价!I108+IF(利息!I108&lt;利息!I107,参数!I$3*100,0))/全价!I107-1,"")</f>
        <v>-1.2429250168721762E-4</v>
      </c>
      <c r="J108" s="4">
        <f>IFERROR((全价!J108+IF(利息!J108&lt;利息!J107,参数!J$3*100,0))/全价!J107-1,"")</f>
        <v>2.08340635287807E-3</v>
      </c>
      <c r="K108" s="4">
        <f>IFERROR((全价!K108+IF(利息!K108&lt;利息!K107,参数!K$3*100,0))/全价!K107-1,"")</f>
        <v>-2.1378405698802005E-4</v>
      </c>
      <c r="M108" s="3">
        <f t="shared" si="3"/>
        <v>1.2025552239929417E-3</v>
      </c>
      <c r="N108" s="6">
        <f t="shared" si="4"/>
        <v>1.0094809569153833</v>
      </c>
      <c r="O108" s="6">
        <f ca="1">IFERROR(AVERAGE(OFFSET(N108,0,0,-参数!B$8,1)),0)</f>
        <v>1.0059638635531076</v>
      </c>
      <c r="P108" s="6">
        <f t="shared" ca="1" si="5"/>
        <v>3.5170933622756806E-3</v>
      </c>
    </row>
    <row r="109" spans="1:16" x14ac:dyDescent="0.15">
      <c r="A109" s="1">
        <v>42440</v>
      </c>
      <c r="B109" s="4" t="str">
        <f>IFERROR((全价!B109+IF(利息!B109&lt;利息!B108,参数!B$3*100,0))/全价!B108-1,"")</f>
        <v/>
      </c>
      <c r="C109" s="4">
        <f>IFERROR((全价!C109+IF(利息!C109&lt;利息!C108,参数!C$3*100,0))/全价!C108-1,"")</f>
        <v>6.1222704877406109E-4</v>
      </c>
      <c r="D109" s="4">
        <f>IFERROR((全价!D109+IF(利息!D109&lt;利息!D108,参数!D$3*100,0))/全价!D108-1,"")</f>
        <v>8.3762810103782392E-4</v>
      </c>
      <c r="E109" s="4">
        <f>IFERROR((全价!E109+IF(利息!E109&lt;利息!E108,参数!E$3*100,0))/全价!E108-1,"")</f>
        <v>6.3992770034593249E-4</v>
      </c>
      <c r="F109" s="4" t="str">
        <f>IFERROR((全价!F109+IF(利息!F109&lt;利息!F108,参数!F$3*100,0))/全价!F108-1,"")</f>
        <v/>
      </c>
      <c r="G109" s="4">
        <f>IFERROR((全价!G109+IF(利息!G109&lt;利息!G108,参数!G$3*100,0))/全价!G108-1,"")</f>
        <v>-7.9762688419301453E-3</v>
      </c>
      <c r="H109" s="4">
        <f>IFERROR((全价!H109+IF(利息!H109&lt;利息!H108,参数!H$3*100,0))/全价!H108-1,"")</f>
        <v>5.717552887365418E-4</v>
      </c>
      <c r="I109" s="4">
        <f>IFERROR((全价!I109+IF(利息!I109&lt;利息!I108,参数!I$3*100,0))/全价!I108-1,"")</f>
        <v>3.635673441670928E-4</v>
      </c>
      <c r="J109" s="4">
        <f>IFERROR((全价!J109+IF(利息!J109&lt;利息!J108,参数!J$3*100,0))/全价!J108-1,"")</f>
        <v>1.3635770325981511E-4</v>
      </c>
      <c r="K109" s="4" t="str">
        <f>IFERROR((全价!K109+IF(利息!K109&lt;利息!K108,参数!K$3*100,0))/全价!K108-1,"")</f>
        <v/>
      </c>
      <c r="M109" s="3">
        <f t="shared" si="3"/>
        <v>-6.8782937937269682E-4</v>
      </c>
      <c r="N109" s="6">
        <f t="shared" si="4"/>
        <v>1.0087866062552997</v>
      </c>
      <c r="O109" s="6">
        <f ca="1">IFERROR(AVERAGE(OFFSET(N109,0,0,-参数!B$8,1)),0)</f>
        <v>1.0064142896216086</v>
      </c>
      <c r="P109" s="6">
        <f t="shared" ca="1" si="5"/>
        <v>2.372316633691085E-3</v>
      </c>
    </row>
    <row r="110" spans="1:16" x14ac:dyDescent="0.15">
      <c r="A110" s="1">
        <v>42443</v>
      </c>
      <c r="B110" s="4" t="str">
        <f>IFERROR((全价!B110+IF(利息!B110&lt;利息!B109,参数!B$3*100,0))/全价!B109-1,"")</f>
        <v/>
      </c>
      <c r="C110" s="4">
        <f>IFERROR((全价!C110+IF(利息!C110&lt;利息!C109,参数!C$3*100,0))/全价!C109-1,"")</f>
        <v>8.6877751349523358E-4</v>
      </c>
      <c r="D110" s="4">
        <f>IFERROR((全价!D110+IF(利息!D110&lt;利息!D109,参数!D$3*100,0))/全价!D109-1,"")</f>
        <v>-1.0491243238682779E-3</v>
      </c>
      <c r="E110" s="4">
        <f>IFERROR((全价!E110+IF(利息!E110&lt;利息!E109,参数!E$3*100,0))/全价!E109-1,"")</f>
        <v>9.3156070895972221E-4</v>
      </c>
      <c r="F110" s="4" t="str">
        <f>IFERROR((全价!F110+IF(利息!F110&lt;利息!F109,参数!F$3*100,0))/全价!F109-1,"")</f>
        <v/>
      </c>
      <c r="G110" s="4">
        <f>IFERROR((全价!G110+IF(利息!G110&lt;利息!G109,参数!G$3*100,0))/全价!G109-1,"")</f>
        <v>8.6086908518543392E-3</v>
      </c>
      <c r="H110" s="4">
        <f>IFERROR((全价!H110+IF(利息!H110&lt;利息!H109,参数!H$3*100,0))/全价!H109-1,"")</f>
        <v>2.0000000000000018E-3</v>
      </c>
      <c r="I110" s="4">
        <f>IFERROR((全价!I110+IF(利息!I110&lt;利息!I109,参数!I$3*100,0))/全价!I109-1,"")</f>
        <v>6.0260764763908625E-4</v>
      </c>
      <c r="J110" s="4">
        <f>IFERROR((全价!J110+IF(利息!J110&lt;利息!J109,参数!J$3*100,0))/全价!J109-1,"")</f>
        <v>5.0151506205087237E-4</v>
      </c>
      <c r="K110" s="4" t="str">
        <f>IFERROR((全价!K110+IF(利息!K110&lt;利息!K109,参数!K$3*100,0))/全价!K109-1,"")</f>
        <v/>
      </c>
      <c r="M110" s="3">
        <f t="shared" si="3"/>
        <v>1.7805753514472825E-3</v>
      </c>
      <c r="N110" s="6">
        <f t="shared" si="4"/>
        <v>1.010582826821268</v>
      </c>
      <c r="O110" s="6">
        <f ca="1">IFERROR(AVERAGE(OFFSET(N110,0,0,-参数!B$8,1)),0)</f>
        <v>1.0068607898681754</v>
      </c>
      <c r="P110" s="6">
        <f t="shared" ca="1" si="5"/>
        <v>3.722036953092589E-3</v>
      </c>
    </row>
    <row r="111" spans="1:16" x14ac:dyDescent="0.15">
      <c r="A111" s="1">
        <v>42444</v>
      </c>
      <c r="B111" s="4" t="str">
        <f>IFERROR((全价!B111+IF(利息!B111&lt;利息!B110,参数!B$3*100,0))/全价!B110-1,"")</f>
        <v/>
      </c>
      <c r="C111" s="4">
        <f>IFERROR((全价!C111+IF(利息!C111&lt;利息!C110,参数!C$3*100,0))/全价!C110-1,"")</f>
        <v>1.1908857543598828E-3</v>
      </c>
      <c r="D111" s="4">
        <f>IFERROR((全价!D111+IF(利息!D111&lt;利息!D110,参数!D$3*100,0))/全价!D110-1,"")</f>
        <v>2.3788413736323122E-3</v>
      </c>
      <c r="E111" s="4">
        <f>IFERROR((全价!E111+IF(利息!E111&lt;利息!E110,参数!E$3*100,0))/全价!E110-1,"")</f>
        <v>-7.4158323292483619E-4</v>
      </c>
      <c r="F111" s="4" t="str">
        <f>IFERROR((全价!F111+IF(利息!F111&lt;利息!F110,参数!F$3*100,0))/全价!F110-1,"")</f>
        <v/>
      </c>
      <c r="G111" s="4">
        <f>IFERROR((全价!G111+IF(利息!G111&lt;利息!G110,参数!G$3*100,0))/全价!G110-1,"")</f>
        <v>2.1690184045670691E-3</v>
      </c>
      <c r="H111" s="4">
        <f>IFERROR((全价!H111+IF(利息!H111&lt;利息!H110,参数!H$3*100,0))/全价!H110-1,"")</f>
        <v>7.6038399391675782E-4</v>
      </c>
      <c r="I111" s="4">
        <f>IFERROR((全价!I111+IF(利息!I111&lt;利息!I110,参数!I$3*100,0))/全价!I110-1,"")</f>
        <v>2.657354796924416E-4</v>
      </c>
      <c r="J111" s="4">
        <f>IFERROR((全价!J111+IF(利息!J111&lt;利息!J110,参数!J$3*100,0))/全价!J110-1,"")</f>
        <v>5.0607620727549651E-4</v>
      </c>
      <c r="K111" s="4" t="str">
        <f>IFERROR((全价!K111+IF(利息!K111&lt;利息!K110,参数!K$3*100,0))/全价!K110-1,"")</f>
        <v/>
      </c>
      <c r="M111" s="3">
        <f t="shared" si="3"/>
        <v>9.3276542578844628E-4</v>
      </c>
      <c r="N111" s="6">
        <f t="shared" si="4"/>
        <v>1.0115254635420223</v>
      </c>
      <c r="O111" s="6">
        <f ca="1">IFERROR(AVERAGE(OFFSET(N111,0,0,-参数!B$8,1)),0)</f>
        <v>1.007332621016926</v>
      </c>
      <c r="P111" s="6">
        <f t="shared" ca="1" si="5"/>
        <v>4.1928425250963297E-3</v>
      </c>
    </row>
    <row r="112" spans="1:16" x14ac:dyDescent="0.15">
      <c r="A112" s="1">
        <v>42445</v>
      </c>
      <c r="B112" s="4">
        <f>IFERROR((全价!B112+IF(利息!B112&lt;利息!B111,参数!B$3*100,0))/全价!B111-1,"")</f>
        <v>3.4000362088870695E-4</v>
      </c>
      <c r="C112" s="4">
        <f>IFERROR((全价!C112+IF(利息!C112&lt;利息!C111,参数!C$3*100,0))/全价!C111-1,"")</f>
        <v>1.0929900613239063E-3</v>
      </c>
      <c r="D112" s="4">
        <f>IFERROR((全价!D112+IF(利息!D112&lt;利息!D111,参数!D$3*100,0))/全价!D111-1,"")</f>
        <v>3.5538707575666351E-4</v>
      </c>
      <c r="E112" s="4">
        <f>IFERROR((全价!E112+IF(利息!E112&lt;利息!E111,参数!E$3*100,0))/全价!E111-1,"")</f>
        <v>2.0209284375047876E-3</v>
      </c>
      <c r="F112" s="4" t="str">
        <f>IFERROR((全价!F112+IF(利息!F112&lt;利息!F111,参数!F$3*100,0))/全价!F111-1,"")</f>
        <v/>
      </c>
      <c r="G112" s="4">
        <f>IFERROR((全价!G112+IF(利息!G112&lt;利息!G111,参数!G$3*100,0))/全价!G111-1,"")</f>
        <v>-6.942636682726655E-3</v>
      </c>
      <c r="H112" s="4">
        <f>IFERROR((全价!H112+IF(利息!H112&lt;利息!H111,参数!H$3*100,0))/全价!H111-1,"")</f>
        <v>4.7487890587905035E-4</v>
      </c>
      <c r="I112" s="4">
        <f>IFERROR((全价!I112+IF(利息!I112&lt;利息!I111,参数!I$3*100,0))/全价!I111-1,"")</f>
        <v>1.5325793256650844E-3</v>
      </c>
      <c r="J112" s="4">
        <f>IFERROR((全价!J112+IF(利息!J112&lt;利息!J111,参数!J$3*100,0))/全价!J111-1,"")</f>
        <v>2.5387213229299821E-3</v>
      </c>
      <c r="K112" s="4" t="str">
        <f>IFERROR((全价!K112+IF(利息!K112&lt;利息!K111,参数!K$3*100,0))/全价!K111-1,"")</f>
        <v/>
      </c>
      <c r="M112" s="3">
        <f t="shared" si="3"/>
        <v>1.7660650840269077E-4</v>
      </c>
      <c r="N112" s="6">
        <f t="shared" si="4"/>
        <v>1.0117041055222991</v>
      </c>
      <c r="O112" s="6">
        <f ca="1">IFERROR(AVERAGE(OFFSET(N112,0,0,-参数!B$8,1)),0)</f>
        <v>1.0077833167228756</v>
      </c>
      <c r="P112" s="6">
        <f t="shared" ca="1" si="5"/>
        <v>3.9207887994234802E-3</v>
      </c>
    </row>
    <row r="113" spans="1:16" x14ac:dyDescent="0.15">
      <c r="A113" s="1">
        <v>42446</v>
      </c>
      <c r="B113" s="4" t="str">
        <f>IFERROR((全价!B113+IF(利息!B113&lt;利息!B112,参数!B$3*100,0))/全价!B112-1,"")</f>
        <v/>
      </c>
      <c r="C113" s="4">
        <f>IFERROR((全价!C113+IF(利息!C113&lt;利息!C112,参数!C$3*100,0))/全价!C112-1,"")</f>
        <v>2.2443221948931225E-4</v>
      </c>
      <c r="D113" s="4">
        <f>IFERROR((全价!D113+IF(利息!D113&lt;利息!D112,参数!D$3*100,0))/全价!D112-1,"")</f>
        <v>2.5920882099450537E-4</v>
      </c>
      <c r="E113" s="4">
        <f>IFERROR((全价!E113+IF(利息!E113&lt;利息!E112,参数!E$3*100,0))/全价!E112-1,"")</f>
        <v>2.115334284873871E-3</v>
      </c>
      <c r="F113" s="4" t="str">
        <f>IFERROR((全价!F113+IF(利息!F113&lt;利息!F112,参数!F$3*100,0))/全价!F112-1,"")</f>
        <v/>
      </c>
      <c r="G113" s="4">
        <f>IFERROR((全价!G113+IF(利息!G113&lt;利息!G112,参数!G$3*100,0))/全价!G112-1,"")</f>
        <v>-2.4058593758723434E-3</v>
      </c>
      <c r="H113" s="4">
        <f>IFERROR((全价!H113+IF(利息!H113&lt;利息!H112,参数!H$3*100,0))/全价!H112-1,"")</f>
        <v>4.7465350294295661E-4</v>
      </c>
      <c r="I113" s="4">
        <f>IFERROR((全价!I113+IF(利息!I113&lt;利息!I112,参数!I$3*100,0))/全价!I112-1,"")</f>
        <v>1.6795252541945693E-4</v>
      </c>
      <c r="J113" s="4">
        <f>IFERROR((全价!J113+IF(利息!J113&lt;利息!J112,参数!J$3*100,0))/全价!J112-1,"")</f>
        <v>4.7443869367238545E-3</v>
      </c>
      <c r="K113" s="4" t="str">
        <f>IFERROR((全价!K113+IF(利息!K113&lt;利息!K112,参数!K$3*100,0))/全价!K112-1,"")</f>
        <v/>
      </c>
      <c r="M113" s="3">
        <f t="shared" si="3"/>
        <v>7.9715841636737326E-4</v>
      </c>
      <c r="N113" s="6">
        <f t="shared" si="4"/>
        <v>1.0125105939648895</v>
      </c>
      <c r="O113" s="6">
        <f ca="1">IFERROR(AVERAGE(OFFSET(N113,0,0,-参数!B$8,1)),0)</f>
        <v>1.0082716609582572</v>
      </c>
      <c r="P113" s="6">
        <f t="shared" ca="1" si="5"/>
        <v>4.2389330066323616E-3</v>
      </c>
    </row>
    <row r="114" spans="1:16" x14ac:dyDescent="0.15">
      <c r="A114" s="1">
        <v>42447</v>
      </c>
      <c r="B114" s="4" t="str">
        <f>IFERROR((全价!B114+IF(利息!B114&lt;利息!B113,参数!B$3*100,0))/全价!B113-1,"")</f>
        <v/>
      </c>
      <c r="C114" s="4">
        <f>IFERROR((全价!C114+IF(利息!C114&lt;利息!C113,参数!C$3*100,0))/全价!C113-1,"")</f>
        <v>-1.6102698257880466E-4</v>
      </c>
      <c r="D114" s="4">
        <f>IFERROR((全价!D114+IF(利息!D114&lt;利息!D113,参数!D$3*100,0))/全价!D113-1,"")</f>
        <v>2.5914164919327298E-4</v>
      </c>
      <c r="E114" s="4">
        <f>IFERROR((全价!E114+IF(利息!E114&lt;利息!E113,参数!E$3*100,0))/全价!E113-1,"")</f>
        <v>1.4539149352077452E-4</v>
      </c>
      <c r="F114" s="4" t="str">
        <f>IFERROR((全价!F114+IF(利息!F114&lt;利息!F113,参数!F$3*100,0))/全价!F113-1,"")</f>
        <v/>
      </c>
      <c r="G114" s="4">
        <f>IFERROR((全价!G114+IF(利息!G114&lt;利息!G113,参数!G$3*100,0))/全价!G113-1,"")</f>
        <v>1.4187890201955433E-4</v>
      </c>
      <c r="H114" s="4">
        <f>IFERROR((全价!H114+IF(利息!H114&lt;利息!H113,参数!H$3*100,0))/全价!H113-1,"")</f>
        <v>-9.4885662776378332E-5</v>
      </c>
      <c r="I114" s="4">
        <f>IFERROR((全价!I114+IF(利息!I114&lt;利息!I113,参数!I$3*100,0))/全价!I113-1,"")</f>
        <v>2.6521381030963909E-4</v>
      </c>
      <c r="J114" s="4">
        <f>IFERROR((全价!J114+IF(利息!J114&lt;利息!J113,参数!J$3*100,0))/全价!J113-1,"")</f>
        <v>-2.8003164744663245E-3</v>
      </c>
      <c r="K114" s="4">
        <f>IFERROR((全价!K114+IF(利息!K114&lt;利息!K113,参数!K$3*100,0))/全价!K113-1,"")</f>
        <v>1.717827080882639E-4</v>
      </c>
      <c r="M114" s="3">
        <f t="shared" si="3"/>
        <v>-2.5910256958625033E-4</v>
      </c>
      <c r="N114" s="6">
        <f t="shared" si="4"/>
        <v>1.0122482498682599</v>
      </c>
      <c r="O114" s="6">
        <f ca="1">IFERROR(AVERAGE(OFFSET(N114,0,0,-参数!B$8,1)),0)</f>
        <v>1.0088116598183059</v>
      </c>
      <c r="P114" s="6">
        <f t="shared" ca="1" si="5"/>
        <v>3.4365900499540025E-3</v>
      </c>
    </row>
    <row r="115" spans="1:16" x14ac:dyDescent="0.15">
      <c r="A115" s="1">
        <v>42450</v>
      </c>
      <c r="B115" s="4" t="str">
        <f>IFERROR((全价!B115+IF(利息!B115&lt;利息!B114,参数!B$3*100,0))/全价!B114-1,"")</f>
        <v/>
      </c>
      <c r="C115" s="4">
        <f>IFERROR((全价!C115+IF(利息!C115&lt;利息!C114,参数!C$3*100,0))/全价!C114-1,"")</f>
        <v>-8.6862966409895215E-4</v>
      </c>
      <c r="D115" s="4">
        <f>IFERROR((全价!D115+IF(利息!D115&lt;利息!D114,参数!D$3*100,0))/全价!D114-1,"")</f>
        <v>8.732257669987753E-4</v>
      </c>
      <c r="E115" s="4">
        <f>IFERROR((全价!E115+IF(利息!E115&lt;利息!E114,参数!E$3*100,0))/全价!E114-1,"")</f>
        <v>-5.5186895131398295E-5</v>
      </c>
      <c r="F115" s="4" t="str">
        <f>IFERROR((全价!F115+IF(利息!F115&lt;利息!F114,参数!F$3*100,0))/全价!F114-1,"")</f>
        <v/>
      </c>
      <c r="G115" s="4">
        <f>IFERROR((全价!G115+IF(利息!G115&lt;利息!G114,参数!G$3*100,0))/全价!G114-1,"")</f>
        <v>1.1404662089318229E-3</v>
      </c>
      <c r="H115" s="4">
        <f>IFERROR((全价!H115+IF(利息!H115&lt;利息!H114,参数!H$3*100,0))/全价!H114-1,"")</f>
        <v>6.6426266843810922E-4</v>
      </c>
      <c r="I115" s="4">
        <f>IFERROR((全价!I115+IF(利息!I115&lt;利息!I114,参数!I$3*100,0))/全价!I114-1,"")</f>
        <v>5.0363939419373338E-4</v>
      </c>
      <c r="J115" s="4">
        <f>IFERROR((全价!J115+IF(利息!J115&lt;利息!J114,参数!J$3*100,0))/全价!J114-1,"")</f>
        <v>-3.5489127941822352E-3</v>
      </c>
      <c r="K115" s="4" t="str">
        <f>IFERROR((全价!K115+IF(利息!K115&lt;利息!K114,参数!K$3*100,0))/全价!K114-1,"")</f>
        <v/>
      </c>
      <c r="M115" s="3">
        <f t="shared" si="3"/>
        <v>-1.8444790212144926E-4</v>
      </c>
      <c r="N115" s="6">
        <f t="shared" si="4"/>
        <v>1.0120615428021456</v>
      </c>
      <c r="O115" s="6">
        <f ca="1">IFERROR(AVERAGE(OFFSET(N115,0,0,-参数!B$8,1)),0)</f>
        <v>1.0092407583832692</v>
      </c>
      <c r="P115" s="6">
        <f t="shared" ca="1" si="5"/>
        <v>2.8207844188763431E-3</v>
      </c>
    </row>
    <row r="116" spans="1:16" x14ac:dyDescent="0.15">
      <c r="A116" s="1">
        <v>42451</v>
      </c>
      <c r="B116" s="4" t="str">
        <f>IFERROR((全价!B116+IF(利息!B116&lt;利息!B115,参数!B$3*100,0))/全价!B115-1,"")</f>
        <v/>
      </c>
      <c r="C116" s="4">
        <f>IFERROR((全价!C116+IF(利息!C116&lt;利息!C115,参数!C$3*100,0))/全价!C115-1,"")</f>
        <v>-1.6119293340743912E-4</v>
      </c>
      <c r="D116" s="4" t="str">
        <f>IFERROR((全价!D116+IF(利息!D116&lt;利息!D115,参数!D$3*100,0))/全价!D115-1,"")</f>
        <v/>
      </c>
      <c r="E116" s="4">
        <f>IFERROR((全价!E116+IF(利息!E116&lt;利息!E115,参数!E$3*100,0))/全价!E115-1,"")</f>
        <v>1.4537838088868327E-4</v>
      </c>
      <c r="F116" s="4" t="str">
        <f>IFERROR((全价!F116+IF(利息!F116&lt;利息!F115,参数!F$3*100,0))/全价!F115-1,"")</f>
        <v/>
      </c>
      <c r="G116" s="4">
        <f>IFERROR((全价!G116+IF(利息!G116&lt;利息!G115,参数!G$3*100,0))/全价!G115-1,"")</f>
        <v>5.0382149174426072E-3</v>
      </c>
      <c r="H116" s="4">
        <f>IFERROR((全价!H116+IF(利息!H116&lt;利息!H115,参数!H$3*100,0))/全价!H115-1,"")</f>
        <v>-3.7932669511619999E-4</v>
      </c>
      <c r="I116" s="4">
        <f>IFERROR((全价!I116+IF(利息!I116&lt;利息!I115,参数!I$3*100,0))/全价!I115-1,"")</f>
        <v>8.4829840927391764E-4</v>
      </c>
      <c r="J116" s="4">
        <f>IFERROR((全价!J116+IF(利息!J116&lt;利息!J115,参数!J$3*100,0))/全价!J115-1,"")</f>
        <v>7.0601244987811285E-3</v>
      </c>
      <c r="K116" s="4" t="str">
        <f>IFERROR((全价!K116+IF(利息!K116&lt;利息!K115,参数!K$3*100,0))/全价!K115-1,"")</f>
        <v/>
      </c>
      <c r="M116" s="3">
        <f t="shared" si="3"/>
        <v>2.0919160963104497E-3</v>
      </c>
      <c r="N116" s="6">
        <f t="shared" si="4"/>
        <v>1.01417869063399</v>
      </c>
      <c r="O116" s="6">
        <f ca="1">IFERROR(AVERAGE(OFFSET(N116,0,0,-参数!B$8,1)),0)</f>
        <v>1.0098143148705361</v>
      </c>
      <c r="P116" s="6">
        <f t="shared" ca="1" si="5"/>
        <v>4.3643757634539426E-3</v>
      </c>
    </row>
    <row r="117" spans="1:16" x14ac:dyDescent="0.15">
      <c r="A117" s="1">
        <v>42452</v>
      </c>
      <c r="B117" s="4" t="str">
        <f>IFERROR((全价!B117+IF(利息!B117&lt;利息!B116,参数!B$3*100,0))/全价!B116-1,"")</f>
        <v/>
      </c>
      <c r="C117" s="4">
        <f>IFERROR((全价!C117+IF(利息!C117&lt;利息!C116,参数!C$3*100,0))/全价!C116-1,"")</f>
        <v>2.246493158106766E-4</v>
      </c>
      <c r="D117" s="4" t="str">
        <f>IFERROR((全价!D117+IF(利息!D117&lt;利息!D116,参数!D$3*100,0))/全价!D116-1,"")</f>
        <v/>
      </c>
      <c r="E117" s="4">
        <f>IFERROR((全价!E117+IF(利息!E117&lt;利息!E116,参数!E$3*100,0))/全价!E116-1,"")</f>
        <v>-5.1144217271481551E-5</v>
      </c>
      <c r="F117" s="4" t="str">
        <f>IFERROR((全价!F117+IF(利息!F117&lt;利息!F116,参数!F$3*100,0))/全价!F116-1,"")</f>
        <v/>
      </c>
      <c r="G117" s="4">
        <f>IFERROR((全价!G117+IF(利息!G117&lt;利息!G116,参数!G$3*100,0))/全价!G116-1,"")</f>
        <v>7.144446174723651E-3</v>
      </c>
      <c r="H117" s="4">
        <f>IFERROR((全价!H117+IF(利息!H117&lt;利息!H116,参数!H$3*100,0))/全价!H116-1,"")</f>
        <v>7.5894127691866764E-4</v>
      </c>
      <c r="I117" s="4">
        <f>IFERROR((全价!I117+IF(利息!I117&lt;利息!I116,参数!I$3*100,0))/全价!I116-1,"")</f>
        <v>7.0520735757639841E-5</v>
      </c>
      <c r="J117" s="4">
        <f>IFERROR((全价!J117+IF(利息!J117&lt;利息!J116,参数!J$3*100,0))/全价!J116-1,"")</f>
        <v>1.0518580062015559E-3</v>
      </c>
      <c r="K117" s="4">
        <f>IFERROR((全价!K117+IF(利息!K117&lt;利息!K116,参数!K$3*100,0))/全价!K116-1,"")</f>
        <v>-2.1124343164813375E-5</v>
      </c>
      <c r="M117" s="3">
        <f t="shared" si="3"/>
        <v>1.3111638498536995E-3</v>
      </c>
      <c r="N117" s="6">
        <f t="shared" si="4"/>
        <v>1.0155084450704412</v>
      </c>
      <c r="O117" s="6">
        <f ca="1">IFERROR(AVERAGE(OFFSET(N117,0,0,-参数!B$8,1)),0)</f>
        <v>1.0104312913298159</v>
      </c>
      <c r="P117" s="6">
        <f t="shared" ca="1" si="5"/>
        <v>5.0771537406253398E-3</v>
      </c>
    </row>
    <row r="118" spans="1:16" x14ac:dyDescent="0.15">
      <c r="A118" s="1">
        <v>42453</v>
      </c>
      <c r="B118" s="4">
        <f>IFERROR((全价!B118+IF(利息!B118&lt;利息!B117,参数!B$3*100,0))/全价!B117-1,"")</f>
        <v>2.6124955428799002E-3</v>
      </c>
      <c r="C118" s="4">
        <f>IFERROR((全价!C118+IF(利息!C118&lt;利息!C117,参数!C$3*100,0))/全价!C117-1,"")</f>
        <v>2.2459885983039385E-4</v>
      </c>
      <c r="D118" s="4">
        <f>IFERROR((全价!D118+IF(利息!D118&lt;利息!D117,参数!D$3*100,0))/全价!D117-1,"")</f>
        <v>6.7008981831317982E-5</v>
      </c>
      <c r="E118" s="4">
        <f>IFERROR((全价!E118+IF(利息!E118&lt;利息!E117,参数!E$3*100,0))/全价!E117-1,"")</f>
        <v>8.3315499240210755E-4</v>
      </c>
      <c r="F118" s="4" t="str">
        <f>IFERROR((全价!F118+IF(利息!F118&lt;利息!F117,参数!F$3*100,0))/全价!F117-1,"")</f>
        <v/>
      </c>
      <c r="G118" s="4">
        <f>IFERROR((全价!G118+IF(利息!G118&lt;利息!G117,参数!G$3*100,0))/全价!G117-1,"")</f>
        <v>-4.7982037521965282E-3</v>
      </c>
      <c r="H118" s="4">
        <f>IFERROR((全价!H118+IF(利息!H118&lt;利息!H117,参数!H$3*100,0))/全价!H117-1,"")</f>
        <v>1.8959143046748395E-4</v>
      </c>
      <c r="I118" s="4">
        <f>IFERROR((全价!I118+IF(利息!I118&lt;利息!I117,参数!I$3*100,0))/全价!I117-1,"")</f>
        <v>8.4751964130092006E-4</v>
      </c>
      <c r="J118" s="4">
        <f>IFERROR((全价!J118+IF(利息!J118&lt;利息!J117,参数!J$3*100,0))/全价!J117-1,"")</f>
        <v>1.9665234384604879E-3</v>
      </c>
      <c r="K118" s="4">
        <f>IFERROR((全价!K118+IF(利息!K118&lt;利息!K117,参数!K$3*100,0))/全价!K117-1,"")</f>
        <v>3.6440261736125912E-4</v>
      </c>
      <c r="M118" s="3">
        <f t="shared" si="3"/>
        <v>2.5634352803748247E-4</v>
      </c>
      <c r="N118" s="6">
        <f t="shared" si="4"/>
        <v>1.0157687640880024</v>
      </c>
      <c r="O118" s="6">
        <f ca="1">IFERROR(AVERAGE(OFFSET(N118,0,0,-参数!B$8,1)),0)</f>
        <v>1.011000709920193</v>
      </c>
      <c r="P118" s="6">
        <f t="shared" ca="1" si="5"/>
        <v>4.7680541678094546E-3</v>
      </c>
    </row>
    <row r="119" spans="1:16" x14ac:dyDescent="0.15">
      <c r="A119" s="1">
        <v>42454</v>
      </c>
      <c r="B119" s="4">
        <f>IFERROR((全价!B119+IF(利息!B119&lt;利息!B118,参数!B$3*100,0))/全价!B118-1,"")</f>
        <v>1.397159091831579E-4</v>
      </c>
      <c r="C119" s="4">
        <f>IFERROR((全价!C119+IF(利息!C119&lt;利息!C118,参数!C$3*100,0))/全价!C118-1,"")</f>
        <v>1.0923620513159094E-3</v>
      </c>
      <c r="D119" s="4">
        <f>IFERROR((全价!D119+IF(利息!D119&lt;利息!D118,参数!D$3*100,0))/全价!D118-1,"")</f>
        <v>6.4245483437419537E-4</v>
      </c>
      <c r="E119" s="4">
        <f>IFERROR((全价!E119+IF(利息!E119&lt;利息!E118,参数!E$3*100,0))/全价!E118-1,"")</f>
        <v>1.1269833158054077E-3</v>
      </c>
      <c r="F119" s="4" t="str">
        <f>IFERROR((全价!F119+IF(利息!F119&lt;利息!F118,参数!F$3*100,0))/全价!F118-1,"")</f>
        <v/>
      </c>
      <c r="G119" s="4">
        <f>IFERROR((全价!G119+IF(利息!G119&lt;利息!G118,参数!G$3*100,0))/全价!G118-1,"")</f>
        <v>5.3051913858475075E-3</v>
      </c>
      <c r="H119" s="4">
        <f>IFERROR((全价!H119+IF(利息!H119&lt;利息!H118,参数!H$3*100,0))/全价!H118-1,"")</f>
        <v>5.6866647711117935E-4</v>
      </c>
      <c r="I119" s="4">
        <f>IFERROR((全价!I119+IF(利息!I119&lt;利息!I118,参数!I$3*100,0))/全价!I118-1,"")</f>
        <v>9.4384519875267969E-4</v>
      </c>
      <c r="J119" s="4">
        <f>IFERROR((全价!J119+IF(利息!J119&lt;利息!J118,参数!J$3*100,0))/全价!J118-1,"")</f>
        <v>2.4196504765683358E-3</v>
      </c>
      <c r="K119" s="4">
        <f>IFERROR((全价!K119+IF(利息!K119&lt;利息!K118,参数!K$3*100,0))/全价!K118-1,"")</f>
        <v>1.7157639108855705E-4</v>
      </c>
      <c r="M119" s="3">
        <f t="shared" si="3"/>
        <v>1.3789384488941032E-3</v>
      </c>
      <c r="N119" s="6">
        <f t="shared" si="4"/>
        <v>1.0171694466919889</v>
      </c>
      <c r="O119" s="6">
        <f ca="1">IFERROR(AVERAGE(OFFSET(N119,0,0,-参数!B$8,1)),0)</f>
        <v>1.0116504578486309</v>
      </c>
      <c r="P119" s="6">
        <f t="shared" ca="1" si="5"/>
        <v>5.518988843357997E-3</v>
      </c>
    </row>
    <row r="120" spans="1:16" x14ac:dyDescent="0.15">
      <c r="A120" s="1">
        <v>42457</v>
      </c>
      <c r="B120" s="4" t="str">
        <f>IFERROR((全价!B120+IF(利息!B120&lt;利息!B119,参数!B$3*100,0))/全价!B119-1,"")</f>
        <v/>
      </c>
      <c r="C120" s="4">
        <f>IFERROR((全价!C120+IF(利息!C120&lt;利息!C119,参数!C$3*100,0))/全价!C119-1,"")</f>
        <v>4.8027317515986212E-4</v>
      </c>
      <c r="D120" s="4">
        <f>IFERROR((全价!D120+IF(利息!D120&lt;利息!D119,参数!D$3*100,0))/全价!D119-1,"")</f>
        <v>1.3510461745303015E-3</v>
      </c>
      <c r="E120" s="4">
        <f>IFERROR((全价!E120+IF(利息!E120&lt;利息!E119,参数!E$3*100,0))/全价!E119-1,"")</f>
        <v>2.298446030176704E-3</v>
      </c>
      <c r="F120" s="4" t="str">
        <f>IFERROR((全价!F120+IF(利息!F120&lt;利息!F119,参数!F$3*100,0))/全价!F119-1,"")</f>
        <v/>
      </c>
      <c r="G120" s="4">
        <f>IFERROR((全价!G120+IF(利息!G120&lt;利息!G119,参数!G$3*100,0))/全价!G119-1,"")</f>
        <v>-9.9555238613545649E-3</v>
      </c>
      <c r="H120" s="4">
        <f>IFERROR((全价!H120+IF(利息!H120&lt;利息!H119,参数!H$3*100,0))/全价!H119-1,"")</f>
        <v>2.8417163967042747E-4</v>
      </c>
      <c r="I120" s="4">
        <f>IFERROR((全价!I120+IF(利息!I120&lt;利息!I119,参数!I$3*100,0))/全价!I119-1,"")</f>
        <v>1.1806861526366674E-3</v>
      </c>
      <c r="J120" s="4">
        <f>IFERROR((全价!J120+IF(利息!J120&lt;利息!J119,参数!J$3*100,0))/全价!J119-1,"")</f>
        <v>-2.970362571083407E-3</v>
      </c>
      <c r="K120" s="4">
        <f>IFERROR((全价!K120+IF(利息!K120&lt;利息!K119,参数!K$3*100,0))/全价!K119-1,"")</f>
        <v>5.1464087304209372E-4</v>
      </c>
      <c r="M120" s="3">
        <f t="shared" si="3"/>
        <v>-8.5207779840273945E-4</v>
      </c>
      <c r="N120" s="6">
        <f t="shared" si="4"/>
        <v>1.0163027391892492</v>
      </c>
      <c r="O120" s="6">
        <f ca="1">IFERROR(AVERAGE(OFFSET(N120,0,0,-参数!B$8,1)),0)</f>
        <v>1.0121591103620897</v>
      </c>
      <c r="P120" s="6">
        <f t="shared" ca="1" si="5"/>
        <v>4.1436288271594623E-3</v>
      </c>
    </row>
    <row r="121" spans="1:16" x14ac:dyDescent="0.15">
      <c r="A121" s="1">
        <v>42458</v>
      </c>
      <c r="B121" s="4" t="str">
        <f>IFERROR((全价!B121+IF(利息!B121&lt;利息!B120,参数!B$3*100,0))/全价!B120-1,"")</f>
        <v/>
      </c>
      <c r="C121" s="4">
        <f>IFERROR((全价!C121+IF(利息!C121&lt;利息!C120,参数!C$3*100,0))/全价!C120-1,"")</f>
        <v>-3.5343797559173051E-4</v>
      </c>
      <c r="D121" s="4">
        <f>IFERROR((全价!D121+IF(利息!D121&lt;利息!D120,参数!D$3*100,0))/全价!D120-1,"")</f>
        <v>1.1197635646769122E-3</v>
      </c>
      <c r="E121" s="4">
        <f>IFERROR((全价!E121+IF(利息!E121&lt;利息!E120,参数!E$3*100,0))/全价!E120-1,"")</f>
        <v>-3.6709568210238075E-3</v>
      </c>
      <c r="F121" s="4">
        <f>IFERROR((全价!F121+IF(利息!F121&lt;利息!F120,参数!F$3*100,0))/全价!F120-1,"")</f>
        <v>-2.9443326268357994E-3</v>
      </c>
      <c r="G121" s="4">
        <f>IFERROR((全价!G121+IF(利息!G121&lt;利息!G120,参数!G$3*100,0))/全价!G120-1,"")</f>
        <v>9.6035002098988631E-3</v>
      </c>
      <c r="H121" s="4">
        <f>IFERROR((全价!H121+IF(利息!H121&lt;利息!H120,参数!H$3*100,0))/全价!H120-1,"")</f>
        <v>-1.0416666666668295E-3</v>
      </c>
      <c r="I121" s="4">
        <f>IFERROR((全价!I121+IF(利息!I121&lt;利息!I120,参数!I$3*100,0))/全价!I120-1,"")</f>
        <v>-2.6530793628909421E-5</v>
      </c>
      <c r="J121" s="4">
        <f>IFERROR((全价!J121+IF(利息!J121&lt;利息!J120,参数!J$3*100,0))/全价!J120-1,"")</f>
        <v>-1.6941746648480027E-3</v>
      </c>
      <c r="K121" s="4">
        <f>IFERROR((全价!K121+IF(利息!K121&lt;利息!K120,参数!K$3*100,0))/全价!K120-1,"")</f>
        <v>-4.6425745185967315E-3</v>
      </c>
      <c r="M121" s="3">
        <f t="shared" si="3"/>
        <v>-4.0560114362400392E-4</v>
      </c>
      <c r="N121" s="6">
        <f t="shared" si="4"/>
        <v>1.0158905256359658</v>
      </c>
      <c r="O121" s="6">
        <f ca="1">IFERROR(AVERAGE(OFFSET(N121,0,0,-参数!B$8,1)),0)</f>
        <v>1.0125873453376688</v>
      </c>
      <c r="P121" s="6">
        <f t="shared" ca="1" si="5"/>
        <v>3.3031802982970149E-3</v>
      </c>
    </row>
    <row r="122" spans="1:16" x14ac:dyDescent="0.15">
      <c r="A122" s="1">
        <v>42459</v>
      </c>
      <c r="B122" s="4">
        <f>IFERROR((全价!B122+IF(利息!B122&lt;利息!B121,参数!B$3*100,0))/全价!B121-1,"")</f>
        <v>1.108119565966792E-4</v>
      </c>
      <c r="C122" s="4">
        <f>IFERROR((全价!C122+IF(利息!C122&lt;利息!C121,参数!C$3*100,0))/全价!C121-1,"")</f>
        <v>1.279686753790088E-4</v>
      </c>
      <c r="D122" s="4">
        <f>IFERROR((全价!D122+IF(利息!D122&lt;利息!D121,参数!D$3*100,0))/全价!D121-1,"")</f>
        <v>-2.6102958029637913E-3</v>
      </c>
      <c r="E122" s="4">
        <f>IFERROR((全价!E122+IF(利息!E122&lt;利息!E121,参数!E$3*100,0))/全价!E121-1,"")</f>
        <v>1.4528079549314121E-4</v>
      </c>
      <c r="F122" s="4" t="str">
        <f>IFERROR((全价!F122+IF(利息!F122&lt;利息!F121,参数!F$3*100,0))/全价!F121-1,"")</f>
        <v/>
      </c>
      <c r="G122" s="4">
        <f>IFERROR((全价!G122+IF(利息!G122&lt;利息!G121,参数!G$3*100,0))/全价!G121-1,"")</f>
        <v>2.9617100886993875E-3</v>
      </c>
      <c r="H122" s="4">
        <f>IFERROR((全价!H122+IF(利息!H122&lt;利息!H121,参数!H$3*100,0))/全价!H121-1,"")</f>
        <v>-1.895914304672619E-4</v>
      </c>
      <c r="I122" s="4">
        <f>IFERROR((全价!I122+IF(利息!I122&lt;利息!I121,参数!I$3*100,0))/全价!I121-1,"")</f>
        <v>1.6714843444254335E-4</v>
      </c>
      <c r="J122" s="4">
        <f>IFERROR((全价!J122+IF(利息!J122&lt;利息!J121,参数!J$3*100,0))/全价!J121-1,"")</f>
        <v>5.9303883337724628E-4</v>
      </c>
      <c r="K122" s="4" t="str">
        <f>IFERROR((全价!K122+IF(利息!K122&lt;利息!K121,参数!K$3*100,0))/全价!K121-1,"")</f>
        <v/>
      </c>
      <c r="M122" s="3">
        <f t="shared" si="3"/>
        <v>1.6325894381961914E-4</v>
      </c>
      <c r="N122" s="6">
        <f t="shared" si="4"/>
        <v>1.0160563788502175</v>
      </c>
      <c r="O122" s="6">
        <f ca="1">IFERROR(AVERAGE(OFFSET(N122,0,0,-参数!B$8,1)),0)</f>
        <v>1.0130027371415595</v>
      </c>
      <c r="P122" s="6">
        <f t="shared" ca="1" si="5"/>
        <v>3.0536417086579615E-3</v>
      </c>
    </row>
    <row r="123" spans="1:16" x14ac:dyDescent="0.15">
      <c r="A123" s="1">
        <v>42460</v>
      </c>
      <c r="B123" s="4" t="str">
        <f>IFERROR((全价!B123+IF(利息!B123&lt;利息!B122,参数!B$3*100,0))/全价!B122-1,"")</f>
        <v/>
      </c>
      <c r="C123" s="4">
        <f>IFERROR((全价!C123+IF(利息!C123&lt;利息!C122,参数!C$3*100,0))/全价!C122-1,"")</f>
        <v>2.2424630158490721E-4</v>
      </c>
      <c r="D123" s="4">
        <f>IFERROR((全价!D123+IF(利息!D123&lt;利息!D122,参数!D$3*100,0))/全价!D122-1,"")</f>
        <v>-2.8889513369323438E-5</v>
      </c>
      <c r="E123" s="4" t="str">
        <f>IFERROR((全价!E123+IF(利息!E123&lt;利息!E122,参数!E$3*100,0))/全价!E122-1,"")</f>
        <v/>
      </c>
      <c r="F123" s="4" t="str">
        <f>IFERROR((全价!F123+IF(利息!F123&lt;利息!F122,参数!F$3*100,0))/全价!F122-1,"")</f>
        <v/>
      </c>
      <c r="G123" s="4">
        <f>IFERROR((全价!G123+IF(利息!G123&lt;利息!G122,参数!G$3*100,0))/全价!G122-1,"")</f>
        <v>-1.5685644057004122E-3</v>
      </c>
      <c r="H123" s="4">
        <f>IFERROR((全价!H123+IF(利息!H123&lt;利息!H122,参数!H$3*100,0))/全价!H122-1,"")</f>
        <v>1.8962738219419073E-4</v>
      </c>
      <c r="I123" s="4" t="str">
        <f>IFERROR((全价!I123+IF(利息!I123&lt;利息!I122,参数!I$3*100,0))/全价!I122-1,"")</f>
        <v/>
      </c>
      <c r="J123" s="4">
        <f>IFERROR((全价!J123+IF(利息!J123&lt;利息!J122,参数!J$3*100,0))/全价!J122-1,"")</f>
        <v>2.6067708823216407E-3</v>
      </c>
      <c r="K123" s="4" t="str">
        <f>IFERROR((全价!K123+IF(利息!K123&lt;利息!K122,参数!K$3*100,0))/全价!K122-1,"")</f>
        <v/>
      </c>
      <c r="M123" s="3">
        <f t="shared" si="3"/>
        <v>2.8463812940620058E-4</v>
      </c>
      <c r="N123" s="6">
        <f t="shared" si="4"/>
        <v>1.0163455872372646</v>
      </c>
      <c r="O123" s="6">
        <f ca="1">IFERROR(AVERAGE(OFFSET(N123,0,0,-参数!B$8,1)),0)</f>
        <v>1.013507557693043</v>
      </c>
      <c r="P123" s="6">
        <f t="shared" ca="1" si="5"/>
        <v>2.8380295442216319E-3</v>
      </c>
    </row>
    <row r="124" spans="1:16" x14ac:dyDescent="0.15">
      <c r="A124" s="1">
        <v>42461</v>
      </c>
      <c r="B124" s="4" t="str">
        <f>IFERROR((全价!B124+IF(利息!B124&lt;利息!B123,参数!B$3*100,0))/全价!B123-1,"")</f>
        <v/>
      </c>
      <c r="C124" s="4">
        <f>IFERROR((全价!C124+IF(利息!C124&lt;利息!C123,参数!C$3*100,0))/全价!C123-1,"")</f>
        <v>6.0928567189555416E-4</v>
      </c>
      <c r="D124" s="4">
        <f>IFERROR((全价!D124+IF(利息!D124&lt;利息!D123,参数!D$3*100,0))/全价!D123-1,"")</f>
        <v>1.6283650689441487E-4</v>
      </c>
      <c r="E124" s="4" t="str">
        <f>IFERROR((全价!E124+IF(利息!E124&lt;利息!E123,参数!E$3*100,0))/全价!E123-1,"")</f>
        <v/>
      </c>
      <c r="F124" s="4" t="str">
        <f>IFERROR((全价!F124+IF(利息!F124&lt;利息!F123,参数!F$3*100,0))/全价!F123-1,"")</f>
        <v/>
      </c>
      <c r="G124" s="4" t="str">
        <f>IFERROR((全价!G124+IF(利息!G124&lt;利息!G123,参数!G$3*100,0))/全价!G123-1,"")</f>
        <v/>
      </c>
      <c r="H124" s="4">
        <f>IFERROR((全价!H124+IF(利息!H124&lt;利息!H123,参数!H$3*100,0))/全价!H123-1,"")</f>
        <v>2.8438714570078183E-4</v>
      </c>
      <c r="I124" s="4" t="str">
        <f>IFERROR((全价!I124+IF(利息!I124&lt;利息!I123,参数!I$3*100,0))/全价!I123-1,"")</f>
        <v/>
      </c>
      <c r="J124" s="4">
        <f>IFERROR((全价!J124+IF(利息!J124&lt;利息!J123,参数!J$3*100,0))/全价!J123-1,"")</f>
        <v>1.0477024845159111E-3</v>
      </c>
      <c r="K124" s="4">
        <f>IFERROR((全价!K124+IF(利息!K124&lt;利息!K123,参数!K$3*100,0))/全价!K123-1,"")</f>
        <v>-2.7181801388119764E-3</v>
      </c>
      <c r="M124" s="3">
        <f t="shared" si="3"/>
        <v>-1.2279366596106288E-4</v>
      </c>
      <c r="N124" s="6">
        <f t="shared" si="4"/>
        <v>1.0162207864367245</v>
      </c>
      <c r="O124" s="6">
        <f ca="1">IFERROR(AVERAGE(OFFSET(N124,0,0,-参数!B$8,1)),0)</f>
        <v>1.013928797038127</v>
      </c>
      <c r="P124" s="6">
        <f t="shared" ca="1" si="5"/>
        <v>2.2919893985975381E-3</v>
      </c>
    </row>
    <row r="125" spans="1:16" x14ac:dyDescent="0.15">
      <c r="A125" s="1">
        <v>42465</v>
      </c>
      <c r="B125" s="4">
        <f>IFERROR((全价!B125+IF(利息!B125&lt;利息!B124,参数!B$3*100,0))/全价!B124-1,"")</f>
        <v>-4.2093187590053205E-4</v>
      </c>
      <c r="C125" s="4">
        <f>IFERROR((全价!C125+IF(利息!C125&lt;利息!C124,参数!C$3*100,0))/全价!C124-1,"")</f>
        <v>-4.507550146494177E-4</v>
      </c>
      <c r="D125" s="4">
        <f>IFERROR((全价!D125+IF(利息!D125&lt;利息!D124,参数!D$3*100,0))/全价!D124-1,"")</f>
        <v>-1.9694757518284867E-5</v>
      </c>
      <c r="E125" s="4">
        <f>IFERROR((全价!E125+IF(利息!E125&lt;利息!E124,参数!E$3*100,0))/全价!E124-1,"")</f>
        <v>1.8807876201187845E-4</v>
      </c>
      <c r="F125" s="4">
        <f>IFERROR((全价!F125+IF(利息!F125&lt;利息!F124,参数!F$3*100,0))/全价!F124-1,"")</f>
        <v>2.0717770500566779E-4</v>
      </c>
      <c r="G125" s="4" t="str">
        <f>IFERROR((全价!G125+IF(利息!G125&lt;利息!G124,参数!G$3*100,0))/全价!G124-1,"")</f>
        <v/>
      </c>
      <c r="H125" s="4">
        <f>IFERROR((全价!H125+IF(利息!H125&lt;利息!H124,参数!H$3*100,0))/全价!H124-1,"")</f>
        <v>-5.6861258529194991E-4</v>
      </c>
      <c r="I125" s="4">
        <f>IFERROR((全价!I125+IF(利息!I125&lt;利息!I124,参数!I$3*100,0))/全价!I124-1,"")</f>
        <v>-8.8048946727725674E-4</v>
      </c>
      <c r="J125" s="4">
        <f>IFERROR((全价!J125+IF(利息!J125&lt;利息!J124,参数!J$3*100,0))/全价!J124-1,"")</f>
        <v>-1.2865156268665467E-3</v>
      </c>
      <c r="K125" s="4" t="str">
        <f>IFERROR((全价!K125+IF(利息!K125&lt;利息!K124,参数!K$3*100,0))/全价!K124-1,"")</f>
        <v/>
      </c>
      <c r="M125" s="3">
        <f t="shared" si="3"/>
        <v>-4.0396785756080522E-4</v>
      </c>
      <c r="N125" s="6">
        <f t="shared" si="4"/>
        <v>1.015810265902819</v>
      </c>
      <c r="O125" s="6">
        <f ca="1">IFERROR(AVERAGE(OFFSET(N125,0,0,-参数!B$8,1)),0)</f>
        <v>1.0143677757660967</v>
      </c>
      <c r="P125" s="6">
        <f t="shared" ca="1" si="5"/>
        <v>1.4424901367222631E-3</v>
      </c>
    </row>
    <row r="126" spans="1:16" x14ac:dyDescent="0.15">
      <c r="A126" s="1">
        <v>42466</v>
      </c>
      <c r="B126" s="4">
        <f>IFERROR((全价!B126+IF(利息!B126&lt;利息!B125,参数!B$3*100,0))/全价!B125-1,"")</f>
        <v>4.8151670131633129E-3</v>
      </c>
      <c r="C126" s="4">
        <f>IFERROR((全价!C126+IF(利息!C126&lt;利息!C125,参数!C$3*100,0))/全价!C125-1,"")</f>
        <v>3.1646195533863164E-5</v>
      </c>
      <c r="D126" s="4">
        <f>IFERROR((全价!D126+IF(利息!D126&lt;利息!D125,参数!D$3*100,0))/全价!D125-1,"")</f>
        <v>-1.2473592092521191E-4</v>
      </c>
      <c r="E126" s="4">
        <f>IFERROR((全价!E126+IF(利息!E126&lt;利息!E125,参数!E$3*100,0))/全价!E125-1,"")</f>
        <v>-1.3257059350526568E-3</v>
      </c>
      <c r="F126" s="4">
        <f>IFERROR((全价!F126+IF(利息!F126&lt;利息!F125,参数!F$3*100,0))/全价!F125-1,"")</f>
        <v>-5.1917333172969427E-3</v>
      </c>
      <c r="G126" s="4">
        <f>IFERROR((全价!G126+IF(利息!G126&lt;利息!G125,参数!G$3*100,0))/全价!G125-1,"")</f>
        <v>1.3997180686220467E-4</v>
      </c>
      <c r="H126" s="4">
        <f>IFERROR((全价!H126+IF(利息!H126&lt;利息!H125,参数!H$3*100,0))/全价!H125-1,"")</f>
        <v>-9.4822681585449153E-5</v>
      </c>
      <c r="I126" s="4">
        <f>IFERROR((全价!I126+IF(利息!I126&lt;利息!I125,参数!I$3*100,0))/全价!I125-1,"")</f>
        <v>-1.867380173120825E-3</v>
      </c>
      <c r="J126" s="4">
        <f>IFERROR((全价!J126+IF(利息!J126&lt;利息!J125,参数!J$3*100,0))/全价!J125-1,"")</f>
        <v>1.3219536387880648E-3</v>
      </c>
      <c r="K126" s="4" t="str">
        <f>IFERROR((全价!K126+IF(利息!K126&lt;利息!K125,参数!K$3*100,0))/全价!K125-1,"")</f>
        <v/>
      </c>
      <c r="M126" s="3">
        <f t="shared" si="3"/>
        <v>-2.550710415148489E-4</v>
      </c>
      <c r="N126" s="6">
        <f t="shared" si="4"/>
        <v>1.0155511621203137</v>
      </c>
      <c r="O126" s="6">
        <f ca="1">IFERROR(AVERAGE(OFFSET(N126,0,0,-参数!B$8,1)),0)</f>
        <v>1.0146782967222872</v>
      </c>
      <c r="P126" s="6">
        <f t="shared" ca="1" si="5"/>
        <v>8.728653980265566E-4</v>
      </c>
    </row>
    <row r="127" spans="1:16" x14ac:dyDescent="0.15">
      <c r="A127" s="1">
        <v>42467</v>
      </c>
      <c r="B127" s="4" t="str">
        <f>IFERROR((全价!B127+IF(利息!B127&lt;利息!B126,参数!B$3*100,0))/全价!B126-1,"")</f>
        <v/>
      </c>
      <c r="C127" s="4">
        <f>IFERROR((全价!C127+IF(利息!C127&lt;利息!C126,参数!C$3*100,0))/全价!C126-1,"")</f>
        <v>-5.4587959794771823E-4</v>
      </c>
      <c r="D127" s="4">
        <f>IFERROR((全价!D127+IF(利息!D127&lt;利息!D126,参数!D$3*100,0))/全价!D126-1,"")</f>
        <v>6.6971848186492267E-5</v>
      </c>
      <c r="E127" s="4">
        <f>IFERROR((全价!E127+IF(利息!E127&lt;利息!E126,参数!E$3*100,0))/全价!E126-1,"")</f>
        <v>-2.4747082130727183E-4</v>
      </c>
      <c r="F127" s="4">
        <f>IFERROR((全价!F127+IF(利息!F127&lt;利息!F126,参数!F$3*100,0))/全价!F126-1,"")</f>
        <v>2.5281427151340186E-3</v>
      </c>
      <c r="G127" s="4">
        <f>IFERROR((全价!G127+IF(利息!G127&lt;利息!G126,参数!G$3*100,0))/全价!G126-1,"")</f>
        <v>-3.0841935425990341E-3</v>
      </c>
      <c r="H127" s="4">
        <f>IFERROR((全价!H127+IF(利息!H127&lt;利息!H126,参数!H$3*100,0))/全价!H126-1,"")</f>
        <v>-9.4831673779027792E-4</v>
      </c>
      <c r="I127" s="4">
        <f>IFERROR((全价!I127+IF(利息!I127&lt;利息!I126,参数!I$3*100,0))/全价!I126-1,"")</f>
        <v>-1.3855369620573432E-3</v>
      </c>
      <c r="J127" s="4">
        <f>IFERROR((全价!J127+IF(利息!J127&lt;利息!J126,参数!J$3*100,0))/全价!J126-1,"")</f>
        <v>-2.875570297285468E-3</v>
      </c>
      <c r="K127" s="4">
        <f>IFERROR((全价!K127+IF(利息!K127&lt;利息!K126,参数!K$3*100,0))/全价!K126-1,"")</f>
        <v>-9.3968703310529644E-3</v>
      </c>
      <c r="M127" s="3">
        <f t="shared" si="3"/>
        <v>-1.7654137474132853E-3</v>
      </c>
      <c r="N127" s="6">
        <f t="shared" si="4"/>
        <v>1.013758294137505</v>
      </c>
      <c r="O127" s="6">
        <f ca="1">IFERROR(AVERAGE(OFFSET(N127,0,0,-参数!B$8,1)),0)</f>
        <v>1.014817848634505</v>
      </c>
      <c r="P127" s="6">
        <f t="shared" ca="1" si="5"/>
        <v>-1.0595544970000148E-3</v>
      </c>
    </row>
    <row r="128" spans="1:16" x14ac:dyDescent="0.15">
      <c r="A128" s="1">
        <v>42468</v>
      </c>
      <c r="B128" s="4" t="str">
        <f>IFERROR((全价!B128+IF(利息!B128&lt;利息!B127,参数!B$3*100,0))/全价!B127-1,"")</f>
        <v/>
      </c>
      <c r="C128" s="4">
        <f>IFERROR((全价!C128+IF(利息!C128&lt;利息!C127,参数!C$3*100,0))/全价!C127-1,"")</f>
        <v>7.0580940507514178E-4</v>
      </c>
      <c r="D128" s="4">
        <f>IFERROR((全价!D128+IF(利息!D128&lt;利息!D127,参数!D$3*100,0))/全价!D127-1,"")</f>
        <v>4.5038834505262137E-4</v>
      </c>
      <c r="E128" s="4">
        <f>IFERROR((全价!E128+IF(利息!E128&lt;利息!E127,参数!E$3*100,0))/全价!E127-1,"")</f>
        <v>-4.4394340125197829E-4</v>
      </c>
      <c r="F128" s="4">
        <f>IFERROR((全价!F128+IF(利息!F128&lt;利息!F127,参数!F$3*100,0))/全价!F127-1,"")</f>
        <v>2.6195829570334617E-3</v>
      </c>
      <c r="G128" s="4">
        <f>IFERROR((全价!G128+IF(利息!G128&lt;利息!G127,参数!G$3*100,0))/全价!G127-1,"")</f>
        <v>3.1723730801562766E-3</v>
      </c>
      <c r="H128" s="4">
        <f>IFERROR((全价!H128+IF(利息!H128&lt;利息!H127,参数!H$3*100,0))/全价!H127-1,"")</f>
        <v>6.6445182724250706E-4</v>
      </c>
      <c r="I128" s="4">
        <f>IFERROR((全价!I128+IF(利息!I128&lt;利息!I127,参数!I$3*100,0))/全价!I127-1,"")</f>
        <v>-1.7762675213344181E-3</v>
      </c>
      <c r="J128" s="4">
        <f>IFERROR((全价!J128+IF(利息!J128&lt;利息!J127,参数!J$3*100,0))/全价!J127-1,"")</f>
        <v>-4.8118684735976025E-5</v>
      </c>
      <c r="K128" s="4">
        <f>IFERROR((全价!K128+IF(利息!K128&lt;利息!K127,参数!K$3*100,0))/全价!K127-1,"")</f>
        <v>1.7199179731419711E-4</v>
      </c>
      <c r="M128" s="3">
        <f t="shared" si="3"/>
        <v>6.1291864495020365E-4</v>
      </c>
      <c r="N128" s="6">
        <f t="shared" si="4"/>
        <v>1.0143796454974547</v>
      </c>
      <c r="O128" s="6">
        <f ca="1">IFERROR(AVERAGE(OFFSET(N128,0,0,-参数!B$8,1)),0)</f>
        <v>1.0149850698829519</v>
      </c>
      <c r="P128" s="6">
        <f t="shared" ca="1" si="5"/>
        <v>-6.0542438549715527E-4</v>
      </c>
    </row>
    <row r="129" spans="1:16" x14ac:dyDescent="0.15">
      <c r="A129" s="1">
        <v>42471</v>
      </c>
      <c r="B129" s="4">
        <f>IFERROR((全价!B129+IF(利息!B129&lt;利息!B128,参数!B$3*100,0))/全价!B128-1,"")</f>
        <v>4.2117314235090575E-4</v>
      </c>
      <c r="C129" s="4">
        <f>IFERROR((全价!C129+IF(利息!C129&lt;利息!C128,参数!C$3*100,0))/全价!C128-1,"")</f>
        <v>9.4920438216128389E-5</v>
      </c>
      <c r="D129" s="4">
        <f>IFERROR((全价!D129+IF(利息!D129&lt;利息!D128,参数!D$3*100,0))/全价!D128-1,"")</f>
        <v>-8.5312137423410039E-4</v>
      </c>
      <c r="E129" s="4">
        <f>IFERROR((全价!E129+IF(利息!E129&lt;利息!E128,参数!E$3*100,0))/全价!E128-1,"")</f>
        <v>-9.781859683879679E-3</v>
      </c>
      <c r="F129" s="4">
        <f>IFERROR((全价!F129+IF(利息!F129&lt;利息!F128,参数!F$3*100,0))/全价!F128-1,"")</f>
        <v>-5.519493970653766E-4</v>
      </c>
      <c r="G129" s="4">
        <f>IFERROR((全价!G129+IF(利息!G129&lt;利息!G128,参数!G$3*100,0))/全价!G128-1,"")</f>
        <v>2.3340102220594794E-3</v>
      </c>
      <c r="H129" s="4">
        <f>IFERROR((全价!H129+IF(利息!H129&lt;利息!H128,参数!H$3*100,0))/全价!H128-1,"")</f>
        <v>-1.0434452665528671E-3</v>
      </c>
      <c r="I129" s="4">
        <f>IFERROR((全价!I129+IF(利息!I129&lt;利息!I128,参数!I$3*100,0))/全价!I128-1,"")</f>
        <v>-1.0401785297440735E-2</v>
      </c>
      <c r="J129" s="4">
        <f>IFERROR((全价!J129+IF(利息!J129&lt;利息!J128,参数!J$3*100,0))/全价!J128-1,"")</f>
        <v>2.1426376624020804E-3</v>
      </c>
      <c r="K129" s="4" t="str">
        <f>IFERROR((全价!K129+IF(利息!K129&lt;利息!K128,参数!K$3*100,0))/全价!K128-1,"")</f>
        <v/>
      </c>
      <c r="M129" s="3">
        <f t="shared" si="3"/>
        <v>-1.9599355060160185E-3</v>
      </c>
      <c r="N129" s="6">
        <f t="shared" si="4"/>
        <v>1.0123915268136643</v>
      </c>
      <c r="O129" s="6">
        <f ca="1">IFERROR(AVERAGE(OFFSET(N129,0,0,-参数!B$8,1)),0)</f>
        <v>1.0149776281860006</v>
      </c>
      <c r="P129" s="6">
        <f t="shared" ca="1" si="5"/>
        <v>-2.5861013723362802E-3</v>
      </c>
    </row>
    <row r="130" spans="1:16" x14ac:dyDescent="0.15">
      <c r="A130" s="1">
        <v>42472</v>
      </c>
      <c r="B130" s="4">
        <f>IFERROR((全价!B130+IF(利息!B130&lt;利息!B129,参数!B$3*100,0))/全价!B129-1,"")</f>
        <v>1.4033194340479227E-4</v>
      </c>
      <c r="C130" s="4">
        <f>IFERROR((全价!C130+IF(利息!C130&lt;利息!C129,参数!C$3*100,0))/全价!C129-1,"")</f>
        <v>-9.3065929169722228E-4</v>
      </c>
      <c r="D130" s="4">
        <f>IFERROR((全价!D130+IF(利息!D130&lt;利息!D129,参数!D$3*100,0))/全价!D129-1,"")</f>
        <v>-4.1247513983433404E-4</v>
      </c>
      <c r="E130" s="4">
        <f>IFERROR((全价!E130+IF(利息!E130&lt;利息!E129,参数!E$3*100,0))/全价!E129-1,"")</f>
        <v>-4.1196618370619165E-3</v>
      </c>
      <c r="F130" s="4">
        <f>IFERROR((全价!F130+IF(利息!F130&lt;利息!F129,参数!F$3*100,0))/全价!F129-1,"")</f>
        <v>-7.6352822246352758E-3</v>
      </c>
      <c r="G130" s="4">
        <f>IFERROR((全价!G130+IF(利息!G130&lt;利息!G129,参数!G$3*100,0))/全价!G129-1,"")</f>
        <v>-1.7701137713915793E-3</v>
      </c>
      <c r="H130" s="4">
        <f>IFERROR((全价!H130+IF(利息!H130&lt;利息!H129,参数!H$3*100,0))/全价!H129-1,"")</f>
        <v>-1.8991548760801669E-3</v>
      </c>
      <c r="I130" s="4">
        <f>IFERROR((全价!I130+IF(利息!I130&lt;利息!I129,参数!I$3*100,0))/全价!I129-1,"")</f>
        <v>-8.4892321005660687E-3</v>
      </c>
      <c r="J130" s="4">
        <f>IFERROR((全价!J130+IF(利息!J130&lt;利息!J129,参数!J$3*100,0))/全价!J129-1,"")</f>
        <v>-1.2371417117107431E-2</v>
      </c>
      <c r="K130" s="4" t="str">
        <f>IFERROR((全价!K130+IF(利息!K130&lt;利息!K129,参数!K$3*100,0))/全价!K129-1,"")</f>
        <v/>
      </c>
      <c r="M130" s="3">
        <f t="shared" si="3"/>
        <v>-4.1652960461076895E-3</v>
      </c>
      <c r="N130" s="6">
        <f t="shared" si="4"/>
        <v>1.0081746163899143</v>
      </c>
      <c r="O130" s="6">
        <f ca="1">IFERROR(AVERAGE(OFFSET(N130,0,0,-参数!B$8,1)),0)</f>
        <v>1.0147230260936038</v>
      </c>
      <c r="P130" s="6">
        <f t="shared" ca="1" si="5"/>
        <v>-6.5484097036894173E-3</v>
      </c>
    </row>
    <row r="131" spans="1:16" x14ac:dyDescent="0.15">
      <c r="A131" s="1">
        <v>42473</v>
      </c>
      <c r="B131" s="4" t="str">
        <f>IFERROR((全价!B131+IF(利息!B131&lt;利息!B130,参数!B$3*100,0))/全价!B130-1,"")</f>
        <v/>
      </c>
      <c r="C131" s="4">
        <f>IFERROR((全价!C131+IF(利息!C131&lt;利息!C130,参数!C$3*100,0))/全价!C130-1,"")</f>
        <v>-6.4256837349707663E-4</v>
      </c>
      <c r="D131" s="4">
        <f>IFERROR((全价!D131+IF(利息!D131&lt;利息!D130,参数!D$3*100,0))/全价!D130-1,"")</f>
        <v>1.0263567358439474E-3</v>
      </c>
      <c r="E131" s="4">
        <f>IFERROR((全价!E131+IF(利息!E131&lt;利息!E130,参数!E$3*100,0))/全价!E130-1,"")</f>
        <v>8.4481014973181168E-4</v>
      </c>
      <c r="F131" s="4">
        <f>IFERROR((全价!F131+IF(利息!F131&lt;利息!F130,参数!F$3*100,0))/全价!F130-1,"")</f>
        <v>1.9457402571503302E-3</v>
      </c>
      <c r="G131" s="4">
        <f>IFERROR((全价!G131+IF(利息!G131&lt;利息!G130,参数!G$3*100,0))/全价!G130-1,"")</f>
        <v>-2.880845864677184E-3</v>
      </c>
      <c r="H131" s="4">
        <f>IFERROR((全价!H131+IF(利息!H131&lt;利息!H130,参数!H$3*100,0))/全价!H130-1,"")</f>
        <v>-9.5138426410512622E-5</v>
      </c>
      <c r="I131" s="4">
        <f>IFERROR((全价!I131+IF(利息!I131&lt;利息!I130,参数!I$3*100,0))/全价!I130-1,"")</f>
        <v>-1.4165634605475264E-3</v>
      </c>
      <c r="J131" s="4">
        <f>IFERROR((全价!J131+IF(利息!J131&lt;利息!J130,参数!J$3*100,0))/全价!J130-1,"")</f>
        <v>-3.5608798528447005E-3</v>
      </c>
      <c r="K131" s="4" t="str">
        <f>IFERROR((全价!K131+IF(利息!K131&lt;利息!K130,参数!K$3*100,0))/全价!K130-1,"")</f>
        <v/>
      </c>
      <c r="M131" s="3">
        <f t="shared" si="3"/>
        <v>-5.9738610440636386E-4</v>
      </c>
      <c r="N131" s="6">
        <f t="shared" si="4"/>
        <v>1.0075723468832678</v>
      </c>
      <c r="O131" s="6">
        <f ca="1">IFERROR(AVERAGE(OFFSET(N131,0,0,-参数!B$8,1)),0)</f>
        <v>1.0144424513486738</v>
      </c>
      <c r="P131" s="6">
        <f t="shared" ca="1" si="5"/>
        <v>-6.870104465406035E-3</v>
      </c>
    </row>
    <row r="132" spans="1:16" x14ac:dyDescent="0.15">
      <c r="A132" s="1">
        <v>42474</v>
      </c>
      <c r="B132" s="4" t="str">
        <f>IFERROR((全价!B132+IF(利息!B132&lt;利息!B131,参数!B$3*100,0))/全价!B131-1,"")</f>
        <v/>
      </c>
      <c r="C132" s="4">
        <f>IFERROR((全价!C132+IF(利息!C132&lt;利息!C131,参数!C$3*100,0))/全价!C131-1,"")</f>
        <v>-1.6107545592936034E-4</v>
      </c>
      <c r="D132" s="4">
        <f>IFERROR((全价!D132+IF(利息!D132&lt;利息!D131,参数!D$3*100,0))/全价!D131-1,"")</f>
        <v>-1.6580787029439881E-3</v>
      </c>
      <c r="E132" s="4">
        <f>IFERROR((全价!E132+IF(利息!E132&lt;利息!E131,参数!E$3*100,0))/全价!E131-1,"")</f>
        <v>7.7127833656973621E-3</v>
      </c>
      <c r="F132" s="4">
        <f>IFERROR((全价!F132+IF(利息!F132&lt;利息!F131,参数!F$3*100,0))/全价!F131-1,"")</f>
        <v>1.9419617040847825E-3</v>
      </c>
      <c r="G132" s="4">
        <f>IFERROR((全价!G132+IF(利息!G132&lt;利息!G131,参数!G$3*100,0))/全价!G131-1,"")</f>
        <v>-7.6352857657445705E-3</v>
      </c>
      <c r="H132" s="4">
        <f>IFERROR((全价!H132+IF(利息!H132&lt;利息!H131,参数!H$3*100,0))/全价!H131-1,"")</f>
        <v>1.9029495718370093E-4</v>
      </c>
      <c r="I132" s="4">
        <f>IFERROR((全价!I132+IF(利息!I132&lt;利息!I131,参数!I$3*100,0))/全价!I131-1,"")</f>
        <v>6.6844464774584722E-4</v>
      </c>
      <c r="J132" s="4">
        <f>IFERROR((全价!J132+IF(利息!J132&lt;利息!J131,参数!J$3*100,0))/全价!J131-1,"")</f>
        <v>-1.3474081833573237E-3</v>
      </c>
      <c r="K132" s="4" t="str">
        <f>IFERROR((全价!K132+IF(利息!K132&lt;利息!K131,参数!K$3*100,0))/全价!K131-1,"")</f>
        <v/>
      </c>
      <c r="M132" s="3">
        <f t="shared" si="3"/>
        <v>-3.6045429157943731E-5</v>
      </c>
      <c r="N132" s="6">
        <f t="shared" si="4"/>
        <v>1.0075360285056167</v>
      </c>
      <c r="O132" s="6">
        <f ca="1">IFERROR(AVERAGE(OFFSET(N132,0,0,-参数!B$8,1)),0)</f>
        <v>1.0140272849656504</v>
      </c>
      <c r="P132" s="6">
        <f t="shared" ca="1" si="5"/>
        <v>-6.4912564600336786E-3</v>
      </c>
    </row>
    <row r="133" spans="1:16" x14ac:dyDescent="0.15">
      <c r="A133" s="1">
        <v>42475</v>
      </c>
      <c r="B133" s="4" t="str">
        <f>IFERROR((全价!B133+IF(利息!B133&lt;利息!B132,参数!B$3*100,0))/全价!B132-1,"")</f>
        <v/>
      </c>
      <c r="C133" s="4">
        <f>IFERROR((全价!C133+IF(利息!C133&lt;利息!C132,参数!C$3*100,0))/全价!C132-1,"")</f>
        <v>-1.6070525441477246E-3</v>
      </c>
      <c r="D133" s="4">
        <f>IFERROR((全价!D133+IF(利息!D133&lt;利息!D132,参数!D$3*100,0))/全价!D132-1,"")</f>
        <v>6.4303015798294894E-4</v>
      </c>
      <c r="E133" s="4">
        <f>IFERROR((全价!E133+IF(利息!E133&lt;利息!E132,参数!E$3*100,0))/全价!E132-1,"")</f>
        <v>1.0352050923969625E-3</v>
      </c>
      <c r="F133" s="4">
        <f>IFERROR((全价!F133+IF(利息!F133&lt;利息!F132,参数!F$3*100,0))/全价!F132-1,"")</f>
        <v>2.7247517522988041E-4</v>
      </c>
      <c r="G133" s="4">
        <f>IFERROR((全价!G133+IF(利息!G133&lt;利息!G132,参数!G$3*100,0))/全价!G132-1,"")</f>
        <v>6.857384687097845E-3</v>
      </c>
      <c r="H133" s="4">
        <f>IFERROR((全价!H133+IF(利息!H133&lt;利息!H132,参数!H$3*100,0))/全价!H132-1,"")</f>
        <v>5.7077625570789436E-4</v>
      </c>
      <c r="I133" s="4">
        <f>IFERROR((全价!I133+IF(利息!I133&lt;利息!I132,参数!I$3*100,0))/全价!I132-1,"")</f>
        <v>-1.2652510366883973E-4</v>
      </c>
      <c r="J133" s="4">
        <f>IFERROR((全价!J133+IF(利息!J133&lt;利息!J132,参数!J$3*100,0))/全价!J132-1,"")</f>
        <v>2.8305247782252074E-3</v>
      </c>
      <c r="K133" s="4" t="str">
        <f>IFERROR((全价!K133+IF(利息!K133&lt;利息!K132,参数!K$3*100,0))/全价!K132-1,"")</f>
        <v/>
      </c>
      <c r="M133" s="3">
        <f t="shared" ref="M133:M196" si="6">AVERAGE(B133:K133)</f>
        <v>1.3094773123530218E-3</v>
      </c>
      <c r="N133" s="6">
        <f t="shared" ref="N133:N196" si="7">N132*(1+M133)</f>
        <v>1.0088553740763231</v>
      </c>
      <c r="O133" s="6">
        <f ca="1">IFERROR(AVERAGE(OFFSET(N133,0,0,-参数!B$8,1)),0)</f>
        <v>1.0136114680285182</v>
      </c>
      <c r="P133" s="6">
        <f t="shared" ca="1" si="5"/>
        <v>-4.7560939521951173E-3</v>
      </c>
    </row>
    <row r="134" spans="1:16" x14ac:dyDescent="0.15">
      <c r="A134" s="1">
        <v>42478</v>
      </c>
      <c r="B134" s="4" t="str">
        <f>IFERROR((全价!B134+IF(利息!B134&lt;利息!B133,参数!B$3*100,0))/全价!B133-1,"")</f>
        <v/>
      </c>
      <c r="C134" s="4">
        <f>IFERROR((全价!C134+IF(利息!C134&lt;利息!C133,参数!C$3*100,0))/全价!C133-1,"")</f>
        <v>1.9178118428198054E-4</v>
      </c>
      <c r="D134" s="4">
        <f>IFERROR((全价!D134+IF(利息!D134&lt;利息!D133,参数!D$3*100,0))/全价!D133-1,"")</f>
        <v>4.8886196351682898E-4</v>
      </c>
      <c r="E134" s="4">
        <f>IFERROR((全价!E134+IF(利息!E134&lt;利息!E133,参数!E$3*100,0))/全价!E133-1,"")</f>
        <v>-5.482940835337291E-3</v>
      </c>
      <c r="F134" s="4" t="str">
        <f>IFERROR((全价!F134+IF(利息!F134&lt;利息!F133,参数!F$3*100,0))/全价!F133-1,"")</f>
        <v/>
      </c>
      <c r="G134" s="4">
        <f>IFERROR((全价!G134+IF(利息!G134&lt;利息!G133,参数!G$3*100,0))/全价!G133-1,"")</f>
        <v>7.2434614331351455E-4</v>
      </c>
      <c r="H134" s="4">
        <f>IFERROR((全价!H134+IF(利息!H134&lt;利息!H133,参数!H$3*100,0))/全价!H133-1,"")</f>
        <v>6.6552576535450214E-4</v>
      </c>
      <c r="I134" s="4">
        <f>IFERROR((全价!I134+IF(利息!I134&lt;利息!I133,参数!I$3*100,0))/全价!I133-1,"")</f>
        <v>1.6069360858519399E-3</v>
      </c>
      <c r="J134" s="4">
        <f>IFERROR((全价!J134+IF(利息!J134&lt;利息!J133,参数!J$3*100,0))/全价!J133-1,"")</f>
        <v>4.0956327714569696E-4</v>
      </c>
      <c r="K134" s="4" t="str">
        <f>IFERROR((全价!K134+IF(利息!K134&lt;利息!K133,参数!K$3*100,0))/全价!K133-1,"")</f>
        <v/>
      </c>
      <c r="M134" s="3">
        <f t="shared" si="6"/>
        <v>-1.9941805941040399E-4</v>
      </c>
      <c r="N134" s="6">
        <f t="shared" si="7"/>
        <v>1.0086541900953991</v>
      </c>
      <c r="O134" s="6">
        <f ca="1">IFERROR(AVERAGE(OFFSET(N134,0,0,-参数!B$8,1)),0)</f>
        <v>1.0131668071539806</v>
      </c>
      <c r="P134" s="6">
        <f t="shared" ref="P134:P197" ca="1" si="8">N134-O134</f>
        <v>-4.512617058581414E-3</v>
      </c>
    </row>
    <row r="135" spans="1:16" x14ac:dyDescent="0.15">
      <c r="A135" s="1">
        <v>42479</v>
      </c>
      <c r="B135" s="4">
        <f>IFERROR((全价!B135+IF(利息!B135&lt;利息!B134,参数!B$3*100,0))/全价!B134-1,"")</f>
        <v>-4.8086348797272693E-3</v>
      </c>
      <c r="C135" s="4">
        <f>IFERROR((全价!C135+IF(利息!C135&lt;利息!C134,参数!C$3*100,0))/全价!C134-1,"")</f>
        <v>1.2866711186632074E-3</v>
      </c>
      <c r="D135" s="4">
        <f>IFERROR((全价!D135+IF(利息!D135&lt;利息!D134,参数!D$3*100,0))/全价!D134-1,"")</f>
        <v>6.4230293843747788E-4</v>
      </c>
      <c r="E135" s="4">
        <f>IFERROR((全价!E135+IF(利息!E135&lt;利息!E134,参数!E$3*100,0))/全价!E134-1,"")</f>
        <v>6.4293122267033986E-4</v>
      </c>
      <c r="F135" s="4" t="str">
        <f>IFERROR((全价!F135+IF(利息!F135&lt;利息!F134,参数!F$3*100,0))/全价!F134-1,"")</f>
        <v/>
      </c>
      <c r="G135" s="4">
        <f>IFERROR((全价!G135+IF(利息!G135&lt;利息!G134,参数!G$3*100,0))/全价!G134-1,"")</f>
        <v>-1.3796063916591383E-2</v>
      </c>
      <c r="H135" s="4">
        <f>IFERROR((全价!H135+IF(利息!H135&lt;利息!H134,参数!H$3*100,0))/全价!H134-1,"")</f>
        <v>6.6508313539204167E-4</v>
      </c>
      <c r="I135" s="4">
        <f>IFERROR((全价!I135+IF(利息!I135&lt;利息!I134,参数!I$3*100,0))/全价!I134-1,"")</f>
        <v>-1.2633809704931664E-4</v>
      </c>
      <c r="J135" s="4">
        <f>IFERROR((全价!J135+IF(利息!J135&lt;利息!J134,参数!J$3*100,0))/全价!J134-1,"")</f>
        <v>4.1421500675853373E-4</v>
      </c>
      <c r="K135" s="4" t="str">
        <f>IFERROR((全价!K135+IF(利息!K135&lt;利息!K134,参数!K$3*100,0))/全价!K134-1,"")</f>
        <v/>
      </c>
      <c r="M135" s="3">
        <f t="shared" si="6"/>
        <v>-1.8849791839307961E-3</v>
      </c>
      <c r="N135" s="6">
        <f t="shared" si="7"/>
        <v>1.0067528979432847</v>
      </c>
      <c r="O135" s="6">
        <f ca="1">IFERROR(AVERAGE(OFFSET(N135,0,0,-参数!B$8,1)),0)</f>
        <v>1.0125157728571863</v>
      </c>
      <c r="P135" s="6">
        <f t="shared" ca="1" si="8"/>
        <v>-5.7628749139015945E-3</v>
      </c>
    </row>
    <row r="136" spans="1:16" x14ac:dyDescent="0.15">
      <c r="A136" s="1">
        <v>42480</v>
      </c>
      <c r="B136" s="4">
        <f>IFERROR((全价!B136+IF(利息!B136&lt;利息!B135,参数!B$3*100,0))/全价!B135-1,"")</f>
        <v>1.4087162752773885E-4</v>
      </c>
      <c r="C136" s="4">
        <f>IFERROR((全价!C136+IF(利息!C136&lt;利息!C135,参数!C$3*100,0))/全价!C135-1,"")</f>
        <v>-1.2216252766816815E-3</v>
      </c>
      <c r="D136" s="4">
        <f>IFERROR((全价!D136+IF(利息!D136&lt;利息!D135,参数!D$3*100,0))/全价!D135-1,"")</f>
        <v>-1.2745926816589703E-3</v>
      </c>
      <c r="E136" s="4">
        <f>IFERROR((全价!E136+IF(利息!E136&lt;利息!E135,参数!E$3*100,0))/全价!E135-1,"")</f>
        <v>-5.009739651111289E-3</v>
      </c>
      <c r="F136" s="4" t="str">
        <f>IFERROR((全价!F136+IF(利息!F136&lt;利息!F135,参数!F$3*100,0))/全价!F135-1,"")</f>
        <v/>
      </c>
      <c r="G136" s="4">
        <f>IFERROR((全价!G136+IF(利息!G136&lt;利息!G135,参数!G$3*100,0))/全价!G135-1,"")</f>
        <v>1.3317519204349537E-2</v>
      </c>
      <c r="H136" s="4">
        <f>IFERROR((全价!H136+IF(利息!H136&lt;利息!H135,参数!H$3*100,0))/全价!H135-1,"")</f>
        <v>-5.696923661224762E-4</v>
      </c>
      <c r="I136" s="4">
        <f>IFERROR((全价!I136+IF(利息!I136&lt;利息!I135,参数!I$3*100,0))/全价!I135-1,"")</f>
        <v>-6.2225978123087167E-4</v>
      </c>
      <c r="J136" s="4" t="str">
        <f>IFERROR((全价!J136+IF(利息!J136&lt;利息!J135,参数!J$3*100,0))/全价!J135-1,"")</f>
        <v/>
      </c>
      <c r="K136" s="4" t="str">
        <f>IFERROR((全价!K136+IF(利息!K136&lt;利息!K135,参数!K$3*100,0))/全价!K135-1,"")</f>
        <v/>
      </c>
      <c r="M136" s="3">
        <f t="shared" si="6"/>
        <v>6.8006872501028394E-4</v>
      </c>
      <c r="N136" s="6">
        <f t="shared" si="7"/>
        <v>1.0074375591029894</v>
      </c>
      <c r="O136" s="6">
        <f ca="1">IFERROR(AVERAGE(OFFSET(N136,0,0,-参数!B$8,1)),0)</f>
        <v>1.0119616991017952</v>
      </c>
      <c r="P136" s="6">
        <f t="shared" ca="1" si="8"/>
        <v>-4.5241399988058539E-3</v>
      </c>
    </row>
    <row r="137" spans="1:16" x14ac:dyDescent="0.15">
      <c r="A137" s="1">
        <v>42481</v>
      </c>
      <c r="B137" s="4">
        <f>IFERROR((全价!B137+IF(利息!B137&lt;利息!B136,参数!B$3*100,0))/全价!B136-1,"")</f>
        <v>5.1128925698638028E-3</v>
      </c>
      <c r="C137" s="4">
        <f>IFERROR((全价!C137+IF(利息!C137&lt;利息!C136,参数!C$3*100,0))/全价!C136-1,"")</f>
        <v>8.0395312212822034E-4</v>
      </c>
      <c r="D137" s="4">
        <f>IFERROR((全价!D137+IF(利息!D137&lt;利息!D136,参数!D$3*100,0))/全价!D136-1,"")</f>
        <v>8.3460276194369243E-4</v>
      </c>
      <c r="E137" s="4">
        <f>IFERROR((全价!E137+IF(利息!E137&lt;利息!E136,参数!E$3*100,0))/全价!E136-1,"")</f>
        <v>-4.4369933294925445E-3</v>
      </c>
      <c r="F137" s="4" t="str">
        <f>IFERROR((全价!F137+IF(利息!F137&lt;利息!F136,参数!F$3*100,0))/全价!F136-1,"")</f>
        <v/>
      </c>
      <c r="G137" s="4">
        <f>IFERROR((全价!G137+IF(利息!G137&lt;利息!G136,参数!G$3*100,0))/全价!G136-1,"")</f>
        <v>-1.2314029642032875E-2</v>
      </c>
      <c r="H137" s="4">
        <f>IFERROR((全价!H137+IF(利息!H137&lt;利息!H136,参数!H$3*100,0))/全价!H136-1,"")</f>
        <v>5.7001710051296506E-4</v>
      </c>
      <c r="I137" s="4">
        <f>IFERROR((全价!I137+IF(利息!I137&lt;利息!I136,参数!I$3*100,0))/全价!I136-1,"")</f>
        <v>-1.8135620179751122E-3</v>
      </c>
      <c r="J137" s="4" t="str">
        <f>IFERROR((全价!J137+IF(利息!J137&lt;利息!J136,参数!J$3*100,0))/全价!J136-1,"")</f>
        <v/>
      </c>
      <c r="K137" s="4" t="str">
        <f>IFERROR((全价!K137+IF(利息!K137&lt;利息!K136,参数!K$3*100,0))/全价!K136-1,"")</f>
        <v/>
      </c>
      <c r="M137" s="3">
        <f t="shared" si="6"/>
        <v>-1.6061599192931217E-3</v>
      </c>
      <c r="N137" s="6">
        <f t="shared" si="7"/>
        <v>1.0058194532743676</v>
      </c>
      <c r="O137" s="6">
        <f ca="1">IFERROR(AVERAGE(OFFSET(N137,0,0,-参数!B$8,1)),0)</f>
        <v>1.0113322570791954</v>
      </c>
      <c r="P137" s="6">
        <f t="shared" ca="1" si="8"/>
        <v>-5.5128038048277705E-3</v>
      </c>
    </row>
    <row r="138" spans="1:16" x14ac:dyDescent="0.15">
      <c r="A138" s="1">
        <v>42482</v>
      </c>
      <c r="B138" s="4" t="str">
        <f>IFERROR((全价!B138+IF(利息!B138&lt;利息!B137,参数!B$3*100,0))/全价!B137-1,"")</f>
        <v/>
      </c>
      <c r="C138" s="4">
        <f>IFERROR((全价!C138+IF(利息!C138&lt;利息!C137,参数!C$3*100,0))/全价!C137-1,"")</f>
        <v>3.2105867446374781E-4</v>
      </c>
      <c r="D138" s="4">
        <f>IFERROR((全价!D138+IF(利息!D138&lt;利息!D137,参数!D$3*100,0))/全价!D137-1,"")</f>
        <v>3.5457453682052886E-4</v>
      </c>
      <c r="E138" s="4">
        <f>IFERROR((全价!E138+IF(利息!E138&lt;利息!E137,参数!E$3*100,0))/全价!E137-1,"")</f>
        <v>-1.5221576790791502E-4</v>
      </c>
      <c r="F138" s="4" t="str">
        <f>IFERROR((全价!F138+IF(利息!F138&lt;利息!F137,参数!F$3*100,0))/全价!F137-1,"")</f>
        <v/>
      </c>
      <c r="G138" s="4">
        <f>IFERROR((全价!G138+IF(利息!G138&lt;利息!G137,参数!G$3*100,0))/全价!G137-1,"")</f>
        <v>-6.8598441481700911E-3</v>
      </c>
      <c r="H138" s="4">
        <f>IFERROR((全价!H138+IF(利息!H138&lt;利息!H137,参数!H$3*100,0))/全价!H137-1,"")</f>
        <v>7.5958982149648691E-4</v>
      </c>
      <c r="I138" s="4">
        <f>IFERROR((全价!I138+IF(利息!I138&lt;利息!I137,参数!I$3*100,0))/全价!I137-1,"")</f>
        <v>3.7045360136733763E-4</v>
      </c>
      <c r="J138" s="4">
        <f>IFERROR((全价!J138+IF(利息!J138&lt;利息!J137,参数!J$3*100,0))/全价!J137-1,"")</f>
        <v>-4.9480915137333215E-3</v>
      </c>
      <c r="K138" s="4" t="str">
        <f>IFERROR((全价!K138+IF(利息!K138&lt;利息!K137,参数!K$3*100,0))/全价!K137-1,"")</f>
        <v/>
      </c>
      <c r="M138" s="3">
        <f t="shared" si="6"/>
        <v>-1.4506392565233181E-3</v>
      </c>
      <c r="N138" s="6">
        <f t="shared" si="7"/>
        <v>1.004360372090473</v>
      </c>
      <c r="O138" s="6">
        <f ca="1">IFERROR(AVERAGE(OFFSET(N138,0,0,-参数!B$8,1)),0)</f>
        <v>1.0106012566567113</v>
      </c>
      <c r="P138" s="6">
        <f t="shared" ca="1" si="8"/>
        <v>-6.2408845662382806E-3</v>
      </c>
    </row>
    <row r="139" spans="1:16" x14ac:dyDescent="0.15">
      <c r="A139" s="1">
        <v>42485</v>
      </c>
      <c r="B139" s="4" t="str">
        <f>IFERROR((全价!B139+IF(利息!B139&lt;利息!B138,参数!B$3*100,0))/全价!B138-1,"")</f>
        <v/>
      </c>
      <c r="C139" s="4">
        <f>IFERROR((全价!C139+IF(利息!C139&lt;利息!C138,参数!C$3*100,0))/全价!C138-1,"")</f>
        <v>-1.0619272659072587E-3</v>
      </c>
      <c r="D139" s="4">
        <f>IFERROR((全价!D139+IF(利息!D139&lt;利息!D138,参数!D$3*100,0))/全价!D138-1,"")</f>
        <v>-3.741404615186239E-4</v>
      </c>
      <c r="E139" s="4">
        <f>IFERROR((全价!E139+IF(利息!E139&lt;利息!E138,参数!E$3*100,0))/全价!E138-1,"")</f>
        <v>1.1457694718405964E-2</v>
      </c>
      <c r="F139" s="4">
        <f>IFERROR((全价!F139+IF(利息!F139&lt;利息!F138,参数!F$3*100,0))/全价!F138-1,"")</f>
        <v>-5.1604657843934421E-3</v>
      </c>
      <c r="G139" s="4">
        <f>IFERROR((全价!G139+IF(利息!G139&lt;利息!G138,参数!G$3*100,0))/全价!G138-1,"")</f>
        <v>3.4928825935094387E-3</v>
      </c>
      <c r="H139" s="4">
        <f>IFERROR((全价!H139+IF(利息!H139&lt;利息!H138,参数!H$3*100,0))/全价!H138-1,"")</f>
        <v>-2.8462998102463111E-4</v>
      </c>
      <c r="I139" s="4">
        <f>IFERROR((全价!I139+IF(利息!I139&lt;利息!I138,参数!I$3*100,0))/全价!I138-1,"")</f>
        <v>-1.6718697030796426E-3</v>
      </c>
      <c r="J139" s="4">
        <f>IFERROR((全价!J139+IF(利息!J139&lt;利息!J138,参数!J$3*100,0))/全价!J138-1,"")</f>
        <v>-5.7207521582628429E-3</v>
      </c>
      <c r="K139" s="4" t="str">
        <f>IFERROR((全价!K139+IF(利息!K139&lt;利息!K138,参数!K$3*100,0))/全价!K138-1,"")</f>
        <v/>
      </c>
      <c r="M139" s="3">
        <f t="shared" si="6"/>
        <v>8.4598994716120202E-5</v>
      </c>
      <c r="N139" s="6">
        <f t="shared" si="7"/>
        <v>1.0044453399682844</v>
      </c>
      <c r="O139" s="6">
        <f ca="1">IFERROR(AVERAGE(OFFSET(N139,0,0,-参数!B$8,1)),0)</f>
        <v>1.0098574912024001</v>
      </c>
      <c r="P139" s="6">
        <f t="shared" ca="1" si="8"/>
        <v>-5.4121512341156475E-3</v>
      </c>
    </row>
    <row r="140" spans="1:16" x14ac:dyDescent="0.15">
      <c r="A140" s="1">
        <v>42486</v>
      </c>
      <c r="B140" s="4">
        <f>IFERROR((全价!B140+IF(利息!B140&lt;利息!B139,参数!B$3*100,0))/全价!B139-1,"")</f>
        <v>6.3760682364533139E-4</v>
      </c>
      <c r="C140" s="4">
        <f>IFERROR((全价!C140+IF(利息!C140&lt;利息!C139,参数!C$3*100,0))/全价!C139-1,"")</f>
        <v>3.1733019529189832E-5</v>
      </c>
      <c r="D140" s="4">
        <f>IFERROR((全价!D140+IF(利息!D140&lt;利息!D139,参数!D$3*100,0))/全价!D139-1,"")</f>
        <v>-4.1236517694276387E-4</v>
      </c>
      <c r="E140" s="4">
        <f>IFERROR((全价!E140+IF(利息!E140&lt;利息!E139,参数!E$3*100,0))/全价!E139-1,"")</f>
        <v>-2.526201030277786E-3</v>
      </c>
      <c r="F140" s="4">
        <f>IFERROR((全价!F140+IF(利息!F140&lt;利息!F139,参数!F$3*100,0))/全价!F139-1,"")</f>
        <v>3.0321840631537533E-3</v>
      </c>
      <c r="G140" s="4">
        <f>IFERROR((全价!G140+IF(利息!G140&lt;利息!G139,参数!G$3*100,0))/全价!G139-1,"")</f>
        <v>7.8330390483902779E-3</v>
      </c>
      <c r="H140" s="4">
        <f>IFERROR((全价!H140+IF(利息!H140&lt;利息!H139,参数!H$3*100,0))/全价!H139-1,"")</f>
        <v>1.8980734554419065E-4</v>
      </c>
      <c r="I140" s="4">
        <f>IFERROR((全价!I140+IF(利息!I140&lt;利息!I139,参数!I$3*100,0))/全价!I139-1,"")</f>
        <v>-1.7196728666716288E-3</v>
      </c>
      <c r="J140" s="4">
        <f>IFERROR((全价!J140+IF(利息!J140&lt;利息!J139,参数!J$3*100,0))/全价!J139-1,"")</f>
        <v>6.3045614121315374E-3</v>
      </c>
      <c r="K140" s="4" t="str">
        <f>IFERROR((全价!K140+IF(利息!K140&lt;利息!K139,参数!K$3*100,0))/全价!K139-1,"")</f>
        <v/>
      </c>
      <c r="M140" s="3">
        <f t="shared" si="6"/>
        <v>1.4856325153891224E-3</v>
      </c>
      <c r="N140" s="6">
        <f t="shared" si="7"/>
        <v>1.0059375766252725</v>
      </c>
      <c r="O140" s="6">
        <f ca="1">IFERROR(AVERAGE(OFFSET(N140,0,0,-参数!B$8,1)),0)</f>
        <v>1.0092147905891844</v>
      </c>
      <c r="P140" s="6">
        <f t="shared" ca="1" si="8"/>
        <v>-3.2772139639118958E-3</v>
      </c>
    </row>
    <row r="141" spans="1:16" x14ac:dyDescent="0.15">
      <c r="A141" s="1">
        <v>42487</v>
      </c>
      <c r="B141" s="4">
        <f>IFERROR((全价!B141+IF(利息!B141&lt;利息!B140,参数!B$3*100,0))/全价!B140-1,"")</f>
        <v>1.6302756776580551E-3</v>
      </c>
      <c r="C141" s="4">
        <f>IFERROR((全价!C141+IF(利息!C141&lt;利息!C140,参数!C$3*100,0))/全价!C140-1,"")</f>
        <v>-7.4041362678389788E-4</v>
      </c>
      <c r="D141" s="4">
        <f>IFERROR((全价!D141+IF(利息!D141&lt;利息!D140,参数!D$3*100,0))/全价!D140-1,"")</f>
        <v>-1.6593378151658067E-3</v>
      </c>
      <c r="E141" s="4">
        <f>IFERROR((全价!E141+IF(利息!E141&lt;利息!E140,参数!E$3*100,0))/全价!E140-1,"")</f>
        <v>8.4148078868095944E-4</v>
      </c>
      <c r="F141" s="4">
        <f>IFERROR((全价!F141+IF(利息!F141&lt;利息!F140,参数!F$3*100,0))/全价!F140-1,"")</f>
        <v>2.7310751960518687E-4</v>
      </c>
      <c r="G141" s="4">
        <f>IFERROR((全价!G141+IF(利息!G141&lt;利息!G140,参数!G$3*100,0))/全价!G140-1,"")</f>
        <v>1.2228017072746233E-3</v>
      </c>
      <c r="H141" s="4">
        <f>IFERROR((全价!H141+IF(利息!H141&lt;利息!H140,参数!H$3*100,0))/全价!H140-1,"")</f>
        <v>9.488566277626731E-5</v>
      </c>
      <c r="I141" s="4">
        <f>IFERROR((全价!I141+IF(利息!I141&lt;利息!I140,参数!I$3*100,0))/全价!I140-1,"")</f>
        <v>-3.0190514440899818E-3</v>
      </c>
      <c r="J141" s="4">
        <f>IFERROR((全价!J141+IF(利息!J141&lt;利息!J140,参数!J$3*100,0))/全价!J140-1,"")</f>
        <v>2.3652978397896707E-3</v>
      </c>
      <c r="K141" s="4" t="str">
        <f>IFERROR((全价!K141+IF(利息!K141&lt;利息!K140,参数!K$3*100,0))/全价!K140-1,"")</f>
        <v/>
      </c>
      <c r="M141" s="3">
        <f t="shared" si="6"/>
        <v>1.1211625663834181E-4</v>
      </c>
      <c r="N141" s="6">
        <f t="shared" si="7"/>
        <v>1.0060503585807756</v>
      </c>
      <c r="O141" s="6">
        <f ca="1">IFERROR(AVERAGE(OFFSET(N141,0,0,-参数!B$8,1)),0)</f>
        <v>1.0086047963815565</v>
      </c>
      <c r="P141" s="6">
        <f t="shared" ca="1" si="8"/>
        <v>-2.5544378007809065E-3</v>
      </c>
    </row>
    <row r="142" spans="1:16" x14ac:dyDescent="0.15">
      <c r="A142" s="1">
        <v>42488</v>
      </c>
      <c r="B142" s="4">
        <f>IFERROR((全价!B142+IF(利息!B142&lt;利息!B141,参数!B$3*100,0))/全价!B141-1,"")</f>
        <v>-8.5102476093623647E-4</v>
      </c>
      <c r="C142" s="4">
        <f>IFERROR((全价!C142+IF(利息!C142&lt;利息!C141,参数!C$3*100,0))/全价!C141-1,"")</f>
        <v>1.6737807863196341E-3</v>
      </c>
      <c r="D142" s="4">
        <f>IFERROR((全价!D142+IF(利息!D142&lt;利息!D141,参数!D$3*100,0))/全价!D141-1,"")</f>
        <v>-4.5441146280220668E-3</v>
      </c>
      <c r="E142" s="4">
        <f>IFERROR((全价!E142+IF(利息!E142&lt;利息!E141,参数!E$3*100,0))/全价!E141-1,"")</f>
        <v>-1.1156885036816222E-2</v>
      </c>
      <c r="F142" s="4" t="str">
        <f>IFERROR((全价!F142+IF(利息!F142&lt;利息!F141,参数!F$3*100,0))/全价!F141-1,"")</f>
        <v/>
      </c>
      <c r="G142" s="4">
        <f>IFERROR((全价!G142+IF(利息!G142&lt;利息!G141,参数!G$3*100,0))/全价!G141-1,"")</f>
        <v>1.4895436678674656E-4</v>
      </c>
      <c r="H142" s="4">
        <f>IFERROR((全价!H142+IF(利息!H142&lt;利息!H141,参数!H$3*100,0))/全价!H141-1,"")</f>
        <v>0</v>
      </c>
      <c r="I142" s="4">
        <f>IFERROR((全价!I142+IF(利息!I142&lt;利息!I141,参数!I$3*100,0))/全价!I141-1,"")</f>
        <v>-2.2745708460325531E-4</v>
      </c>
      <c r="J142" s="4">
        <f>IFERROR((全价!J142+IF(利息!J142&lt;利息!J141,参数!J$3*100,0))/全价!J141-1,"")</f>
        <v>6.9233236826393707E-4</v>
      </c>
      <c r="K142" s="4">
        <f>IFERROR((全价!K142+IF(利息!K142&lt;利息!K141,参数!K$3*100,0))/全价!K141-1,"")</f>
        <v>7.5312746087519145E-5</v>
      </c>
      <c r="M142" s="3">
        <f t="shared" si="6"/>
        <v>-1.5765668047688826E-3</v>
      </c>
      <c r="N142" s="6">
        <f t="shared" si="7"/>
        <v>1.0044642529815113</v>
      </c>
      <c r="O142" s="6">
        <f ca="1">IFERROR(AVERAGE(OFFSET(N142,0,0,-参数!B$8,1)),0)</f>
        <v>1.0079118645603815</v>
      </c>
      <c r="P142" s="6">
        <f t="shared" ca="1" si="8"/>
        <v>-3.4476115788701911E-3</v>
      </c>
    </row>
    <row r="143" spans="1:16" x14ac:dyDescent="0.15">
      <c r="A143" s="1">
        <v>42489</v>
      </c>
      <c r="B143" s="4" t="str">
        <f>IFERROR((全价!B143+IF(利息!B143&lt;利息!B142,参数!B$3*100,0))/全价!B142-1,"")</f>
        <v/>
      </c>
      <c r="C143" s="4">
        <f>IFERROR((全价!C143+IF(利息!C143&lt;利息!C142,参数!C$3*100,0))/全价!C142-1,"")</f>
        <v>3.2098742601105457E-4</v>
      </c>
      <c r="D143" s="4">
        <f>IFERROR((全价!D143+IF(利息!D143&lt;利息!D142,参数!D$3*100,0))/全价!D142-1,"")</f>
        <v>6.0507832175042964E-3</v>
      </c>
      <c r="E143" s="4">
        <f>IFERROR((全价!E143+IF(利息!E143&lt;利息!E142,参数!E$3*100,0))/全价!E142-1,"")</f>
        <v>3.5576287786069916E-3</v>
      </c>
      <c r="F143" s="4" t="str">
        <f>IFERROR((全价!F143+IF(利息!F143&lt;利息!F142,参数!F$3*100,0))/全价!F142-1,"")</f>
        <v/>
      </c>
      <c r="G143" s="4">
        <f>IFERROR((全价!G143+IF(利息!G143&lt;利息!G142,参数!G$3*100,0))/全价!G142-1,"")</f>
        <v>-9.2326203192838463E-4</v>
      </c>
      <c r="H143" s="4">
        <f>IFERROR((全价!H143+IF(利息!H143&lt;利息!H142,参数!H$3*100,0))/全价!H142-1,"")</f>
        <v>8.5388994307411537E-4</v>
      </c>
      <c r="I143" s="4">
        <f>IFERROR((全价!I143+IF(利息!I143&lt;利息!I142,参数!I$3*100,0))/全价!I142-1,"")</f>
        <v>1.7268742753295818E-4</v>
      </c>
      <c r="J143" s="4">
        <f>IFERROR((全价!J143+IF(利息!J143&lt;利息!J142,参数!J$3*100,0))/全价!J142-1,"")</f>
        <v>5.6905447381607743E-3</v>
      </c>
      <c r="K143" s="4">
        <f>IFERROR((全价!K143+IF(利息!K143&lt;利息!K142,参数!K$3*100,0))/全价!K142-1,"")</f>
        <v>7.5307074505204241E-5</v>
      </c>
      <c r="M143" s="3">
        <f t="shared" si="6"/>
        <v>1.9748208216833762E-3</v>
      </c>
      <c r="N143" s="6">
        <f t="shared" si="7"/>
        <v>1.0064478899029359</v>
      </c>
      <c r="O143" s="6">
        <f ca="1">IFERROR(AVERAGE(OFFSET(N143,0,0,-参数!B$8,1)),0)</f>
        <v>1.0074549642957211</v>
      </c>
      <c r="P143" s="6">
        <f t="shared" ca="1" si="8"/>
        <v>-1.0070743927852455E-3</v>
      </c>
    </row>
    <row r="144" spans="1:16" x14ac:dyDescent="0.15">
      <c r="A144" s="1">
        <v>42493</v>
      </c>
      <c r="B144" s="4" t="str">
        <f>IFERROR((全价!B144+IF(利息!B144&lt;利息!B143,参数!B$3*100,0))/全价!B143-1,"")</f>
        <v/>
      </c>
      <c r="C144" s="4">
        <f>IFERROR((全价!C144+IF(利息!C144&lt;利息!C143,参数!C$3*100,0))/全价!C143-1,"")</f>
        <v>8.9794818838950796E-4</v>
      </c>
      <c r="D144" s="4">
        <f>IFERROR((全价!D144+IF(利息!D144&lt;利息!D143,参数!D$3*100,0))/全价!D143-1,"")</f>
        <v>6.5176712991199537E-4</v>
      </c>
      <c r="E144" s="4">
        <f>IFERROR((全价!E144+IF(利息!E144&lt;利息!E143,参数!E$3*100,0))/全价!E143-1,"")</f>
        <v>-2.3063140994494802E-3</v>
      </c>
      <c r="F144" s="4" t="str">
        <f>IFERROR((全价!F144+IF(利息!F144&lt;利息!F143,参数!F$3*100,0))/全价!F143-1,"")</f>
        <v/>
      </c>
      <c r="G144" s="4">
        <f>IFERROR((全价!G144+IF(利息!G144&lt;利息!G143,参数!G$3*100,0))/全价!G143-1,"")</f>
        <v>2.7426493439899335E-3</v>
      </c>
      <c r="H144" s="4">
        <f>IFERROR((全价!H144+IF(利息!H144&lt;利息!H143,参数!H$3*100,0))/全价!H143-1,"")</f>
        <v>-2.8438714570100387E-4</v>
      </c>
      <c r="I144" s="4">
        <f>IFERROR((全价!I144+IF(利息!I144&lt;利息!I143,参数!I$3*100,0))/全价!I143-1,"")</f>
        <v>-1.7101325352714136E-3</v>
      </c>
      <c r="J144" s="4">
        <f>IFERROR((全价!J144+IF(利息!J144&lt;利息!J143,参数!J$3*100,0))/全价!J143-1,"")</f>
        <v>-1.2061621951495738E-3</v>
      </c>
      <c r="K144" s="4" t="str">
        <f>IFERROR((全价!K144+IF(利息!K144&lt;利息!K143,参数!K$3*100,0))/全价!K143-1,"")</f>
        <v/>
      </c>
      <c r="M144" s="3">
        <f t="shared" si="6"/>
        <v>-1.7351875904000495E-4</v>
      </c>
      <c r="N144" s="6">
        <f t="shared" si="7"/>
        <v>1.0062732523140414</v>
      </c>
      <c r="O144" s="6">
        <f ca="1">IFERROR(AVERAGE(OFFSET(N144,0,0,-参数!B$8,1)),0)</f>
        <v>1.0069483147217577</v>
      </c>
      <c r="P144" s="6">
        <f t="shared" ca="1" si="8"/>
        <v>-6.7506240771630921E-4</v>
      </c>
    </row>
    <row r="145" spans="1:16" x14ac:dyDescent="0.15">
      <c r="A145" s="1">
        <v>42494</v>
      </c>
      <c r="B145" s="4" t="str">
        <f>IFERROR((全价!B145+IF(利息!B145&lt;利息!B144,参数!B$3*100,0))/全价!B144-1,"")</f>
        <v/>
      </c>
      <c r="C145" s="4">
        <f>IFERROR((全价!C145+IF(利息!C145&lt;利息!C144,参数!C$3*100,0))/全价!C144-1,"")</f>
        <v>-1.6095793720538598E-4</v>
      </c>
      <c r="D145" s="4">
        <f>IFERROR((全价!D145+IF(利息!D145&lt;利息!D144,参数!D$3*100,0))/全价!D144-1,"")</f>
        <v>3.5456149934853798E-4</v>
      </c>
      <c r="E145" s="4">
        <f>IFERROR((全价!E145+IF(利息!E145&lt;利息!E144,参数!E$3*100,0))/全价!E144-1,"")</f>
        <v>1.481648141492542E-4</v>
      </c>
      <c r="F145" s="4" t="str">
        <f>IFERROR((全价!F145+IF(利息!F145&lt;利息!F144,参数!F$3*100,0))/全价!F144-1,"")</f>
        <v/>
      </c>
      <c r="G145" s="4">
        <f>IFERROR((全价!G145+IF(利息!G145&lt;利息!G144,参数!G$3*100,0))/全价!G144-1,"")</f>
        <v>-1.9918373666111266E-3</v>
      </c>
      <c r="H145" s="4">
        <f>IFERROR((全价!H145+IF(利息!H145&lt;利息!H144,参数!H$3*100,0))/全价!H144-1,"")</f>
        <v>-2.8446804475645848E-4</v>
      </c>
      <c r="I145" s="4">
        <f>IFERROR((全价!I145+IF(利息!I145&lt;利息!I144,参数!I$3*100,0))/全价!I144-1,"")</f>
        <v>1.07478174929998E-3</v>
      </c>
      <c r="J145" s="4">
        <f>IFERROR((全价!J145+IF(利息!J145&lt;利息!J144,参数!J$3*100,0))/全价!J144-1,"")</f>
        <v>-1.4063216810622503E-4</v>
      </c>
      <c r="K145" s="4" t="str">
        <f>IFERROR((全价!K145+IF(利息!K145&lt;利息!K144,参数!K$3*100,0))/全价!K144-1,"")</f>
        <v/>
      </c>
      <c r="M145" s="3">
        <f t="shared" si="6"/>
        <v>-1.4291249341163198E-4</v>
      </c>
      <c r="N145" s="6">
        <f t="shared" si="7"/>
        <v>1.0061294432944998</v>
      </c>
      <c r="O145" s="6">
        <f ca="1">IFERROR(AVERAGE(OFFSET(N145,0,0,-参数!B$8,1)),0)</f>
        <v>1.0065569345018099</v>
      </c>
      <c r="P145" s="6">
        <f t="shared" ca="1" si="8"/>
        <v>-4.2749120731011558E-4</v>
      </c>
    </row>
    <row r="146" spans="1:16" x14ac:dyDescent="0.15">
      <c r="A146" s="1">
        <v>42495</v>
      </c>
      <c r="B146" s="4" t="str">
        <f>IFERROR((全价!B146+IF(利息!B146&lt;利息!B145,参数!B$3*100,0))/全价!B145-1,"")</f>
        <v/>
      </c>
      <c r="C146" s="4">
        <f>IFERROR((全价!C146+IF(利息!C146&lt;利息!C145,参数!C$3*100,0))/全价!C145-1,"")</f>
        <v>3.1668953868857486E-5</v>
      </c>
      <c r="D146" s="4">
        <f>IFERROR((全价!D146+IF(利息!D146&lt;利息!D145,参数!D$3*100,0))/全价!D145-1,"")</f>
        <v>2.4626726561947088E-3</v>
      </c>
      <c r="E146" s="4">
        <f>IFERROR((全价!E146+IF(利息!E146&lt;利息!E145,参数!E$3*100,0))/全价!E145-1,"")</f>
        <v>6.4881087917312286E-4</v>
      </c>
      <c r="F146" s="4" t="str">
        <f>IFERROR((全价!F146+IF(利息!F146&lt;利息!F145,参数!F$3*100,0))/全价!F145-1,"")</f>
        <v/>
      </c>
      <c r="G146" s="4">
        <f>IFERROR((全价!G146+IF(利息!G146&lt;利息!G145,参数!G$3*100,0))/全价!G145-1,"")</f>
        <v>1.4895878689369368E-4</v>
      </c>
      <c r="H146" s="4">
        <f>IFERROR((全价!H146+IF(利息!H146&lt;利息!H145,参数!H$3*100,0))/全价!H145-1,"")</f>
        <v>-9.4849663283769203E-5</v>
      </c>
      <c r="I146" s="4">
        <f>IFERROR((全价!I146+IF(利息!I146&lt;利息!I145,参数!I$3*100,0))/全价!I145-1,"")</f>
        <v>7.2672126674167004E-5</v>
      </c>
      <c r="J146" s="4">
        <f>IFERROR((全价!J146+IF(利息!J146&lt;利息!J145,参数!J$3*100,0))/全价!J145-1,"")</f>
        <v>1.9792279546377856E-3</v>
      </c>
      <c r="K146" s="4" t="str">
        <f>IFERROR((全价!K146+IF(利息!K146&lt;利息!K145,参数!K$3*100,0))/全价!K145-1,"")</f>
        <v/>
      </c>
      <c r="M146" s="3">
        <f t="shared" si="6"/>
        <v>7.4988024202265232E-4</v>
      </c>
      <c r="N146" s="6">
        <f t="shared" si="7"/>
        <v>1.0068839198849437</v>
      </c>
      <c r="O146" s="6">
        <f ca="1">IFERROR(AVERAGE(OFFSET(N146,0,0,-参数!B$8,1)),0)</f>
        <v>1.0064762659702491</v>
      </c>
      <c r="P146" s="6">
        <f t="shared" ca="1" si="8"/>
        <v>4.0765391469466117E-4</v>
      </c>
    </row>
    <row r="147" spans="1:16" x14ac:dyDescent="0.15">
      <c r="A147" s="1">
        <v>42496</v>
      </c>
      <c r="B147" s="4" t="str">
        <f>IFERROR((全价!B147+IF(利息!B147&lt;利息!B146,参数!B$3*100,0))/全价!B146-1,"")</f>
        <v/>
      </c>
      <c r="C147" s="4">
        <f>IFERROR((全价!C147+IF(利息!C147&lt;利息!C146,参数!C$3*100,0))/全价!C146-1,"")</f>
        <v>2.2471050214813992E-3</v>
      </c>
      <c r="D147" s="4">
        <f>IFERROR((全价!D147+IF(利息!D147&lt;利息!D146,参数!D$3*100,0))/全价!D146-1,"")</f>
        <v>6.6784521705054445E-5</v>
      </c>
      <c r="E147" s="4">
        <f>IFERROR((全价!E147+IF(利息!E147&lt;利息!E146,参数!E$3*100,0))/全价!E146-1,"")</f>
        <v>1.1487335829110101E-3</v>
      </c>
      <c r="F147" s="4" t="str">
        <f>IFERROR((全价!F147+IF(利息!F147&lt;利息!F146,参数!F$3*100,0))/全价!F146-1,"")</f>
        <v/>
      </c>
      <c r="G147" s="4">
        <f>IFERROR((全价!G147+IF(利息!G147&lt;利息!G146,参数!G$3*100,0))/全价!G146-1,"")</f>
        <v>1.4893660147841103E-4</v>
      </c>
      <c r="H147" s="4">
        <f>IFERROR((全价!H147+IF(利息!H147&lt;利息!H146,参数!H$3*100,0))/全价!H146-1,"")</f>
        <v>3.2251944602543769E-3</v>
      </c>
      <c r="I147" s="4">
        <f>IFERROR((全价!I147+IF(利息!I147&lt;利息!I146,参数!I$3*100,0))/全价!I146-1,"")</f>
        <v>1.7275514289316618E-4</v>
      </c>
      <c r="J147" s="4">
        <f>IFERROR((全价!J147+IF(利息!J147&lt;利息!J146,参数!J$3*100,0))/全价!J146-1,"")</f>
        <v>-1.4037411592027205E-4</v>
      </c>
      <c r="K147" s="4" t="str">
        <f>IFERROR((全价!K147+IF(利息!K147&lt;利息!K146,参数!K$3*100,0))/全价!K146-1,"")</f>
        <v/>
      </c>
      <c r="M147" s="3">
        <f t="shared" si="6"/>
        <v>9.813050306861637E-4</v>
      </c>
      <c r="N147" s="6">
        <f t="shared" si="7"/>
        <v>1.0078719801408438</v>
      </c>
      <c r="O147" s="6">
        <f ca="1">IFERROR(AVERAGE(OFFSET(N147,0,0,-参数!B$8,1)),0)</f>
        <v>1.0064949930488478</v>
      </c>
      <c r="P147" s="6">
        <f t="shared" ca="1" si="8"/>
        <v>1.3769870919959626E-3</v>
      </c>
    </row>
    <row r="148" spans="1:16" x14ac:dyDescent="0.15">
      <c r="A148" s="1">
        <v>42499</v>
      </c>
      <c r="B148" s="4" t="str">
        <f>IFERROR((全价!B148+IF(利息!B148&lt;利息!B147,参数!B$3*100,0))/全价!B147-1,"")</f>
        <v/>
      </c>
      <c r="C148" s="4">
        <f>IFERROR((全价!C148+IF(利息!C148&lt;利息!C147,参数!C$3*100,0))/全价!C147-1,"")</f>
        <v>-1.0584978020372615E-3</v>
      </c>
      <c r="D148" s="4">
        <f>IFERROR((全价!D148+IF(利息!D148&lt;利息!D147,参数!D$3*100,0))/全价!D147-1,"")</f>
        <v>8.6945021677320433E-4</v>
      </c>
      <c r="E148" s="4">
        <f>IFERROR((全价!E148+IF(利息!E148&lt;利息!E147,参数!E$3*100,0))/全价!E147-1,"")</f>
        <v>2.1428463846142609E-3</v>
      </c>
      <c r="F148" s="4">
        <f>IFERROR((全价!F148+IF(利息!F148&lt;利息!F147,参数!F$3*100,0))/全价!F147-1,"")</f>
        <v>2.2965443051736756E-4</v>
      </c>
      <c r="G148" s="4">
        <f>IFERROR((全价!G148+IF(利息!G148&lt;利息!G147,参数!G$3*100,0))/全价!G147-1,"")</f>
        <v>4.467432680106409E-4</v>
      </c>
      <c r="H148" s="4">
        <f>IFERROR((全价!H148+IF(利息!H148&lt;利息!H147,参数!H$3*100,0))/全价!H147-1,"")</f>
        <v>-3.6875945537064858E-3</v>
      </c>
      <c r="I148" s="4">
        <f>IFERROR((全价!I148+IF(利息!I148&lt;利息!I147,参数!I$3*100,0))/全价!I147-1,"")</f>
        <v>4.1810490183435967E-4</v>
      </c>
      <c r="J148" s="4">
        <f>IFERROR((全价!J148+IF(利息!J148&lt;利息!J147,参数!J$3*100,0))/全价!J147-1,"")</f>
        <v>-9.7317873041147251E-4</v>
      </c>
      <c r="K148" s="4" t="str">
        <f>IFERROR((全价!K148+IF(利息!K148&lt;利息!K147,参数!K$3*100,0))/全价!K147-1,"")</f>
        <v/>
      </c>
      <c r="M148" s="3">
        <f t="shared" si="6"/>
        <v>-2.0155898555067331E-4</v>
      </c>
      <c r="N148" s="6">
        <f t="shared" si="7"/>
        <v>1.0076688344869618</v>
      </c>
      <c r="O148" s="6">
        <f ca="1">IFERROR(AVERAGE(OFFSET(N148,0,0,-参数!B$8,1)),0)</f>
        <v>1.0065032934226816</v>
      </c>
      <c r="P148" s="6">
        <f t="shared" ca="1" si="8"/>
        <v>1.1655410642801289E-3</v>
      </c>
    </row>
    <row r="149" spans="1:16" x14ac:dyDescent="0.15">
      <c r="A149" s="1">
        <v>42500</v>
      </c>
      <c r="B149" s="4" t="str">
        <f>IFERROR((全价!B149+IF(利息!B149&lt;利息!B148,参数!B$3*100,0))/全价!B148-1,"")</f>
        <v/>
      </c>
      <c r="C149" s="4">
        <f>IFERROR((全价!C149+IF(利息!C149&lt;利息!C148,参数!C$3*100,0))/全价!C148-1,"")</f>
        <v>8.9751345281730011E-4</v>
      </c>
      <c r="D149" s="4">
        <f>IFERROR((全价!D149+IF(利息!D149&lt;利息!D148,参数!D$3*100,0))/全价!D148-1,"")</f>
        <v>-4.107985059493835E-4</v>
      </c>
      <c r="E149" s="4">
        <f>IFERROR((全价!E149+IF(利息!E149&lt;利息!E148,参数!E$3*100,0))/全价!E148-1,"")</f>
        <v>1.4756073900601407E-4</v>
      </c>
      <c r="F149" s="4" t="str">
        <f>IFERROR((全价!F149+IF(利息!F149&lt;利息!F148,参数!F$3*100,0))/全价!F148-1,"")</f>
        <v/>
      </c>
      <c r="G149" s="4">
        <f>IFERROR((全价!G149+IF(利息!G149&lt;利息!G148,参数!G$3*100,0))/全价!G148-1,"")</f>
        <v>4.1689162667335466E-5</v>
      </c>
      <c r="H149" s="4">
        <f>IFERROR((全价!H149+IF(利息!H149&lt;利息!H148,参数!H$3*100,0))/全价!H148-1,"")</f>
        <v>1.0439404004936037E-3</v>
      </c>
      <c r="I149" s="4">
        <f>IFERROR((全价!I149+IF(利息!I149&lt;利息!I148,参数!I$3*100,0))/全价!I148-1,"")</f>
        <v>1.7265311659442339E-4</v>
      </c>
      <c r="J149" s="4">
        <f>IFERROR((全价!J149+IF(利息!J149&lt;利息!J148,参数!J$3*100,0))/全价!J148-1,"")</f>
        <v>1.9775201523886121E-3</v>
      </c>
      <c r="K149" s="4" t="str">
        <f>IFERROR((全价!K149+IF(利息!K149&lt;利息!K148,参数!K$3*100,0))/全价!K148-1,"")</f>
        <v/>
      </c>
      <c r="M149" s="3">
        <f t="shared" si="6"/>
        <v>5.5286835971684364E-4</v>
      </c>
      <c r="N149" s="6">
        <f t="shared" si="7"/>
        <v>1.0082259427026223</v>
      </c>
      <c r="O149" s="6">
        <f ca="1">IFERROR(AVERAGE(OFFSET(N149,0,0,-参数!B$8,1)),0)</f>
        <v>1.0064639539618254</v>
      </c>
      <c r="P149" s="6">
        <f t="shared" ca="1" si="8"/>
        <v>1.7619887407969159E-3</v>
      </c>
    </row>
    <row r="150" spans="1:16" x14ac:dyDescent="0.15">
      <c r="A150" s="1">
        <v>42501</v>
      </c>
      <c r="B150" s="4" t="str">
        <f>IFERROR((全价!B150+IF(利息!B150&lt;利息!B149,参数!B$3*100,0))/全价!B149-1,"")</f>
        <v/>
      </c>
      <c r="C150" s="4">
        <f>IFERROR((全价!C150+IF(利息!C150&lt;利息!C149,参数!C$3*100,0))/全价!C149-1,"")</f>
        <v>3.1602066775215931E-5</v>
      </c>
      <c r="D150" s="4">
        <f>IFERROR((全价!D150+IF(利息!D150&lt;利息!D149,参数!D$3*100,0))/全价!D149-1,"")</f>
        <v>1.2132697948172844E-3</v>
      </c>
      <c r="E150" s="4">
        <f>IFERROR((全价!E150+IF(利息!E150&lt;利息!E149,参数!E$3*100,0))/全价!E149-1,"")</f>
        <v>2.5409488941408043E-3</v>
      </c>
      <c r="F150" s="4" t="str">
        <f>IFERROR((全价!F150+IF(利息!F150&lt;利息!F149,参数!F$3*100,0))/全价!F149-1,"")</f>
        <v/>
      </c>
      <c r="G150" s="4">
        <f>IFERROR((全价!G150+IF(利息!G150&lt;利息!G149,参数!G$3*100,0))/全价!G149-1,"")</f>
        <v>2.5599601679604511E-4</v>
      </c>
      <c r="H150" s="4">
        <f>IFERROR((全价!H150+IF(利息!H150&lt;利息!H149,参数!H$3*100,0))/全价!H149-1,"")</f>
        <v>5.6882821387937987E-4</v>
      </c>
      <c r="I150" s="4">
        <f>IFERROR((全价!I150+IF(利息!I150&lt;利息!I149,参数!I$3*100,0))/全价!I149-1,"")</f>
        <v>-5.2746012195969971E-4</v>
      </c>
      <c r="J150" s="4">
        <f>IFERROR((全价!J150+IF(利息!J150&lt;利息!J149,参数!J$3*100,0))/全价!J149-1,"")</f>
        <v>2.2737642355785681E-4</v>
      </c>
      <c r="K150" s="4" t="str">
        <f>IFERROR((全价!K150+IF(利息!K150&lt;利息!K149,参数!K$3*100,0))/全价!K149-1,"")</f>
        <v/>
      </c>
      <c r="M150" s="3">
        <f t="shared" si="6"/>
        <v>6.1579446971526952E-4</v>
      </c>
      <c r="N150" s="6">
        <f t="shared" si="7"/>
        <v>1.008846802662362</v>
      </c>
      <c r="O150" s="6">
        <f ca="1">IFERROR(AVERAGE(OFFSET(N150,0,0,-参数!B$8,1)),0)</f>
        <v>1.0064759922472608</v>
      </c>
      <c r="P150" s="6">
        <f t="shared" ca="1" si="8"/>
        <v>2.3708104151012321E-3</v>
      </c>
    </row>
    <row r="151" spans="1:16" x14ac:dyDescent="0.15">
      <c r="A151" s="1">
        <v>42502</v>
      </c>
      <c r="B151" s="4" t="str">
        <f>IFERROR((全价!B151+IF(利息!B151&lt;利息!B150,参数!B$3*100,0))/全价!B150-1,"")</f>
        <v/>
      </c>
      <c r="C151" s="4">
        <f>IFERROR((全价!C151+IF(利息!C151&lt;利息!C150,参数!C$3*100,0))/全价!C150-1,"")</f>
        <v>3.160106811606056E-5</v>
      </c>
      <c r="D151" s="4">
        <f>IFERROR((全价!D151+IF(利息!D151&lt;利息!D150,参数!D$3*100,0))/全价!D150-1,"")</f>
        <v>-2.8915864247075485E-3</v>
      </c>
      <c r="E151" s="4">
        <f>IFERROR((全价!E151+IF(利息!E151&lt;利息!E150,参数!E$3*100,0))/全价!E150-1,"")</f>
        <v>-1.4443975090956407E-3</v>
      </c>
      <c r="F151" s="4" t="str">
        <f>IFERROR((全价!F151+IF(利息!F151&lt;利息!F150,参数!F$3*100,0))/全价!F150-1,"")</f>
        <v/>
      </c>
      <c r="G151" s="4" t="str">
        <f>IFERROR((全价!G151+IF(利息!G151&lt;利息!G150,参数!G$3*100,0))/全价!G150-1,"")</f>
        <v/>
      </c>
      <c r="H151" s="4">
        <f>IFERROR((全价!H151+IF(利息!H151&lt;利息!H150,参数!H$3*100,0))/全价!H150-1,"")</f>
        <v>0</v>
      </c>
      <c r="I151" s="4">
        <f>IFERROR((全价!I151+IF(利息!I151&lt;利息!I150,参数!I$3*100,0))/全价!I150-1,"")</f>
        <v>1.7271441260668929E-4</v>
      </c>
      <c r="J151" s="4">
        <f>IFERROR((全价!J151+IF(利息!J151&lt;利息!J150,参数!J$3*100,0))/全价!J150-1,"")</f>
        <v>-4.8334827433382799E-5</v>
      </c>
      <c r="K151" s="4" t="str">
        <f>IFERROR((全价!K151+IF(利息!K151&lt;利息!K150,参数!K$3*100,0))/全价!K150-1,"")</f>
        <v/>
      </c>
      <c r="M151" s="3">
        <f t="shared" si="6"/>
        <v>-6.9666721341897031E-4</v>
      </c>
      <c r="N151" s="6">
        <f t="shared" si="7"/>
        <v>1.0081439721715846</v>
      </c>
      <c r="O151" s="6">
        <f ca="1">IFERROR(AVERAGE(OFFSET(N151,0,0,-参数!B$8,1)),0)</f>
        <v>1.0065629343865292</v>
      </c>
      <c r="P151" s="6">
        <f t="shared" ca="1" si="8"/>
        <v>1.5810377850553614E-3</v>
      </c>
    </row>
    <row r="152" spans="1:16" x14ac:dyDescent="0.15">
      <c r="A152" s="1">
        <v>42503</v>
      </c>
      <c r="B152" s="4" t="str">
        <f>IFERROR((全价!B152+IF(利息!B152&lt;利息!B151,参数!B$3*100,0))/全价!B151-1,"")</f>
        <v/>
      </c>
      <c r="C152" s="4">
        <f>IFERROR((全价!C152+IF(利息!C152&lt;利息!C151,参数!C$3*100,0))/全价!C151-1,"")</f>
        <v>-8.3345183359395669E-4</v>
      </c>
      <c r="D152" s="4">
        <f>IFERROR((全价!D152+IF(利息!D152&lt;利息!D151,参数!D$3*100,0))/全价!D151-1,"")</f>
        <v>1.7895396491192095E-3</v>
      </c>
      <c r="E152" s="4">
        <f>IFERROR((全价!E152+IF(利息!E152&lt;利息!E151,参数!E$3*100,0))/全价!E151-1,"")</f>
        <v>-8.4878754383799215E-4</v>
      </c>
      <c r="F152" s="4">
        <f>IFERROR((全价!F152+IF(利息!F152&lt;利息!F151,参数!F$3*100,0))/全价!F151-1,"")</f>
        <v>2.1392244974840491E-3</v>
      </c>
      <c r="G152" s="4" t="str">
        <f>IFERROR((全价!G152+IF(利息!G152&lt;利息!G151,参数!G$3*100,0))/全价!G151-1,"")</f>
        <v/>
      </c>
      <c r="H152" s="4">
        <f>IFERROR((全价!H152+IF(利息!H152&lt;利息!H151,参数!H$3*100,0))/全价!H151-1,"")</f>
        <v>2.8425241614571384E-4</v>
      </c>
      <c r="I152" s="4">
        <f>IFERROR((全价!I152+IF(利息!I152&lt;利息!I151,参数!I$3*100,0))/全价!I151-1,"")</f>
        <v>1.0731113651127888E-3</v>
      </c>
      <c r="J152" s="4">
        <f>IFERROR((全价!J152+IF(利息!J152&lt;利息!J151,参数!J$3*100,0))/全价!J151-1,"")</f>
        <v>-1.4022812623748493E-4</v>
      </c>
      <c r="K152" s="4" t="str">
        <f>IFERROR((全价!K152+IF(利息!K152&lt;利息!K151,参数!K$3*100,0))/全价!K151-1,"")</f>
        <v/>
      </c>
      <c r="M152" s="3">
        <f t="shared" si="6"/>
        <v>4.948086320274754E-4</v>
      </c>
      <c r="N152" s="6">
        <f t="shared" si="7"/>
        <v>1.0086428105113416</v>
      </c>
      <c r="O152" s="6">
        <f ca="1">IFERROR(AVERAGE(OFFSET(N152,0,0,-参数!B$8,1)),0)</f>
        <v>1.0066382625995514</v>
      </c>
      <c r="P152" s="6">
        <f t="shared" ca="1" si="8"/>
        <v>2.0045479117902776E-3</v>
      </c>
    </row>
    <row r="153" spans="1:16" x14ac:dyDescent="0.15">
      <c r="A153" s="1">
        <v>42506</v>
      </c>
      <c r="B153" s="4" t="str">
        <f>IFERROR((全价!B153+IF(利息!B153&lt;利息!B152,参数!B$3*100,0))/全价!B152-1,"")</f>
        <v/>
      </c>
      <c r="C153" s="4">
        <f>IFERROR((全价!C153+IF(利息!C153&lt;利息!C152,参数!C$3*100,0))/全价!C152-1,"")</f>
        <v>7.6825866201746251E-4</v>
      </c>
      <c r="D153" s="4">
        <f>IFERROR((全价!D153+IF(利息!D153&lt;利息!D152,参数!D$3*100,0))/全价!D152-1,"")</f>
        <v>-7.5510612709084324E-4</v>
      </c>
      <c r="E153" s="4">
        <f>IFERROR((全价!E153+IF(利息!E153&lt;利息!E152,参数!E$3*100,0))/全价!E152-1,"")</f>
        <v>-5.5450239555976388E-4</v>
      </c>
      <c r="F153" s="4" t="str">
        <f>IFERROR((全价!F153+IF(利息!F153&lt;利息!F152,参数!F$3*100,0))/全价!F152-1,"")</f>
        <v/>
      </c>
      <c r="G153" s="4" t="str">
        <f>IFERROR((全价!G153+IF(利息!G153&lt;利息!G152,参数!G$3*100,0))/全价!G152-1,"")</f>
        <v/>
      </c>
      <c r="H153" s="4">
        <f>IFERROR((全价!H153+IF(利息!H153&lt;利息!H152,参数!H$3*100,0))/全价!H152-1,"")</f>
        <v>9.4723879890090679E-4</v>
      </c>
      <c r="I153" s="4">
        <f>IFERROR((全价!I153+IF(利息!I153&lt;利息!I152,参数!I$3*100,0))/全价!I152-1,"")</f>
        <v>1.6168403298300049E-3</v>
      </c>
      <c r="J153" s="4">
        <f>IFERROR((全价!J153+IF(利息!J153&lt;利息!J152,参数!J$3*100,0))/全价!J152-1,"")</f>
        <v>6.8210282051661686E-4</v>
      </c>
      <c r="K153" s="4" t="str">
        <f>IFERROR((全价!K153+IF(利息!K153&lt;利息!K152,参数!K$3*100,0))/全价!K152-1,"")</f>
        <v/>
      </c>
      <c r="M153" s="3">
        <f t="shared" si="6"/>
        <v>4.5080534810239731E-4</v>
      </c>
      <c r="N153" s="6">
        <f t="shared" si="7"/>
        <v>1.0090975120846453</v>
      </c>
      <c r="O153" s="6">
        <f ca="1">IFERROR(AVERAGE(OFFSET(N153,0,0,-参数!B$8,1)),0)</f>
        <v>1.0068431412751935</v>
      </c>
      <c r="P153" s="6">
        <f t="shared" ca="1" si="8"/>
        <v>2.2543708094517889E-3</v>
      </c>
    </row>
    <row r="154" spans="1:16" x14ac:dyDescent="0.15">
      <c r="A154" s="1">
        <v>42507</v>
      </c>
      <c r="B154" s="4" t="str">
        <f>IFERROR((全价!B154+IF(利息!B154&lt;利息!B153,参数!B$3*100,0))/全价!B153-1,"")</f>
        <v/>
      </c>
      <c r="C154" s="4">
        <f>IFERROR((全价!C154+IF(利息!C154&lt;利息!C153,参数!C$3*100,0))/全价!C153-1,"")</f>
        <v>3.1602149999754303E-5</v>
      </c>
      <c r="D154" s="4">
        <f>IFERROR((全价!D154+IF(利息!D154&lt;利息!D153,参数!D$3*100,0))/全价!D153-1,"")</f>
        <v>3.5360956788910158E-4</v>
      </c>
      <c r="E154" s="4">
        <f>IFERROR((全价!E154+IF(利息!E154&lt;利息!E153,参数!E$3*100,0))/全价!E153-1,"")</f>
        <v>-4.5095397263117398E-4</v>
      </c>
      <c r="F154" s="4" t="str">
        <f>IFERROR((全价!F154+IF(利息!F154&lt;利息!F153,参数!F$3*100,0))/全价!F153-1,"")</f>
        <v/>
      </c>
      <c r="G154" s="4" t="str">
        <f>IFERROR((全价!G154+IF(利息!G154&lt;利息!G153,参数!G$3*100,0))/全价!G153-1,"")</f>
        <v/>
      </c>
      <c r="H154" s="4">
        <f>IFERROR((全价!H154+IF(利息!H154&lt;利息!H153,参数!H$3*100,0))/全价!H153-1,"")</f>
        <v>3.785369546704942E-4</v>
      </c>
      <c r="I154" s="4">
        <f>IFERROR((全价!I154+IF(利息!I154&lt;利息!I153,参数!I$3*100,0))/全价!I153-1,"")</f>
        <v>-1.4242405189593965E-3</v>
      </c>
      <c r="J154" s="4">
        <f>IFERROR((全价!J154+IF(利息!J154&lt;利息!J153,参数!J$3*100,0))/全价!J153-1,"")</f>
        <v>-4.1567580910195634E-4</v>
      </c>
      <c r="K154" s="4" t="str">
        <f>IFERROR((全价!K154+IF(利息!K154&lt;利息!K153,参数!K$3*100,0))/全价!K153-1,"")</f>
        <v/>
      </c>
      <c r="M154" s="3">
        <f t="shared" si="6"/>
        <v>-2.5452027135552946E-4</v>
      </c>
      <c r="N154" s="6">
        <f t="shared" si="7"/>
        <v>1.0088406763120452</v>
      </c>
      <c r="O154" s="6">
        <f ca="1">IFERROR(AVERAGE(OFFSET(N154,0,0,-参数!B$8,1)),0)</f>
        <v>1.007123160289042</v>
      </c>
      <c r="P154" s="6">
        <f t="shared" ca="1" si="8"/>
        <v>1.717516023003185E-3</v>
      </c>
    </row>
    <row r="155" spans="1:16" x14ac:dyDescent="0.15">
      <c r="A155" s="1">
        <v>42508</v>
      </c>
      <c r="B155" s="4" t="str">
        <f>IFERROR((全价!B155+IF(利息!B155&lt;利息!B154,参数!B$3*100,0))/全价!B154-1,"")</f>
        <v/>
      </c>
      <c r="C155" s="4">
        <f>IFERROR((全价!C155+IF(利息!C155&lt;利息!C154,参数!C$3*100,0))/全价!C154-1,"")</f>
        <v>1.277213199799565E-4</v>
      </c>
      <c r="D155" s="4">
        <f>IFERROR((全价!D155+IF(利息!D155&lt;利息!D154,参数!D$3*100,0))/全价!D154-1,"")</f>
        <v>-6.9780472988534292E-4</v>
      </c>
      <c r="E155" s="4">
        <f>IFERROR((全价!E155+IF(利息!E155&lt;利息!E154,参数!E$3*100,0))/全价!E154-1,"")</f>
        <v>-2.6467902200008053E-3</v>
      </c>
      <c r="F155" s="4" t="str">
        <f>IFERROR((全价!F155+IF(利息!F155&lt;利息!F154,参数!F$3*100,0))/全价!F154-1,"")</f>
        <v/>
      </c>
      <c r="G155" s="4" t="str">
        <f>IFERROR((全价!G155+IF(利息!G155&lt;利息!G154,参数!G$3*100,0))/全价!G154-1,"")</f>
        <v/>
      </c>
      <c r="H155" s="4">
        <f>IFERROR((全价!H155+IF(利息!H155&lt;利息!H154,参数!H$3*100,0))/全价!H154-1,"")</f>
        <v>6.6218900766235045E-4</v>
      </c>
      <c r="I155" s="4">
        <f>IFERROR((全价!I155+IF(利息!I155&lt;利息!I154,参数!I$3*100,0))/全价!I154-1,"")</f>
        <v>-9.2666608265246087E-4</v>
      </c>
      <c r="J155" s="4">
        <f>IFERROR((全价!J155+IF(利息!J155&lt;利息!J154,参数!J$3*100,0))/全价!J154-1,"")</f>
        <v>-8.4093561922561344E-3</v>
      </c>
      <c r="K155" s="4" t="str">
        <f>IFERROR((全价!K155+IF(利息!K155&lt;利息!K154,参数!K$3*100,0))/全价!K154-1,"")</f>
        <v/>
      </c>
      <c r="M155" s="3">
        <f t="shared" si="6"/>
        <v>-1.9817844828587394E-3</v>
      </c>
      <c r="N155" s="6">
        <f t="shared" si="7"/>
        <v>1.0068413715140534</v>
      </c>
      <c r="O155" s="6">
        <f ca="1">IFERROR(AVERAGE(OFFSET(N155,0,0,-参数!B$8,1)),0)</f>
        <v>1.0072729122606525</v>
      </c>
      <c r="P155" s="6">
        <f t="shared" ca="1" si="8"/>
        <v>-4.3154074659912389E-4</v>
      </c>
    </row>
    <row r="156" spans="1:16" x14ac:dyDescent="0.15">
      <c r="A156" s="1">
        <v>42509</v>
      </c>
      <c r="B156" s="4" t="str">
        <f>IFERROR((全价!B156+IF(利息!B156&lt;利息!B155,参数!B$3*100,0))/全价!B155-1,"")</f>
        <v/>
      </c>
      <c r="C156" s="4">
        <f>IFERROR((全价!C156+IF(利息!C156&lt;利息!C155,参数!C$3*100,0))/全价!C155-1,"")</f>
        <v>1.2770500932779427E-4</v>
      </c>
      <c r="D156" s="4">
        <f>IFERROR((全价!D156+IF(利息!D156&lt;利息!D155,参数!D$3*100,0))/全价!D155-1,"")</f>
        <v>6.6815932586505866E-5</v>
      </c>
      <c r="E156" s="4">
        <f>IFERROR((全价!E156+IF(利息!E156&lt;利息!E155,参数!E$3*100,0))/全价!E155-1,"")</f>
        <v>2.4810970561306434E-4</v>
      </c>
      <c r="F156" s="4" t="str">
        <f>IFERROR((全价!F156+IF(利息!F156&lt;利息!F155,参数!F$3*100,0))/全价!F155-1,"")</f>
        <v/>
      </c>
      <c r="G156" s="4" t="str">
        <f>IFERROR((全价!G156+IF(利息!G156&lt;利息!G155,参数!G$3*100,0))/全价!G155-1,"")</f>
        <v/>
      </c>
      <c r="H156" s="4">
        <f>IFERROR((全价!H156+IF(利息!H156&lt;利息!H155,参数!H$3*100,0))/全价!H155-1,"")</f>
        <v>3.7814331631680353E-4</v>
      </c>
      <c r="I156" s="4">
        <f>IFERROR((全价!I156+IF(利息!I156&lt;利息!I155,参数!I$3*100,0))/全价!I155-1,"")</f>
        <v>-9.275255891570966E-4</v>
      </c>
      <c r="J156" s="4">
        <f>IFERROR((全价!J156+IF(利息!J156&lt;利息!J155,参数!J$3*100,0))/全价!J155-1,"")</f>
        <v>4.3988716467742162E-3</v>
      </c>
      <c r="K156" s="4" t="str">
        <f>IFERROR((全价!K156+IF(利息!K156&lt;利息!K155,参数!K$3*100,0))/全价!K155-1,"")</f>
        <v/>
      </c>
      <c r="M156" s="3">
        <f t="shared" si="6"/>
        <v>7.1535333691021463E-4</v>
      </c>
      <c r="N156" s="6">
        <f t="shared" si="7"/>
        <v>1.0075616188489052</v>
      </c>
      <c r="O156" s="6">
        <f ca="1">IFERROR(AVERAGE(OFFSET(N156,0,0,-参数!B$8,1)),0)</f>
        <v>1.0073744148996295</v>
      </c>
      <c r="P156" s="6">
        <f t="shared" ca="1" si="8"/>
        <v>1.8720394927562722E-4</v>
      </c>
    </row>
    <row r="157" spans="1:16" x14ac:dyDescent="0.15">
      <c r="A157" s="1">
        <v>42510</v>
      </c>
      <c r="B157" s="4" t="str">
        <f>IFERROR((全价!B157+IF(利息!B157&lt;利息!B156,参数!B$3*100,0))/全价!B156-1,"")</f>
        <v/>
      </c>
      <c r="C157" s="4">
        <f>IFERROR((全价!C157+IF(利息!C157&lt;利息!C156,参数!C$3*100,0))/全价!C156-1,"")</f>
        <v>6.08166811468136E-4</v>
      </c>
      <c r="D157" s="4">
        <f>IFERROR((全价!D157+IF(利息!D157&lt;利息!D156,参数!D$3*100,0))/全价!D156-1,"")</f>
        <v>-1.176405857400642E-3</v>
      </c>
      <c r="E157" s="4">
        <f>IFERROR((全价!E157+IF(利息!E157&lt;利息!E156,参数!E$3*100,0))/全价!E156-1,"")</f>
        <v>-1.1756934727702006E-2</v>
      </c>
      <c r="F157" s="4">
        <f>IFERROR((全价!F157+IF(利息!F157&lt;利息!F156,参数!F$3*100,0))/全价!F156-1,"")</f>
        <v>7.6460393516164515E-5</v>
      </c>
      <c r="G157" s="4" t="str">
        <f>IFERROR((全价!G157+IF(利息!G157&lt;利息!G156,参数!G$3*100,0))/全价!G156-1,"")</f>
        <v/>
      </c>
      <c r="H157" s="4">
        <f>IFERROR((全价!H157+IF(利息!H157&lt;利息!H156,参数!H$3*100,0))/全价!H156-1,"")</f>
        <v>2.2204460492503131E-16</v>
      </c>
      <c r="I157" s="4">
        <f>IFERROR((全价!I157+IF(利息!I157&lt;利息!I156,参数!I$3*100,0))/全价!I156-1,"")</f>
        <v>-7.0348947234175618E-3</v>
      </c>
      <c r="J157" s="4">
        <f>IFERROR((全价!J157+IF(利息!J157&lt;利息!J156,参数!J$3*100,0))/全价!J156-1,"")</f>
        <v>2.8113089280479286E-3</v>
      </c>
      <c r="K157" s="4" t="str">
        <f>IFERROR((全价!K157+IF(利息!K157&lt;利息!K156,参数!K$3*100,0))/全价!K156-1,"")</f>
        <v/>
      </c>
      <c r="M157" s="3">
        <f t="shared" si="6"/>
        <v>-2.3531855964982512E-3</v>
      </c>
      <c r="N157" s="6">
        <f t="shared" si="7"/>
        <v>1.0051906393598455</v>
      </c>
      <c r="O157" s="6">
        <f ca="1">IFERROR(AVERAGE(OFFSET(N157,0,0,-参数!B$8,1)),0)</f>
        <v>1.0073206824483214</v>
      </c>
      <c r="P157" s="6">
        <f t="shared" ca="1" si="8"/>
        <v>-2.1300430884758637E-3</v>
      </c>
    </row>
    <row r="158" spans="1:16" x14ac:dyDescent="0.15">
      <c r="A158" s="1">
        <v>42513</v>
      </c>
      <c r="B158" s="4" t="str">
        <f>IFERROR((全价!B158+IF(利息!B158&lt;利息!B157,参数!B$3*100,0))/全价!B157-1,"")</f>
        <v/>
      </c>
      <c r="C158" s="4">
        <f>IFERROR((全价!C158+IF(利息!C158&lt;利息!C157,参数!C$3*100,0))/全价!C157-1,"")</f>
        <v>-4.8150165368188169E-4</v>
      </c>
      <c r="D158" s="4">
        <f>IFERROR((全价!D158+IF(利息!D158&lt;利息!D157,参数!D$3*100,0))/全价!D157-1,"")</f>
        <v>-5.6528741783001824E-4</v>
      </c>
      <c r="E158" s="4">
        <f>IFERROR((全价!E158+IF(利息!E158&lt;利息!E157,参数!E$3*100,0))/全价!E157-1,"")</f>
        <v>9.5601552034478843E-3</v>
      </c>
      <c r="F158" s="4">
        <f>IFERROR((全价!F158+IF(利息!F158&lt;利息!F157,参数!F$3*100,0))/全价!F157-1,"")</f>
        <v>-5.5396014437836261E-4</v>
      </c>
      <c r="G158" s="4">
        <f>IFERROR((全价!G158+IF(利息!G158&lt;利息!G157,参数!G$3*100,0))/全价!G157-1,"")</f>
        <v>4.5556135282254218E-4</v>
      </c>
      <c r="H158" s="4">
        <f>IFERROR((全价!H158+IF(利息!H158&lt;利息!H157,参数!H$3*100,0))/全价!H157-1,"")</f>
        <v>4.7250047250035898E-4</v>
      </c>
      <c r="I158" s="4">
        <f>IFERROR((全价!I158+IF(利息!I158&lt;利息!I157,参数!I$3*100,0))/全价!I157-1,"")</f>
        <v>-4.8612607237741301E-4</v>
      </c>
      <c r="J158" s="4">
        <f>IFERROR((全价!J158+IF(利息!J158&lt;利息!J157,参数!J$3*100,0))/全价!J157-1,"")</f>
        <v>-1.1571101533076611E-3</v>
      </c>
      <c r="K158" s="4" t="str">
        <f>IFERROR((全价!K158+IF(利息!K158&lt;利息!K157,参数!K$3*100,0))/全价!K157-1,"")</f>
        <v/>
      </c>
      <c r="M158" s="3">
        <f t="shared" si="6"/>
        <v>9.055289483994311E-4</v>
      </c>
      <c r="N158" s="6">
        <f t="shared" si="7"/>
        <v>1.006100868582446</v>
      </c>
      <c r="O158" s="6">
        <f ca="1">IFERROR(AVERAGE(OFFSET(N158,0,0,-参数!B$8,1)),0)</f>
        <v>1.00742297092338</v>
      </c>
      <c r="P158" s="6">
        <f t="shared" ca="1" si="8"/>
        <v>-1.3221023409339949E-3</v>
      </c>
    </row>
    <row r="159" spans="1:16" x14ac:dyDescent="0.15">
      <c r="A159" s="1">
        <v>42514</v>
      </c>
      <c r="B159" s="4" t="str">
        <f>IFERROR((全价!B159+IF(利息!B159&lt;利息!B158,参数!B$3*100,0))/全价!B158-1,"")</f>
        <v/>
      </c>
      <c r="C159" s="4">
        <f>IFERROR((全价!C159+IF(利息!C159&lt;利息!C158,参数!C$3*100,0))/全价!C158-1,"")</f>
        <v>-6.4494390304203897E-5</v>
      </c>
      <c r="D159" s="4">
        <f>IFERROR((全价!D159+IF(利息!D159&lt;利息!D158,参数!D$3*100,0))/全价!D158-1,"")</f>
        <v>-2.8870898527988409E-5</v>
      </c>
      <c r="E159" s="4">
        <f>IFERROR((全价!E159+IF(利息!E159&lt;利息!E158,参数!E$3*100,0))/全价!E158-1,"")</f>
        <v>2.2540837238946843E-3</v>
      </c>
      <c r="F159" s="4">
        <f>IFERROR((全价!F159+IF(利息!F159&lt;利息!F158,参数!F$3*100,0))/全价!F158-1,"")</f>
        <v>-4.1335179995927174E-4</v>
      </c>
      <c r="G159" s="4">
        <f>IFERROR((全价!G159+IF(利息!G159&lt;利息!G158,参数!G$3*100,0))/全价!G158-1,"")</f>
        <v>-1.0775511719300912E-2</v>
      </c>
      <c r="H159" s="4">
        <f>IFERROR((全价!H159+IF(利息!H159&lt;利息!H158,参数!H$3*100,0))/全价!H158-1,"")</f>
        <v>9.4455464248799359E-5</v>
      </c>
      <c r="I159" s="4">
        <f>IFERROR((全价!I159+IF(利息!I159&lt;利息!I158,参数!I$3*100,0))/全价!I158-1,"")</f>
        <v>1.7409566971560153E-4</v>
      </c>
      <c r="J159" s="4">
        <f>IFERROR((全价!J159+IF(利息!J159&lt;利息!J158,参数!J$3*100,0))/全价!J158-1,"")</f>
        <v>1.2409627731355677E-3</v>
      </c>
      <c r="K159" s="4" t="str">
        <f>IFERROR((全价!K159+IF(利息!K159&lt;利息!K158,参数!K$3*100,0))/全价!K158-1,"")</f>
        <v/>
      </c>
      <c r="M159" s="3">
        <f t="shared" si="6"/>
        <v>-9.398288971372154E-4</v>
      </c>
      <c r="N159" s="6">
        <f t="shared" si="7"/>
        <v>1.0051553059127174</v>
      </c>
      <c r="O159" s="6">
        <f ca="1">IFERROR(AVERAGE(OFFSET(N159,0,0,-参数!B$8,1)),0)</f>
        <v>1.0073421844239911</v>
      </c>
      <c r="P159" s="6">
        <f t="shared" ca="1" si="8"/>
        <v>-2.1868785112737488E-3</v>
      </c>
    </row>
    <row r="160" spans="1:16" x14ac:dyDescent="0.15">
      <c r="A160" s="1">
        <v>42515</v>
      </c>
      <c r="B160" s="4" t="str">
        <f>IFERROR((全价!B160+IF(利息!B160&lt;利息!B159,参数!B$3*100,0))/全价!B159-1,"")</f>
        <v/>
      </c>
      <c r="C160" s="4">
        <f>IFERROR((全价!C160+IF(利息!C160&lt;利息!C159,参数!C$3*100,0))/全价!C159-1,"")</f>
        <v>-7.3712628684485804E-4</v>
      </c>
      <c r="D160" s="4">
        <f>IFERROR((全价!D160+IF(利息!D160&lt;利息!D159,参数!D$3*100,0))/全价!D159-1,"")</f>
        <v>4.5013655016923337E-4</v>
      </c>
      <c r="E160" s="4">
        <f>IFERROR((全价!E160+IF(利息!E160&lt;利息!E159,参数!E$3*100,0))/全价!E159-1,"")</f>
        <v>-7.5241244810897445E-4</v>
      </c>
      <c r="F160" s="4">
        <f>IFERROR((全价!F160+IF(利息!F160&lt;利息!F159,参数!F$3*100,0))/全价!F159-1,"")</f>
        <v>1.7453881474716049E-4</v>
      </c>
      <c r="G160" s="4">
        <f>IFERROR((全价!G160+IF(利息!G160&lt;利息!G159,参数!G$3*100,0))/全价!G159-1,"")</f>
        <v>2.0810067954577516E-2</v>
      </c>
      <c r="H160" s="4">
        <f>IFERROR((全价!H160+IF(利息!H160&lt;利息!H159,参数!H$3*100,0))/全价!H159-1,"")</f>
        <v>2.8333962976945237E-4</v>
      </c>
      <c r="I160" s="4">
        <f>IFERROR((全价!I160+IF(利息!I160&lt;利息!I159,参数!I$3*100,0))/全价!I159-1,"")</f>
        <v>1.7406536568920217E-4</v>
      </c>
      <c r="J160" s="4">
        <f>IFERROR((全价!J160+IF(利息!J160&lt;利息!J159,参数!J$3*100,0))/全价!J159-1,"")</f>
        <v>-1.2442130358848447E-3</v>
      </c>
      <c r="K160" s="4" t="str">
        <f>IFERROR((全价!K160+IF(利息!K160&lt;利息!K159,参数!K$3*100,0))/全价!K159-1,"")</f>
        <v/>
      </c>
      <c r="M160" s="3">
        <f t="shared" si="6"/>
        <v>2.3947995680142359E-3</v>
      </c>
      <c r="N160" s="6">
        <f t="shared" si="7"/>
        <v>1.0075624514051045</v>
      </c>
      <c r="O160" s="6">
        <f ca="1">IFERROR(AVERAGE(OFFSET(N160,0,0,-参数!B$8,1)),0)</f>
        <v>1.0074227593671827</v>
      </c>
      <c r="P160" s="6">
        <f t="shared" ca="1" si="8"/>
        <v>1.3969203792174589E-4</v>
      </c>
    </row>
    <row r="161" spans="1:16" x14ac:dyDescent="0.15">
      <c r="A161" s="1">
        <v>42516</v>
      </c>
      <c r="B161" s="4">
        <f>IFERROR((全价!B161+IF(利息!B161&lt;利息!B160,参数!B$3*100,0))/全价!B160-1,"")</f>
        <v>-5.8159537345003898E-5</v>
      </c>
      <c r="C161" s="4">
        <f>IFERROR((全价!C161+IF(利息!C161&lt;利息!C160,参数!C$3*100,0))/全价!C160-1,"")</f>
        <v>-1.1223122794399298E-3</v>
      </c>
      <c r="D161" s="4">
        <f>IFERROR((全价!D161+IF(利息!D161&lt;利息!D160,参数!D$3*100,0))/全价!D160-1,"")</f>
        <v>2.5841691437089587E-4</v>
      </c>
      <c r="E161" s="4">
        <f>IFERROR((全价!E161+IF(利息!E161&lt;利息!E160,参数!E$3*100,0))/全价!E160-1,"")</f>
        <v>1.149355921788997E-3</v>
      </c>
      <c r="F161" s="4" t="str">
        <f>IFERROR((全价!F161+IF(利息!F161&lt;利息!F160,参数!F$3*100,0))/全价!F160-1,"")</f>
        <v/>
      </c>
      <c r="G161" s="4">
        <f>IFERROR((全价!G161+IF(利息!G161&lt;利息!G160,参数!G$3*100,0))/全价!G160-1,"")</f>
        <v>-9.5887137610479733E-3</v>
      </c>
      <c r="H161" s="4">
        <f>IFERROR((全价!H161+IF(利息!H161&lt;利息!H160,参数!H$3*100,0))/全价!H160-1,"")</f>
        <v>3.7767916155218018E-4</v>
      </c>
      <c r="I161" s="4">
        <f>IFERROR((全价!I161+IF(利息!I161&lt;利息!I160,参数!I$3*100,0))/全价!I160-1,"")</f>
        <v>1.2878595343595034E-2</v>
      </c>
      <c r="J161" s="4">
        <f>IFERROR((全价!J161+IF(利息!J161&lt;利息!J160,参数!J$3*100,0))/全价!J160-1,"")</f>
        <v>-1.4054891796255742E-4</v>
      </c>
      <c r="K161" s="4" t="str">
        <f>IFERROR((全价!K161+IF(利息!K161&lt;利息!K160,参数!K$3*100,0))/全价!K160-1,"")</f>
        <v/>
      </c>
      <c r="M161" s="3">
        <f t="shared" si="6"/>
        <v>4.6928910568895532E-4</v>
      </c>
      <c r="N161" s="6">
        <f t="shared" si="7"/>
        <v>1.0080352894868503</v>
      </c>
      <c r="O161" s="6">
        <f ca="1">IFERROR(AVERAGE(OFFSET(N161,0,0,-参数!B$8,1)),0)</f>
        <v>1.0075418747542046</v>
      </c>
      <c r="P161" s="6">
        <f t="shared" ca="1" si="8"/>
        <v>4.9341473264563618E-4</v>
      </c>
    </row>
    <row r="162" spans="1:16" x14ac:dyDescent="0.15">
      <c r="A162" s="1">
        <v>42517</v>
      </c>
      <c r="B162" s="4" t="str">
        <f>IFERROR((全价!B162+IF(利息!B162&lt;利息!B161,参数!B$3*100,0))/全价!B161-1,"")</f>
        <v/>
      </c>
      <c r="C162" s="4">
        <f>IFERROR((全价!C162+IF(利息!C162&lt;利息!C161,参数!C$3*100,0))/全价!C161-1,"")</f>
        <v>7.0553016965702042E-4</v>
      </c>
      <c r="D162" s="4">
        <f>IFERROR((全价!D162+IF(利息!D162&lt;利息!D161,参数!D$3*100,0))/全价!D161-1,"")</f>
        <v>2.5835015232167358E-4</v>
      </c>
      <c r="E162" s="4">
        <f>IFERROR((全价!E162+IF(利息!E162&lt;利息!E161,参数!E$3*100,0))/全价!E161-1,"")</f>
        <v>2.4149863961794082E-2</v>
      </c>
      <c r="F162" s="4" t="str">
        <f>IFERROR((全价!F162+IF(利息!F162&lt;利息!F161,参数!F$3*100,0))/全价!F161-1,"")</f>
        <v/>
      </c>
      <c r="G162" s="4">
        <f>IFERROR((全价!G162+IF(利息!G162&lt;利息!G161,参数!G$3*100,0))/全价!G161-1,"")</f>
        <v>-1.0446360551803147E-2</v>
      </c>
      <c r="H162" s="4">
        <f>IFERROR((全价!H162+IF(利息!H162&lt;利息!H161,参数!H$3*100,0))/全价!H161-1,"")</f>
        <v>3.7753657385586337E-4</v>
      </c>
      <c r="I162" s="4">
        <f>IFERROR((全价!I162+IF(利息!I162&lt;利息!I161,参数!I$3*100,0))/全价!I161-1,"")</f>
        <v>2.5357417538960147E-2</v>
      </c>
      <c r="J162" s="4">
        <f>IFERROR((全价!J162+IF(利息!J162&lt;利息!J161,参数!J$3*100,0))/全价!J161-1,"")</f>
        <v>8.7268667368567421E-4</v>
      </c>
      <c r="K162" s="4" t="str">
        <f>IFERROR((全价!K162+IF(利息!K162&lt;利息!K161,参数!K$3*100,0))/全价!K161-1,"")</f>
        <v/>
      </c>
      <c r="M162" s="3">
        <f t="shared" si="6"/>
        <v>5.8964320740673305E-3</v>
      </c>
      <c r="N162" s="6">
        <f t="shared" si="7"/>
        <v>1.0139791010995722</v>
      </c>
      <c r="O162" s="6">
        <f ca="1">IFERROR(AVERAGE(OFFSET(N162,0,0,-参数!B$8,1)),0)</f>
        <v>1.0079853235801188</v>
      </c>
      <c r="P162" s="6">
        <f t="shared" ca="1" si="8"/>
        <v>5.9937775194534026E-3</v>
      </c>
    </row>
    <row r="163" spans="1:16" x14ac:dyDescent="0.15">
      <c r="A163" s="1">
        <v>42520</v>
      </c>
      <c r="B163" s="4" t="str">
        <f>IFERROR((全价!B163+IF(利息!B163&lt;利息!B162,参数!B$3*100,0))/全价!B162-1,"")</f>
        <v/>
      </c>
      <c r="C163" s="4">
        <f>IFERROR((全价!C163+IF(利息!C163&lt;利息!C162,参数!C$3*100,0))/全价!C162-1,"")</f>
        <v>-9.7518548291652962E-5</v>
      </c>
      <c r="D163" s="4">
        <f>IFERROR((全价!D163+IF(利息!D163&lt;利息!D162,参数!D$3*100,0))/全价!D162-1,"")</f>
        <v>4.8772301528199336E-4</v>
      </c>
      <c r="E163" s="4">
        <f>IFERROR((全价!E163+IF(利息!E163&lt;利息!E162,参数!E$3*100,0))/全价!E162-1,"")</f>
        <v>-6.4074267292690834E-4</v>
      </c>
      <c r="F163" s="4">
        <f>IFERROR((全价!F163+IF(利息!F163&lt;利息!F162,参数!F$3*100,0))/全价!F162-1,"")</f>
        <v>2.2946551978630936E-4</v>
      </c>
      <c r="G163" s="4">
        <f>IFERROR((全价!G163+IF(利息!G163&lt;利息!G162,参数!G$3*100,0))/全价!G162-1,"")</f>
        <v>-3.88467254544832E-2</v>
      </c>
      <c r="H163" s="4">
        <f>IFERROR((全价!H163+IF(利息!H163&lt;利息!H162,参数!H$3*100,0))/全价!H162-1,"")</f>
        <v>8.4913671101038979E-4</v>
      </c>
      <c r="I163" s="4">
        <f>IFERROR((全价!I163+IF(利息!I163&lt;利息!I162,参数!I$3*100,0))/全价!I162-1,"")</f>
        <v>-5.7107822601345504E-3</v>
      </c>
      <c r="J163" s="4">
        <f>IFERROR((全价!J163+IF(利息!J163&lt;利息!J162,参数!J$3*100,0))/全价!J162-1,"")</f>
        <v>2.9839124907273806E-3</v>
      </c>
      <c r="K163" s="4" t="str">
        <f>IFERROR((全价!K163+IF(利息!K163&lt;利息!K162,参数!K$3*100,0))/全价!K162-1,"")</f>
        <v/>
      </c>
      <c r="M163" s="3">
        <f t="shared" si="6"/>
        <v>-5.0931913998787798E-3</v>
      </c>
      <c r="N163" s="6">
        <f t="shared" si="7"/>
        <v>1.008814711462195</v>
      </c>
      <c r="O163" s="6">
        <f ca="1">IFERROR(AVERAGE(OFFSET(N163,0,0,-参数!B$8,1)),0)</f>
        <v>1.0080442442877033</v>
      </c>
      <c r="P163" s="6">
        <f t="shared" ca="1" si="8"/>
        <v>7.7046717449169577E-4</v>
      </c>
    </row>
    <row r="164" spans="1:16" x14ac:dyDescent="0.15">
      <c r="A164" s="1">
        <v>42521</v>
      </c>
      <c r="B164" s="4" t="str">
        <f>IFERROR((全价!B164+IF(利息!B164&lt;利息!B163,参数!B$3*100,0))/全价!B163-1,"")</f>
        <v/>
      </c>
      <c r="C164" s="4">
        <f>IFERROR((全价!C164+IF(利息!C164&lt;利息!C163,参数!C$3*100,0))/全价!C163-1,"")</f>
        <v>2.2405094654942559E-4</v>
      </c>
      <c r="D164" s="4">
        <f>IFERROR((全价!D164+IF(利息!D164&lt;利息!D163,参数!D$3*100,0))/全价!D163-1,"")</f>
        <v>1.6249508583410233E-4</v>
      </c>
      <c r="E164" s="4">
        <f>IFERROR((全价!E164+IF(利息!E164&lt;利息!E163,参数!E$3*100,0))/全价!E163-1,"")</f>
        <v>-7.3485023912744918E-4</v>
      </c>
      <c r="F164" s="4">
        <f>IFERROR((全价!F164+IF(利息!F164&lt;利息!F163,参数!F$3*100,0))/全价!F163-1,"")</f>
        <v>3.7980576376377417E-3</v>
      </c>
      <c r="G164" s="4">
        <f>IFERROR((全价!G164+IF(利息!G164&lt;利息!G163,参数!G$3*100,0))/全价!G163-1,"")</f>
        <v>2.8763429354106806E-2</v>
      </c>
      <c r="H164" s="4">
        <f>IFERROR((全价!H164+IF(利息!H164&lt;利息!H163,参数!H$3*100,0))/全价!H163-1,"")</f>
        <v>2.8280542986425239E-4</v>
      </c>
      <c r="I164" s="4">
        <f>IFERROR((全价!I164+IF(利息!I164&lt;利息!I163,参数!I$3*100,0))/全价!I163-1,"")</f>
        <v>-1.1008310404926336E-3</v>
      </c>
      <c r="J164" s="4">
        <f>IFERROR((全价!J164+IF(利息!J164&lt;利息!J163,参数!J$3*100,0))/全价!J163-1,"")</f>
        <v>1.5116517604847335E-3</v>
      </c>
      <c r="K164" s="4" t="str">
        <f>IFERROR((全价!K164+IF(利息!K164&lt;利息!K163,参数!K$3*100,0))/全价!K163-1,"")</f>
        <v/>
      </c>
      <c r="M164" s="3">
        <f t="shared" si="6"/>
        <v>4.1133511168571224E-3</v>
      </c>
      <c r="N164" s="6">
        <f t="shared" si="7"/>
        <v>1.01296432058229</v>
      </c>
      <c r="O164" s="6">
        <f ca="1">IFERROR(AVERAGE(OFFSET(N164,0,0,-参数!B$8,1)),0)</f>
        <v>1.0083752121686615</v>
      </c>
      <c r="P164" s="6">
        <f t="shared" ca="1" si="8"/>
        <v>4.5891084136284732E-3</v>
      </c>
    </row>
    <row r="165" spans="1:16" x14ac:dyDescent="0.15">
      <c r="A165" s="1">
        <v>42522</v>
      </c>
      <c r="B165" s="4" t="str">
        <f>IFERROR((全价!B165+IF(利息!B165&lt;利息!B164,参数!B$3*100,0))/全价!B164-1,"")</f>
        <v/>
      </c>
      <c r="C165" s="4">
        <f>IFERROR((全价!C165+IF(利息!C165&lt;利息!C164,参数!C$3*100,0))/全价!C164-1,"")</f>
        <v>2.240007589673354E-4</v>
      </c>
      <c r="D165" s="4">
        <f>IFERROR((全价!D165+IF(利息!D165&lt;利息!D164,参数!D$3*100,0))/全价!D164-1,"")</f>
        <v>1.624686854710955E-4</v>
      </c>
      <c r="E165" s="4">
        <f>IFERROR((全价!E165+IF(利息!E165&lt;利息!E164,参数!E$3*100,0))/全价!E164-1,"")</f>
        <v>3.6648976212991791E-3</v>
      </c>
      <c r="F165" s="4">
        <f>IFERROR((全价!F165+IF(利息!F165&lt;利息!F164,参数!F$3*100,0))/全价!F164-1,"")</f>
        <v>7.6181616974979605E-5</v>
      </c>
      <c r="G165" s="4">
        <f>IFERROR((全价!G165+IF(利息!G165&lt;利息!G164,参数!G$3*100,0))/全价!G164-1,"")</f>
        <v>8.2508351790888668E-4</v>
      </c>
      <c r="H165" s="4">
        <f>IFERROR((全价!H165+IF(利息!H165&lt;利息!H164,参数!H$3*100,0))/全价!H164-1,"")</f>
        <v>1.0366600697389039E-3</v>
      </c>
      <c r="I165" s="4">
        <f>IFERROR((全价!I165+IF(利息!I165&lt;利息!I164,参数!I$3*100,0))/全价!I164-1,"")</f>
        <v>4.8607782065737126E-3</v>
      </c>
      <c r="J165" s="4">
        <f>IFERROR((全价!J165+IF(利息!J165&lt;利息!J164,参数!J$3*100,0))/全价!J164-1,"")</f>
        <v>-1.1476534478175315E-3</v>
      </c>
      <c r="K165" s="4" t="str">
        <f>IFERROR((全价!K165+IF(利息!K165&lt;利息!K164,参数!K$3*100,0))/全价!K164-1,"")</f>
        <v/>
      </c>
      <c r="M165" s="3">
        <f t="shared" si="6"/>
        <v>1.2128021286395702E-3</v>
      </c>
      <c r="N165" s="6">
        <f t="shared" si="7"/>
        <v>1.0141928458665281</v>
      </c>
      <c r="O165" s="6">
        <f ca="1">IFERROR(AVERAGE(OFFSET(N165,0,0,-参数!B$8,1)),0)</f>
        <v>1.0087481436164054</v>
      </c>
      <c r="P165" s="6">
        <f t="shared" ca="1" si="8"/>
        <v>5.4447022501227238E-3</v>
      </c>
    </row>
    <row r="166" spans="1:16" x14ac:dyDescent="0.15">
      <c r="A166" s="1">
        <v>42523</v>
      </c>
      <c r="B166" s="4" t="str">
        <f>IFERROR((全价!B166+IF(利息!B166&lt;利息!B165,参数!B$3*100,0))/全价!B165-1,"")</f>
        <v/>
      </c>
      <c r="C166" s="4">
        <f>IFERROR((全价!C166+IF(利息!C166&lt;利息!C165,参数!C$3*100,0))/全价!C165-1,"")</f>
        <v>2.2395059386437488E-4</v>
      </c>
      <c r="D166" s="4">
        <f>IFERROR((全价!D166+IF(利息!D166&lt;利息!D165,参数!D$3*100,0))/全价!D165-1,"")</f>
        <v>-1.2445175725872559E-4</v>
      </c>
      <c r="E166" s="4">
        <f>IFERROR((全价!E166+IF(利息!E166&lt;利息!E165,参数!E$3*100,0))/全价!E165-1,"")</f>
        <v>3.3899300393192E-4</v>
      </c>
      <c r="F166" s="4">
        <f>IFERROR((全价!F166+IF(利息!F166&lt;利息!F165,参数!F$3*100,0))/全价!F165-1,"")</f>
        <v>-4.0212811168175433E-3</v>
      </c>
      <c r="G166" s="4" t="str">
        <f>IFERROR((全价!G166+IF(利息!G166&lt;利息!G165,参数!G$3*100,0))/全价!G165-1,"")</f>
        <v/>
      </c>
      <c r="H166" s="4">
        <f>IFERROR((全价!H166+IF(利息!H166&lt;利息!H165,参数!H$3*100,0))/全价!H165-1,"")</f>
        <v>1.8828845791740711E-4</v>
      </c>
      <c r="I166" s="4">
        <f>IFERROR((全价!I166+IF(利息!I166&lt;利息!I165,参数!I$3*100,0))/全价!I165-1,"")</f>
        <v>3.0862552370394258E-3</v>
      </c>
      <c r="J166" s="4">
        <f>IFERROR((全价!J166+IF(利息!J166&lt;利息!J165,参数!J$3*100,0))/全价!J165-1,"")</f>
        <v>8.6901693276231207E-4</v>
      </c>
      <c r="K166" s="4" t="str">
        <f>IFERROR((全价!K166+IF(利息!K166&lt;利息!K165,参数!K$3*100,0))/全价!K165-1,"")</f>
        <v/>
      </c>
      <c r="M166" s="3">
        <f t="shared" si="6"/>
        <v>8.0110193062738719E-5</v>
      </c>
      <c r="N166" s="6">
        <f t="shared" si="7"/>
        <v>1.0142740930512133</v>
      </c>
      <c r="O166" s="6">
        <f ca="1">IFERROR(AVERAGE(OFFSET(N166,0,0,-参数!B$8,1)),0)</f>
        <v>1.0090873492657089</v>
      </c>
      <c r="P166" s="6">
        <f t="shared" ca="1" si="8"/>
        <v>5.1867437855044329E-3</v>
      </c>
    </row>
    <row r="167" spans="1:16" x14ac:dyDescent="0.15">
      <c r="A167" s="1">
        <v>42524</v>
      </c>
      <c r="B167" s="4" t="str">
        <f>IFERROR((全价!B167+IF(利息!B167&lt;利息!B166,参数!B$3*100,0))/全价!B166-1,"")</f>
        <v/>
      </c>
      <c r="C167" s="4">
        <f>IFERROR((全价!C167+IF(利息!C167&lt;利息!C166,参数!C$3*100,0))/全价!C166-1,"")</f>
        <v>4.1619142698334777E-4</v>
      </c>
      <c r="D167" s="4">
        <f>IFERROR((全价!D167+IF(利息!D167&lt;利息!D166,参数!D$3*100,0))/全价!D166-1,"")</f>
        <v>1.5014680584288786E-3</v>
      </c>
      <c r="E167" s="4">
        <f>IFERROR((全价!E167+IF(利息!E167&lt;利息!E166,参数!E$3*100,0))/全价!E166-1,"")</f>
        <v>7.2845455564274353E-4</v>
      </c>
      <c r="F167" s="4">
        <f>IFERROR((全价!F167+IF(利息!F167&lt;利息!F166,参数!F$3*100,0))/全价!F166-1,"")</f>
        <v>1.7443576738318534E-4</v>
      </c>
      <c r="G167" s="4" t="str">
        <f>IFERROR((全价!G167+IF(利息!G167&lt;利息!G166,参数!G$3*100,0))/全价!G166-1,"")</f>
        <v/>
      </c>
      <c r="H167" s="4">
        <f>IFERROR((全价!H167+IF(利息!H167&lt;利息!H166,参数!H$3*100,0))/全价!H166-1,"")</f>
        <v>4.706325301204739E-4</v>
      </c>
      <c r="I167" s="4">
        <f>IFERROR((全价!I167+IF(利息!I167&lt;利息!I166,参数!I$3*100,0))/全价!I166-1,"")</f>
        <v>9.4322076679853595E-4</v>
      </c>
      <c r="J167" s="4" t="str">
        <f>IFERROR((全价!J167+IF(利息!J167&lt;利息!J166,参数!J$3*100,0))/全价!J166-1,"")</f>
        <v/>
      </c>
      <c r="K167" s="4" t="str">
        <f>IFERROR((全价!K167+IF(利息!K167&lt;利息!K166,参数!K$3*100,0))/全价!K166-1,"")</f>
        <v/>
      </c>
      <c r="M167" s="3">
        <f t="shared" si="6"/>
        <v>7.0573385089286089E-4</v>
      </c>
      <c r="N167" s="6">
        <f t="shared" si="7"/>
        <v>1.0149899006127632</v>
      </c>
      <c r="O167" s="6">
        <f ca="1">IFERROR(AVERAGE(OFFSET(N167,0,0,-参数!B$8,1)),0)</f>
        <v>1.0095152197932822</v>
      </c>
      <c r="P167" s="6">
        <f t="shared" ca="1" si="8"/>
        <v>5.4746808194809926E-3</v>
      </c>
    </row>
    <row r="168" spans="1:16" x14ac:dyDescent="0.15">
      <c r="A168" s="1">
        <v>42527</v>
      </c>
      <c r="B168" s="4" t="str">
        <f>IFERROR((全价!B168+IF(利息!B168&lt;利息!B167,参数!B$3*100,0))/全价!B167-1,"")</f>
        <v/>
      </c>
      <c r="C168" s="4">
        <f>IFERROR((全价!C168+IF(利息!C168&lt;利息!C167,参数!C$3*100,0))/全价!C167-1,"")</f>
        <v>6.7142191363145365E-4</v>
      </c>
      <c r="D168" s="4">
        <f>IFERROR((全价!D168+IF(利息!D168&lt;利息!D167,参数!D$3*100,0))/全价!D167-1,"")</f>
        <v>5.8215670088523908E-4</v>
      </c>
      <c r="E168" s="4">
        <f>IFERROR((全价!E168+IF(利息!E168&lt;利息!E167,参数!E$3*100,0))/全价!E167-1,"")</f>
        <v>1.5998336173037586E-3</v>
      </c>
      <c r="F168" s="4">
        <f>IFERROR((全价!F168+IF(利息!F168&lt;利息!F167,参数!F$3*100,0))/全价!F167-1,"")</f>
        <v>-5.5407236480231603E-4</v>
      </c>
      <c r="G168" s="4" t="str">
        <f>IFERROR((全价!G168+IF(利息!G168&lt;利息!G167,参数!G$3*100,0))/全价!G167-1,"")</f>
        <v/>
      </c>
      <c r="H168" s="4">
        <f>IFERROR((全价!H168+IF(利息!H168&lt;利息!H167,参数!H$3*100,0))/全价!H167-1,"")</f>
        <v>6.5857559507009888E-4</v>
      </c>
      <c r="I168" s="4">
        <f>IFERROR((全价!I168+IF(利息!I168&lt;利息!I167,参数!I$3*100,0))/全价!I167-1,"")</f>
        <v>5.0169221580720347E-4</v>
      </c>
      <c r="J168" s="4" t="str">
        <f>IFERROR((全价!J168+IF(利息!J168&lt;利息!J167,参数!J$3*100,0))/全价!J167-1,"")</f>
        <v/>
      </c>
      <c r="K168" s="4" t="str">
        <f>IFERROR((全价!K168+IF(利息!K168&lt;利息!K167,参数!K$3*100,0))/全价!K167-1,"")</f>
        <v/>
      </c>
      <c r="M168" s="3">
        <f t="shared" si="6"/>
        <v>5.7660127964923957E-4</v>
      </c>
      <c r="N168" s="6">
        <f t="shared" si="7"/>
        <v>1.0155751450882877</v>
      </c>
      <c r="O168" s="6">
        <f ca="1">IFERROR(AVERAGE(OFFSET(N168,0,0,-参数!B$8,1)),0)</f>
        <v>1.0099484907043415</v>
      </c>
      <c r="P168" s="6">
        <f t="shared" ca="1" si="8"/>
        <v>5.6266543839462724E-3</v>
      </c>
    </row>
    <row r="169" spans="1:16" x14ac:dyDescent="0.15">
      <c r="A169" s="1">
        <v>42528</v>
      </c>
      <c r="B169" s="4" t="str">
        <f>IFERROR((全价!B169+IF(利息!B169&lt;利息!B168,参数!B$3*100,0))/全价!B168-1,"")</f>
        <v/>
      </c>
      <c r="C169" s="4">
        <f>IFERROR((全价!C169+IF(利息!C169&lt;利息!C168,参数!C$3*100,0))/全价!C168-1,"")</f>
        <v>-1.6050688600854901E-4</v>
      </c>
      <c r="D169" s="4">
        <f>IFERROR((全价!D169+IF(利息!D169&lt;利息!D168,参数!D$3*100,0))/全价!D168-1,"")</f>
        <v>1.6212456396336172E-4</v>
      </c>
      <c r="E169" s="4">
        <f>IFERROR((全价!E169+IF(利息!E169&lt;利息!E168,参数!E$3*100,0))/全价!E168-1,"")</f>
        <v>1.5041036740062186E-3</v>
      </c>
      <c r="F169" s="4">
        <f>IFERROR((全价!F169+IF(利息!F169&lt;利息!F168,参数!F$3*100,0))/全价!F168-1,"")</f>
        <v>1.7450203160640498E-4</v>
      </c>
      <c r="G169" s="4" t="str">
        <f>IFERROR((全价!G169+IF(利息!G169&lt;利息!G168,参数!G$3*100,0))/全价!G168-1,"")</f>
        <v/>
      </c>
      <c r="H169" s="4">
        <f>IFERROR((全价!H169+IF(利息!H169&lt;利息!H168,参数!H$3*100,0))/全价!H168-1,"")</f>
        <v>-1.88040616773133E-4</v>
      </c>
      <c r="I169" s="4">
        <f>IFERROR((全价!I169+IF(利息!I169&lt;利息!I168,参数!I$3*100,0))/全价!I168-1,"")</f>
        <v>-6.0756565158093245E-4</v>
      </c>
      <c r="J169" s="4">
        <f>IFERROR((全价!J169+IF(利息!J169&lt;利息!J168,参数!J$3*100,0))/全价!J168-1,"")</f>
        <v>-7.8218193571921724E-4</v>
      </c>
      <c r="K169" s="4" t="str">
        <f>IFERROR((全价!K169+IF(利息!K169&lt;利息!K168,参数!K$3*100,0))/全价!K168-1,"")</f>
        <v/>
      </c>
      <c r="M169" s="3">
        <f t="shared" si="6"/>
        <v>1.4633597070593371E-5</v>
      </c>
      <c r="N169" s="6">
        <f t="shared" si="7"/>
        <v>1.0155900066057557</v>
      </c>
      <c r="O169" s="6">
        <f ca="1">IFERROR(AVERAGE(OFFSET(N169,0,0,-参数!B$8,1)),0)</f>
        <v>1.0103542716119109</v>
      </c>
      <c r="P169" s="6">
        <f t="shared" ca="1" si="8"/>
        <v>5.2357349938447761E-3</v>
      </c>
    </row>
    <row r="170" spans="1:16" x14ac:dyDescent="0.15">
      <c r="A170" s="1">
        <v>42529</v>
      </c>
      <c r="B170" s="4">
        <f>IFERROR((全价!B170+IF(利息!B170&lt;利息!B169,参数!B$3*100,0))/全价!B169-1,"")</f>
        <v>1.9969157504956536E-2</v>
      </c>
      <c r="C170" s="4">
        <f>IFERROR((全价!C170+IF(利息!C170&lt;利息!C169,参数!C$3*100,0))/全价!C169-1,"")</f>
        <v>6.0791873363430504E-4</v>
      </c>
      <c r="D170" s="4">
        <f>IFERROR((全价!D170+IF(利息!D170&lt;利息!D169,参数!D$3*100,0))/全价!D169-1,"")</f>
        <v>4.0746802480624567E-3</v>
      </c>
      <c r="E170" s="4">
        <f>IFERROR((全价!E170+IF(利息!E170&lt;利息!E169,参数!E$3*100,0))/全价!E169-1,"")</f>
        <v>-1.1177446279146963E-3</v>
      </c>
      <c r="F170" s="4">
        <f>IFERROR((全价!F170+IF(利息!F170&lt;利息!F169,参数!F$3*100,0))/全价!F169-1,"")</f>
        <v>1.7447158596017864E-4</v>
      </c>
      <c r="G170" s="4">
        <f>IFERROR((全价!G170+IF(利息!G170&lt;利息!G169,参数!G$3*100,0))/全价!G169-1,"")</f>
        <v>-1.4557245736006141E-2</v>
      </c>
      <c r="H170" s="4">
        <f>IFERROR((全价!H170+IF(利息!H170&lt;利息!H169,参数!H$3*100,0))/全价!H169-1,"")</f>
        <v>4.7018995674252828E-4</v>
      </c>
      <c r="I170" s="4">
        <f>IFERROR((全价!I170+IF(利息!I170&lt;利息!I169,参数!I$3*100,0))/全价!I169-1,"")</f>
        <v>6.5173818973418562E-4</v>
      </c>
      <c r="J170" s="4" t="str">
        <f>IFERROR((全价!J170+IF(利息!J170&lt;利息!J169,参数!J$3*100,0))/全价!J169-1,"")</f>
        <v/>
      </c>
      <c r="K170" s="4" t="str">
        <f>IFERROR((全价!K170+IF(利息!K170&lt;利息!K169,参数!K$3*100,0))/全价!K169-1,"")</f>
        <v/>
      </c>
      <c r="M170" s="3">
        <f t="shared" si="6"/>
        <v>1.2841457318961691E-3</v>
      </c>
      <c r="N170" s="6">
        <f t="shared" si="7"/>
        <v>1.0168941721780949</v>
      </c>
      <c r="O170" s="6">
        <f ca="1">IFERROR(AVERAGE(OFFSET(N170,0,0,-参数!B$8,1)),0)</f>
        <v>1.0108576151035389</v>
      </c>
      <c r="P170" s="6">
        <f t="shared" ca="1" si="8"/>
        <v>6.0365570745559705E-3</v>
      </c>
    </row>
    <row r="171" spans="1:16" x14ac:dyDescent="0.15">
      <c r="A171" s="1">
        <v>42534</v>
      </c>
      <c r="B171" s="4" t="str">
        <f>IFERROR((全价!B171+IF(利息!B171&lt;利息!B170,参数!B$3*100,0))/全价!B170-1,"")</f>
        <v/>
      </c>
      <c r="C171" s="4">
        <f>IFERROR((全价!C171+IF(利息!C171&lt;利息!C170,参数!C$3*100,0))/全价!C170-1,"")</f>
        <v>7.3379342268586889E-4</v>
      </c>
      <c r="D171" s="4">
        <f>IFERROR((全价!D171+IF(利息!D171&lt;利息!D170,参数!D$3*100,0))/全价!D170-1,"")</f>
        <v>-4.8171751824366282E-5</v>
      </c>
      <c r="E171" s="4">
        <f>IFERROR((全价!E171+IF(利息!E171&lt;利息!E170,参数!E$3*100,0))/全价!E170-1,"")</f>
        <v>-5.8544348008893188E-5</v>
      </c>
      <c r="F171" s="4">
        <f>IFERROR((全价!F171+IF(利息!F171&lt;利息!F170,参数!F$3*100,0))/全价!F170-1,"")</f>
        <v>8.722057546792783E-4</v>
      </c>
      <c r="G171" s="4" t="str">
        <f>IFERROR((全价!G171+IF(利息!G171&lt;利息!G170,参数!G$3*100,0))/全价!G170-1,"")</f>
        <v/>
      </c>
      <c r="H171" s="4">
        <f>IFERROR((全价!H171+IF(利息!H171&lt;利息!H170,参数!H$3*100,0))/全价!H170-1,"")</f>
        <v>9.3993796409441721E-4</v>
      </c>
      <c r="I171" s="4">
        <f>IFERROR((全价!I171+IF(利息!I171&lt;利息!I170,参数!I$3*100,0))/全价!I170-1,"")</f>
        <v>1.3198719657867564E-3</v>
      </c>
      <c r="J171" s="4" t="str">
        <f>IFERROR((全价!J171+IF(利息!J171&lt;利息!J170,参数!J$3*100,0))/全价!J170-1,"")</f>
        <v/>
      </c>
      <c r="K171" s="4" t="str">
        <f>IFERROR((全价!K171+IF(利息!K171&lt;利息!K170,参数!K$3*100,0))/全价!K170-1,"")</f>
        <v/>
      </c>
      <c r="M171" s="3">
        <f t="shared" si="6"/>
        <v>6.2651550123551025E-4</v>
      </c>
      <c r="N171" s="6">
        <f t="shared" si="7"/>
        <v>1.0175312721400804</v>
      </c>
      <c r="O171" s="6">
        <f ca="1">IFERROR(AVERAGE(OFFSET(N171,0,0,-参数!B$8,1)),0)</f>
        <v>1.0115257338926655</v>
      </c>
      <c r="P171" s="6">
        <f t="shared" ca="1" si="8"/>
        <v>6.0055382474148988E-3</v>
      </c>
    </row>
    <row r="172" spans="1:16" x14ac:dyDescent="0.15">
      <c r="A172" s="1">
        <v>42535</v>
      </c>
      <c r="B172" s="4" t="str">
        <f>IFERROR((全价!B172+IF(利息!B172&lt;利息!B171,参数!B$3*100,0))/全价!B171-1,"")</f>
        <v/>
      </c>
      <c r="C172" s="4">
        <f>IFERROR((全价!C172+IF(利息!C172&lt;利息!C171,参数!C$3*100,0))/全价!C171-1,"")</f>
        <v>7.0303157728757171E-4</v>
      </c>
      <c r="D172" s="4">
        <f>IFERROR((全价!D172+IF(利息!D172&lt;利息!D171,参数!D$3*100,0))/全价!D171-1,"")</f>
        <v>1.9673249588569863E-3</v>
      </c>
      <c r="E172" s="4">
        <f>IFERROR((全价!E172+IF(利息!E172&lt;利息!E171,参数!E$3*100,0))/全价!E171-1,"")</f>
        <v>1.4370817659603574E-4</v>
      </c>
      <c r="F172" s="4">
        <f>IFERROR((全价!F172+IF(利息!F172&lt;利息!F171,参数!F$3*100,0))/全价!F171-1,"")</f>
        <v>2.7215918765177705E-4</v>
      </c>
      <c r="G172" s="4" t="str">
        <f>IFERROR((全价!G172+IF(利息!G172&lt;利息!G171,参数!G$3*100,0))/全价!G171-1,"")</f>
        <v/>
      </c>
      <c r="H172" s="4">
        <f>IFERROR((全价!H172+IF(利息!H172&lt;利息!H171,参数!H$3*100,0))/全价!H171-1,"")</f>
        <v>3.7562212414310459E-4</v>
      </c>
      <c r="I172" s="4">
        <f>IFERROR((全价!I172+IF(利息!I172&lt;利息!I171,参数!I$3*100,0))/全价!I171-1,"")</f>
        <v>1.0372839322994043E-3</v>
      </c>
      <c r="J172" s="4" t="str">
        <f>IFERROR((全价!J172+IF(利息!J172&lt;利息!J171,参数!J$3*100,0))/全价!J171-1,"")</f>
        <v/>
      </c>
      <c r="K172" s="4">
        <f>IFERROR((全价!K172+IF(利息!K172&lt;利息!K171,参数!K$3*100,0))/全价!K171-1,"")</f>
        <v>6.5084906218570993E-4</v>
      </c>
      <c r="M172" s="3">
        <f t="shared" si="6"/>
        <v>7.3571128843151284E-4</v>
      </c>
      <c r="N172" s="6">
        <f t="shared" si="7"/>
        <v>1.0182798813833258</v>
      </c>
      <c r="O172" s="6">
        <f ca="1">IFERROR(AVERAGE(OFFSET(N172,0,0,-参数!B$8,1)),0)</f>
        <v>1.0121956253010669</v>
      </c>
      <c r="P172" s="6">
        <f t="shared" ca="1" si="8"/>
        <v>6.084256082258932E-3</v>
      </c>
    </row>
    <row r="173" spans="1:16" x14ac:dyDescent="0.15">
      <c r="A173" s="1">
        <v>42536</v>
      </c>
      <c r="B173" s="4">
        <f>IFERROR((全价!B173+IF(利息!B173&lt;利息!B172,参数!B$3*100,0))/全价!B172-1,"")</f>
        <v>1.3302104189909958E-2</v>
      </c>
      <c r="C173" s="4">
        <f>IFERROR((全价!C173+IF(利息!C173&lt;利息!C172,参数!C$3*100,0))/全价!C172-1,"")</f>
        <v>5.1081711040357192E-4</v>
      </c>
      <c r="D173" s="4">
        <f>IFERROR((全价!D173+IF(利息!D173&lt;利息!D172,参数!D$3*100,0))/全价!D172-1,"")</f>
        <v>-1.0720425594400451E-3</v>
      </c>
      <c r="E173" s="4">
        <f>IFERROR((全价!E173+IF(利息!E173&lt;利息!E172,参数!E$3*100,0))/全价!E172-1,"")</f>
        <v>2.4080965260875331E-4</v>
      </c>
      <c r="F173" s="4">
        <f>IFERROR((全价!F173+IF(利息!F173&lt;利息!F172,参数!F$3*100,0))/全价!F172-1,"")</f>
        <v>6.6345883204443901E-4</v>
      </c>
      <c r="G173" s="4" t="str">
        <f>IFERROR((全价!G173+IF(利息!G173&lt;利息!G172,参数!G$3*100,0))/全价!G172-1,"")</f>
        <v/>
      </c>
      <c r="H173" s="4">
        <f>IFERROR((全价!H173+IF(利息!H173&lt;利息!H172,参数!H$3*100,0))/全价!H172-1,"")</f>
        <v>2.8161081385524867E-4</v>
      </c>
      <c r="I173" s="4">
        <f>IFERROR((全价!I173+IF(利息!I173&lt;利息!I172,参数!I$3*100,0))/全价!I172-1,"")</f>
        <v>-7.0271650880893155E-4</v>
      </c>
      <c r="J173" s="4">
        <f>IFERROR((全价!J173+IF(利息!J173&lt;利息!J172,参数!J$3*100,0))/全价!J172-1,"")</f>
        <v>1.3526278063569208E-4</v>
      </c>
      <c r="K173" s="4" t="str">
        <f>IFERROR((全价!K173+IF(利息!K173&lt;利息!K172,参数!K$3*100,0))/全价!K172-1,"")</f>
        <v/>
      </c>
      <c r="M173" s="3">
        <f t="shared" si="6"/>
        <v>1.6699130389010858E-3</v>
      </c>
      <c r="N173" s="6">
        <f t="shared" si="7"/>
        <v>1.0199803202344984</v>
      </c>
      <c r="O173" s="6">
        <f ca="1">IFERROR(AVERAGE(OFFSET(N173,0,0,-参数!B$8,1)),0)</f>
        <v>1.0131199803557327</v>
      </c>
      <c r="P173" s="6">
        <f t="shared" ca="1" si="8"/>
        <v>6.8603398787656644E-3</v>
      </c>
    </row>
    <row r="174" spans="1:16" x14ac:dyDescent="0.15">
      <c r="A174" s="1">
        <v>42537</v>
      </c>
      <c r="B174" s="4" t="str">
        <f>IFERROR((全价!B174+IF(利息!B174&lt;利息!B173,参数!B$3*100,0))/全价!B173-1,"")</f>
        <v/>
      </c>
      <c r="C174" s="4">
        <f>IFERROR((全价!C174+IF(利息!C174&lt;利息!C173,参数!C$3*100,0))/全价!C173-1,"")</f>
        <v>5.1055630950469499E-4</v>
      </c>
      <c r="D174" s="4">
        <f>IFERROR((全价!D174+IF(利息!D174&lt;利息!D173,参数!D$3*100,0))/全价!D173-1,"")</f>
        <v>1.6130417023330068E-4</v>
      </c>
      <c r="E174" s="4">
        <f>IFERROR((全价!E174+IF(利息!E174&lt;利息!E173,参数!E$3*100,0))/全价!E173-1,"")</f>
        <v>1.6972328188431529E-3</v>
      </c>
      <c r="F174" s="4">
        <f>IFERROR((全价!F174+IF(利息!F174&lt;利息!F173,参数!F$3*100,0))/全价!F173-1,"")</f>
        <v>1.7412618790890733E-4</v>
      </c>
      <c r="G174" s="4" t="str">
        <f>IFERROR((全价!G174+IF(利息!G174&lt;利息!G173,参数!G$3*100,0))/全价!G173-1,"")</f>
        <v/>
      </c>
      <c r="H174" s="4">
        <f>IFERROR((全价!H174+IF(利息!H174&lt;利息!H173,参数!H$3*100,0))/全价!H173-1,"")</f>
        <v>-9.3843843843921526E-5</v>
      </c>
      <c r="I174" s="4">
        <f>IFERROR((全价!I174+IF(利息!I174&lt;利息!I173,参数!I$3*100,0))/全价!I173-1,"")</f>
        <v>6.5023811163422707E-4</v>
      </c>
      <c r="J174" s="4">
        <f>IFERROR((全价!J174+IF(利息!J174&lt;利息!J173,参数!J$3*100,0))/全价!J173-1,"")</f>
        <v>9.6104028651722295E-4</v>
      </c>
      <c r="K174" s="4" t="str">
        <f>IFERROR((全价!K174+IF(利息!K174&lt;利息!K173,参数!K$3*100,0))/全价!K173-1,"")</f>
        <v/>
      </c>
      <c r="M174" s="3">
        <f t="shared" si="6"/>
        <v>5.8009343439965487E-4</v>
      </c>
      <c r="N174" s="6">
        <f t="shared" si="7"/>
        <v>1.0205720041214832</v>
      </c>
      <c r="O174" s="6">
        <f ca="1">IFERROR(AVERAGE(OFFSET(N174,0,0,-参数!B$8,1)),0)</f>
        <v>1.0140244263269225</v>
      </c>
      <c r="P174" s="6">
        <f t="shared" ca="1" si="8"/>
        <v>6.5475777945607216E-3</v>
      </c>
    </row>
    <row r="175" spans="1:16" x14ac:dyDescent="0.15">
      <c r="A175" s="1">
        <v>42538</v>
      </c>
      <c r="B175" s="4" t="str">
        <f>IFERROR((全价!B175+IF(利息!B175&lt;利息!B174,参数!B$3*100,0))/全价!B174-1,"")</f>
        <v/>
      </c>
      <c r="C175" s="4">
        <f>IFERROR((全价!C175+IF(利息!C175&lt;利息!C174,参数!C$3*100,0))/全价!C174-1,"")</f>
        <v>9.8910800560925161E-4</v>
      </c>
      <c r="D175" s="4">
        <f>IFERROR((全价!D175+IF(利息!D175&lt;利息!D174,参数!D$3*100,0))/全价!D174-1,"")</f>
        <v>2.5622416623094502E-4</v>
      </c>
      <c r="E175" s="4">
        <f>IFERROR((全价!E175+IF(利息!E175&lt;利息!E174,参数!E$3*100,0))/全价!E174-1,"")</f>
        <v>5.3114642644658261E-4</v>
      </c>
      <c r="F175" s="4">
        <f>IFERROR((全价!F175+IF(利息!F175&lt;利息!F174,参数!F$3*100,0))/全价!F174-1,"")</f>
        <v>1.7409587325811771E-4</v>
      </c>
      <c r="G175" s="4">
        <f>IFERROR((全价!G175+IF(利息!G175&lt;利息!G174,参数!G$3*100,0))/全价!G174-1,"")</f>
        <v>1.1185240181889267E-2</v>
      </c>
      <c r="H175" s="4">
        <f>IFERROR((全价!H175+IF(利息!H175&lt;利息!H174,参数!H$3*100,0))/全价!H174-1,"")</f>
        <v>2.8155795401230144E-4</v>
      </c>
      <c r="I175" s="4">
        <f>IFERROR((全价!I175+IF(利息!I175&lt;利息!I174,参数!I$3*100,0))/全价!I174-1,"")</f>
        <v>5.3838080780943542E-3</v>
      </c>
      <c r="J175" s="4">
        <f>IFERROR((全价!J175+IF(利息!J175&lt;利息!J174,参数!J$3*100,0))/全价!J174-1,"")</f>
        <v>6.851165953924987E-4</v>
      </c>
      <c r="K175" s="4">
        <f>IFERROR((全价!K175+IF(利息!K175&lt;利息!K174,参数!K$3*100,0))/全价!K174-1,"")</f>
        <v>6.5020359910672454E-4</v>
      </c>
      <c r="M175" s="3">
        <f t="shared" si="6"/>
        <v>2.2373889866711158E-3</v>
      </c>
      <c r="N175" s="6">
        <f t="shared" si="7"/>
        <v>1.0228554206836096</v>
      </c>
      <c r="O175" s="6">
        <f ca="1">IFERROR(AVERAGE(OFFSET(N175,0,0,-参数!B$8,1)),0)</f>
        <v>1.0151306835001033</v>
      </c>
      <c r="P175" s="6">
        <f t="shared" ca="1" si="8"/>
        <v>7.7247371835063028E-3</v>
      </c>
    </row>
    <row r="176" spans="1:16" x14ac:dyDescent="0.15">
      <c r="A176" s="1">
        <v>42541</v>
      </c>
      <c r="B176" s="4" t="str">
        <f>IFERROR((全价!B176+IF(利息!B176&lt;利息!B175,参数!B$3*100,0))/全价!B175-1,"")</f>
        <v/>
      </c>
      <c r="C176" s="4">
        <f>IFERROR((全价!C176+IF(利息!C176&lt;利息!C175,参数!C$3*100,0))/全价!C175-1,"")</f>
        <v>1.900251226318872E-4</v>
      </c>
      <c r="D176" s="4">
        <f>IFERROR((全价!D176+IF(利息!D176&lt;利息!D175,参数!D$3*100,0))/全价!D175-1,"")</f>
        <v>2.3821443199771863E-3</v>
      </c>
      <c r="E176" s="4">
        <f>IFERROR((全价!E176+IF(利息!E176&lt;利息!E175,参数!E$3*100,0))/全价!E175-1,"")</f>
        <v>-6.3571019047414801E-4</v>
      </c>
      <c r="F176" s="4">
        <f>IFERROR((全价!F176+IF(利息!F176&lt;利息!F175,参数!F$3*100,0))/全价!F175-1,"")</f>
        <v>5.2219670748288038E-4</v>
      </c>
      <c r="G176" s="4" t="str">
        <f>IFERROR((全价!G176+IF(利息!G176&lt;利息!G175,参数!G$3*100,0))/全价!G175-1,"")</f>
        <v/>
      </c>
      <c r="H176" s="4">
        <f>IFERROR((全价!H176+IF(利息!H176&lt;利息!H175,参数!H$3*100,0))/全价!H175-1,"")</f>
        <v>9.3826233814819915E-5</v>
      </c>
      <c r="I176" s="4">
        <f>IFERROR((全价!I176+IF(利息!I176&lt;利息!I175,参数!I$3*100,0))/全价!I175-1,"")</f>
        <v>4.9758644248076855E-4</v>
      </c>
      <c r="J176" s="4">
        <f>IFERROR((全价!J176+IF(利息!J176&lt;利息!J175,参数!J$3*100,0))/全价!J175-1,"")</f>
        <v>-5.2954776119218394E-5</v>
      </c>
      <c r="K176" s="4">
        <f>IFERROR((全价!K176+IF(利息!K176&lt;利息!K175,参数!K$3*100,0))/全价!K175-1,"")</f>
        <v>1.9493433272730343E-3</v>
      </c>
      <c r="M176" s="3">
        <f t="shared" si="6"/>
        <v>6.1830714838340128E-4</v>
      </c>
      <c r="N176" s="6">
        <f t="shared" si="7"/>
        <v>1.023487859501981</v>
      </c>
      <c r="O176" s="6">
        <f ca="1">IFERROR(AVERAGE(OFFSET(N176,0,0,-参数!B$8,1)),0)</f>
        <v>1.0161260215061581</v>
      </c>
      <c r="P176" s="6">
        <f t="shared" ca="1" si="8"/>
        <v>7.3618379958229063E-3</v>
      </c>
    </row>
    <row r="177" spans="1:16" x14ac:dyDescent="0.15">
      <c r="A177" s="1">
        <v>42542</v>
      </c>
      <c r="B177" s="4" t="str">
        <f>IFERROR((全价!B177+IF(利息!B177&lt;利息!B176,参数!B$3*100,0))/全价!B176-1,"")</f>
        <v/>
      </c>
      <c r="C177" s="4">
        <f>IFERROR((全价!C177+IF(利息!C177&lt;利息!C176,参数!C$3*100,0))/全价!C176-1,"")</f>
        <v>-6.4203186050382222E-5</v>
      </c>
      <c r="D177" s="4">
        <f>IFERROR((全价!D177+IF(利息!D177&lt;利息!D176,参数!D$3*100,0))/全价!D176-1,"")</f>
        <v>-6.9141132228200952E-4</v>
      </c>
      <c r="E177" s="4">
        <f>IFERROR((全价!E177+IF(利息!E177&lt;利息!E176,参数!E$3*100,0))/全价!E176-1,"")</f>
        <v>-2.4435298914093906E-4</v>
      </c>
      <c r="F177" s="4">
        <f>IFERROR((全价!F177+IF(利息!F177&lt;利息!F176,参数!F$3*100,0))/全价!F176-1,"")</f>
        <v>1.150909687046342E-3</v>
      </c>
      <c r="G177" s="4" t="str">
        <f>IFERROR((全价!G177+IF(利息!G177&lt;利息!G176,参数!G$3*100,0))/全价!G176-1,"")</f>
        <v/>
      </c>
      <c r="H177" s="4">
        <f>IFERROR((全价!H177+IF(利息!H177&lt;利息!H176,参数!H$3*100,0))/全价!H176-1,"")</f>
        <v>2.814522938363595E-4</v>
      </c>
      <c r="I177" s="4">
        <f>IFERROR((全价!I177+IF(利息!I177&lt;利息!I176,参数!I$3*100,0))/全价!I176-1,"")</f>
        <v>2.6182660237239475E-4</v>
      </c>
      <c r="J177" s="4">
        <f>IFERROR((全价!J177+IF(利息!J177&lt;利息!J176,参数!J$3*100,0))/全价!J176-1,"")</f>
        <v>-2.4340335975847616E-4</v>
      </c>
      <c r="K177" s="4">
        <f>IFERROR((全价!K177+IF(利息!K177&lt;利息!K176,参数!K$3*100,0))/全价!K176-1,"")</f>
        <v>1.6049156272928133E-3</v>
      </c>
      <c r="M177" s="3">
        <f t="shared" si="6"/>
        <v>2.5696666916451283E-4</v>
      </c>
      <c r="N177" s="6">
        <f t="shared" si="7"/>
        <v>1.0237508617681674</v>
      </c>
      <c r="O177" s="6">
        <f ca="1">IFERROR(AVERAGE(OFFSET(N177,0,0,-参数!B$8,1)),0)</f>
        <v>1.0171082447737403</v>
      </c>
      <c r="P177" s="6">
        <f t="shared" ca="1" si="8"/>
        <v>6.6426169944271418E-3</v>
      </c>
    </row>
    <row r="178" spans="1:16" x14ac:dyDescent="0.15">
      <c r="A178" s="1">
        <v>42543</v>
      </c>
      <c r="B178" s="4" t="str">
        <f>IFERROR((全价!B178+IF(利息!B178&lt;利息!B177,参数!B$3*100,0))/全价!B177-1,"")</f>
        <v/>
      </c>
      <c r="C178" s="4">
        <f>IFERROR((全价!C178+IF(利息!C178&lt;利息!C177,参数!C$3*100,0))/全价!C177-1,"")</f>
        <v>5.0972740721721976E-4</v>
      </c>
      <c r="D178" s="4">
        <f>IFERROR((全价!D178+IF(利息!D178&lt;利息!D177,参数!D$3*100,0))/全价!D177-1,"")</f>
        <v>-1.5447443642794267E-3</v>
      </c>
      <c r="E178" s="4">
        <f>IFERROR((全价!E178+IF(利息!E178&lt;利息!E177,参数!E$3*100,0))/全价!E177-1,"")</f>
        <v>1.43459635373544E-4</v>
      </c>
      <c r="F178" s="4">
        <f>IFERROR((全价!F178+IF(利息!F178&lt;利息!F177,参数!F$3*100,0))/全价!F177-1,"")</f>
        <v>-3.1413122664891713E-4</v>
      </c>
      <c r="G178" s="4">
        <f>IFERROR((全价!G178+IF(利息!G178&lt;利息!G177,参数!G$3*100,0))/全价!G177-1,"")</f>
        <v>-1.3207352040774278E-2</v>
      </c>
      <c r="H178" s="4">
        <f>IFERROR((全价!H178+IF(利息!H178&lt;利息!H177,参数!H$3*100,0))/全价!H177-1,"")</f>
        <v>0</v>
      </c>
      <c r="I178" s="4">
        <f>IFERROR((全价!I178+IF(利息!I178&lt;利息!I177,参数!I$3*100,0))/全价!I177-1,"")</f>
        <v>6.9714460094294495E-5</v>
      </c>
      <c r="J178" s="4">
        <f>IFERROR((全价!J178+IF(利息!J178&lt;利息!J177,参数!J$3*100,0))/全价!J177-1,"")</f>
        <v>5.2759036173211094E-4</v>
      </c>
      <c r="K178" s="4">
        <f>IFERROR((全价!K178+IF(利息!K178&lt;利息!K177,参数!K$3*100,0))/全价!K177-1,"")</f>
        <v>4.5650453561463245E-4</v>
      </c>
      <c r="M178" s="3">
        <f t="shared" si="6"/>
        <v>-1.4843590257412023E-3</v>
      </c>
      <c r="N178" s="6">
        <f t="shared" si="7"/>
        <v>1.0222312479363915</v>
      </c>
      <c r="O178" s="6">
        <f ca="1">IFERROR(AVERAGE(OFFSET(N178,0,0,-参数!B$8,1)),0)</f>
        <v>1.0176240039510416</v>
      </c>
      <c r="P178" s="6">
        <f t="shared" ca="1" si="8"/>
        <v>4.6072439853499514E-3</v>
      </c>
    </row>
    <row r="179" spans="1:16" x14ac:dyDescent="0.15">
      <c r="A179" s="1">
        <v>42544</v>
      </c>
      <c r="B179" s="4" t="str">
        <f>IFERROR((全价!B179+IF(利息!B179&lt;利息!B178,参数!B$3*100,0))/全价!B178-1,"")</f>
        <v/>
      </c>
      <c r="C179" s="4">
        <f>IFERROR((全价!C179+IF(利息!C179&lt;利息!C178,参数!C$3*100,0))/全价!C178-1,"")</f>
        <v>4.1386066516291287E-4</v>
      </c>
      <c r="D179" s="4">
        <f>IFERROR((全价!D179+IF(利息!D179&lt;利息!D178,参数!D$3*100,0))/全价!D178-1,"")</f>
        <v>1.1102963737252836E-3</v>
      </c>
      <c r="E179" s="4">
        <f>IFERROR((全价!E179+IF(利息!E179&lt;利息!E178,参数!E$3*100,0))/全价!E178-1,"")</f>
        <v>-3.413318316505265E-4</v>
      </c>
      <c r="F179" s="4">
        <f>IFERROR((全价!F179+IF(利息!F179&lt;利息!F178,参数!F$3*100,0))/全价!F178-1,"")</f>
        <v>1.1499478512020378E-3</v>
      </c>
      <c r="G179" s="4">
        <f>IFERROR((全价!G179+IF(利息!G179&lt;利息!G178,参数!G$3*100,0))/全价!G178-1,"")</f>
        <v>-9.8860650938245032E-3</v>
      </c>
      <c r="H179" s="4">
        <f>IFERROR((全价!H179+IF(利息!H179&lt;利息!H178,参数!H$3*100,0))/全价!H178-1,"")</f>
        <v>1.0317013693490473E-3</v>
      </c>
      <c r="I179" s="4">
        <f>IFERROR((全价!I179+IF(利息!I179&lt;利息!I178,参数!I$3*100,0))/全价!I178-1,"")</f>
        <v>-1.4665321578277712E-3</v>
      </c>
      <c r="J179" s="4">
        <f>IFERROR((全价!J179+IF(利息!J179&lt;利息!J178,参数!J$3*100,0))/全价!J178-1,"")</f>
        <v>5.2731215692047861E-4</v>
      </c>
      <c r="K179" s="4">
        <f>IFERROR((全价!K179+IF(利息!K179&lt;利息!K178,参数!K$3*100,0))/全价!K178-1,"")</f>
        <v>1.6996707868432992E-4</v>
      </c>
      <c r="M179" s="3">
        <f t="shared" si="6"/>
        <v>-8.1009373202874568E-4</v>
      </c>
      <c r="N179" s="6">
        <f t="shared" si="7"/>
        <v>1.0214031448097542</v>
      </c>
      <c r="O179" s="6">
        <f ca="1">IFERROR(AVERAGE(OFFSET(N179,0,0,-参数!B$8,1)),0)</f>
        <v>1.0184107810352641</v>
      </c>
      <c r="P179" s="6">
        <f t="shared" ca="1" si="8"/>
        <v>2.9923637744901921E-3</v>
      </c>
    </row>
    <row r="180" spans="1:16" x14ac:dyDescent="0.15">
      <c r="A180" s="1">
        <v>42545</v>
      </c>
      <c r="B180" s="4" t="str">
        <f>IFERROR((全价!B180+IF(利息!B180&lt;利息!B179,参数!B$3*100,0))/全价!B179-1,"")</f>
        <v/>
      </c>
      <c r="C180" s="4">
        <f>IFERROR((全价!C180+IF(利息!C180&lt;利息!C179,参数!C$3*100,0))/全价!C179-1,"")</f>
        <v>2.2255445383834171E-4</v>
      </c>
      <c r="D180" s="4">
        <f>IFERROR((全价!D180+IF(利息!D180&lt;利息!D179,参数!D$3*100,0))/全价!D179-1,"")</f>
        <v>1.4882768974231464E-3</v>
      </c>
      <c r="E180" s="4">
        <f>IFERROR((全价!E180+IF(利息!E180&lt;利息!E179,参数!E$3*100,0))/全价!E179-1,"")</f>
        <v>1.016373579070029E-3</v>
      </c>
      <c r="F180" s="4">
        <f>IFERROR((全价!F180+IF(利息!F180&lt;利息!F179,参数!F$3*100,0))/全价!F179-1,"")</f>
        <v>1.7362966128864343E-4</v>
      </c>
      <c r="G180" s="4">
        <f>IFERROR((全价!G180+IF(利息!G180&lt;利息!G179,参数!G$3*100,0))/全价!G179-1,"")</f>
        <v>1.3150565339734577E-2</v>
      </c>
      <c r="H180" s="4">
        <f>IFERROR((全价!H180+IF(利息!H180&lt;利息!H179,参数!H$3*100,0))/全价!H179-1,"")</f>
        <v>1.0306380586524444E-3</v>
      </c>
      <c r="I180" s="4">
        <f>IFERROR((全价!I180+IF(利息!I180&lt;利息!I179,参数!I$3*100,0))/全价!I179-1,"")</f>
        <v>9.3521711526367568E-4</v>
      </c>
      <c r="J180" s="4">
        <f>IFERROR((全价!J180+IF(利息!J180&lt;利息!J179,参数!J$3*100,0))/全价!J179-1,"")</f>
        <v>3.3447418574139576E-4</v>
      </c>
      <c r="K180" s="4">
        <f>IFERROR((全价!K180+IF(利息!K180&lt;利息!K179,参数!K$3*100,0))/全价!K179-1,"")</f>
        <v>-2.0915470127502722E-5</v>
      </c>
      <c r="M180" s="3">
        <f t="shared" si="6"/>
        <v>2.0367570912094169E-3</v>
      </c>
      <c r="N180" s="6">
        <f t="shared" si="7"/>
        <v>1.0234834949079292</v>
      </c>
      <c r="O180" s="6">
        <f ca="1">IFERROR(AVERAGE(OFFSET(N180,0,0,-参数!B$8,1)),0)</f>
        <v>1.0190682294306164</v>
      </c>
      <c r="P180" s="6">
        <f t="shared" ca="1" si="8"/>
        <v>4.4152654773128575E-3</v>
      </c>
    </row>
    <row r="181" spans="1:16" x14ac:dyDescent="0.15">
      <c r="A181" s="1">
        <v>42548</v>
      </c>
      <c r="B181" s="4">
        <f>IFERROR((全价!B181+IF(利息!B181&lt;利息!B180,参数!B$3*100,0))/全价!B180-1,"")</f>
        <v>1.4280301366254022E-3</v>
      </c>
      <c r="C181" s="4">
        <f>IFERROR((全价!C181+IF(利息!C181&lt;利息!C180,参数!C$3*100,0))/全价!C180-1,"")</f>
        <v>9.5415351269845239E-4</v>
      </c>
      <c r="D181" s="4">
        <f>IFERROR((全价!D181+IF(利息!D181&lt;利息!D180,参数!D$3*100,0))/全价!D180-1,"")</f>
        <v>-8.5584908009361804E-5</v>
      </c>
      <c r="E181" s="4">
        <f>IFERROR((全价!E181+IF(利息!E181&lt;利息!E180,参数!E$3*100,0))/全价!E180-1,"")</f>
        <v>4.2471806020794034E-5</v>
      </c>
      <c r="F181" s="4">
        <f>IFERROR((全价!F181+IF(利息!F181&lt;利息!F180,参数!F$3*100,0))/全价!F180-1,"")</f>
        <v>5.2079855778863759E-4</v>
      </c>
      <c r="G181" s="4">
        <f>IFERROR((全价!G181+IF(利息!G181&lt;利息!G180,参数!G$3*100,0))/全价!G180-1,"")</f>
        <v>4.6875101123555751E-4</v>
      </c>
      <c r="H181" s="4">
        <f>IFERROR((全价!H181+IF(利息!H181&lt;利息!H180,参数!H$3*100,0))/全价!H180-1,"")</f>
        <v>1.6847622613254121E-3</v>
      </c>
      <c r="I181" s="4">
        <f>IFERROR((全价!I181+IF(利息!I181&lt;利息!I180,参数!I$3*100,0))/全价!I180-1,"")</f>
        <v>4.9743910976807193E-4</v>
      </c>
      <c r="J181" s="4">
        <f>IFERROR((全价!J181+IF(利息!J181&lt;利息!J180,参数!J$3*100,0))/全价!J180-1,"")</f>
        <v>8.1059137571903861E-4</v>
      </c>
      <c r="K181" s="4">
        <f>IFERROR((全价!K181+IF(利息!K181&lt;利息!K180,参数!K$3*100,0))/全价!K180-1,"")</f>
        <v>4.1439641919671644E-4</v>
      </c>
      <c r="M181" s="3">
        <f t="shared" si="6"/>
        <v>6.7358092823687214E-4</v>
      </c>
      <c r="N181" s="6">
        <f t="shared" si="7"/>
        <v>1.0241728938704644</v>
      </c>
      <c r="O181" s="6">
        <f ca="1">IFERROR(AVERAGE(OFFSET(N181,0,0,-参数!B$8,1)),0)</f>
        <v>1.0196919824308623</v>
      </c>
      <c r="P181" s="6">
        <f t="shared" ca="1" si="8"/>
        <v>4.4809114396020533E-3</v>
      </c>
    </row>
    <row r="182" spans="1:16" x14ac:dyDescent="0.15">
      <c r="A182" s="1">
        <v>42549</v>
      </c>
      <c r="B182" s="4">
        <f>IFERROR((全价!B182+IF(利息!B182&lt;利息!B181,参数!B$3*100,0))/全价!B181-1,"")</f>
        <v>1.1424949160758757E-3</v>
      </c>
      <c r="C182" s="4">
        <f>IFERROR((全价!C182+IF(利息!C182&lt;利息!C181,参数!C$3*100,0))/全价!C181-1,"")</f>
        <v>5.0865830584090332E-4</v>
      </c>
      <c r="D182" s="4">
        <f>IFERROR((全价!D182+IF(利息!D182&lt;利息!D181,参数!D$3*100,0))/全价!D181-1,"")</f>
        <v>6.6139453091640377E-5</v>
      </c>
      <c r="E182" s="4">
        <f>IFERROR((全价!E182+IF(利息!E182&lt;利息!E181,参数!E$3*100,0))/全价!E181-1,"")</f>
        <v>1.4333625756979274E-4</v>
      </c>
      <c r="F182" s="4">
        <f>IFERROR((全价!F182+IF(利息!F182&lt;利息!F181,参数!F$3*100,0))/全价!F181-1,"")</f>
        <v>-3.1365116651538294E-4</v>
      </c>
      <c r="G182" s="4">
        <f>IFERROR((全价!G182+IF(利息!G182&lt;利息!G181,参数!G$3*100,0))/全价!G181-1,"")</f>
        <v>-2.9356371564803752E-4</v>
      </c>
      <c r="H182" s="4">
        <f>IFERROR((全价!H182+IF(利息!H182&lt;利息!H181,参数!H$3*100,0))/全价!H181-1,"")</f>
        <v>2.2204460492503131E-16</v>
      </c>
      <c r="I182" s="4">
        <f>IFERROR((全价!I182+IF(利息!I182&lt;利息!I181,参数!I$3*100,0))/全价!I181-1,"")</f>
        <v>-8.9047312139101109E-4</v>
      </c>
      <c r="J182" s="4">
        <f>IFERROR((全价!J182+IF(利息!J182&lt;利息!J181,参数!J$3*100,0))/全价!J181-1,"")</f>
        <v>1.4175177262165661E-4</v>
      </c>
      <c r="K182" s="4">
        <f>IFERROR((全价!K182+IF(利息!K182&lt;利息!K181,参数!K$3*100,0))/全价!K181-1,"")</f>
        <v>7.4482055704816474E-5</v>
      </c>
      <c r="M182" s="3">
        <f t="shared" si="6"/>
        <v>5.7917475735047576E-5</v>
      </c>
      <c r="N182" s="6">
        <f t="shared" si="7"/>
        <v>1.0242322113791937</v>
      </c>
      <c r="O182" s="6">
        <f ca="1">IFERROR(AVERAGE(OFFSET(N182,0,0,-参数!B$8,1)),0)</f>
        <v>1.0203143648263611</v>
      </c>
      <c r="P182" s="6">
        <f t="shared" ca="1" si="8"/>
        <v>3.9178465528326711E-3</v>
      </c>
    </row>
    <row r="183" spans="1:16" x14ac:dyDescent="0.15">
      <c r="A183" s="1">
        <v>42550</v>
      </c>
      <c r="B183" s="4">
        <f>IFERROR((全价!B183+IF(利息!B183&lt;利息!B182,参数!B$3*100,0))/全价!B182-1,"")</f>
        <v>8.1611459344488324E-5</v>
      </c>
      <c r="C183" s="4">
        <f>IFERROR((全价!C183+IF(利息!C183&lt;利息!C182,参数!C$3*100,0))/全价!C182-1,"")</f>
        <v>1.2677319099885231E-4</v>
      </c>
      <c r="D183" s="4">
        <f>IFERROR((全价!D183+IF(利息!D183&lt;利息!D182,参数!D$3*100,0))/全价!D182-1,"")</f>
        <v>-2.85288575877507E-5</v>
      </c>
      <c r="E183" s="4">
        <f>IFERROR((全价!E183+IF(利息!E183&lt;利息!E182,参数!E$3*100,0))/全价!E182-1,"")</f>
        <v>-3.4103832235687914E-4</v>
      </c>
      <c r="F183" s="4">
        <f>IFERROR((全价!F183+IF(利息!F183&lt;利息!F182,参数!F$3*100,0))/全价!F182-1,"")</f>
        <v>7.6100960607616841E-5</v>
      </c>
      <c r="G183" s="4">
        <f>IFERROR((全价!G183+IF(利息!G183&lt;利息!G182,参数!G$3*100,0))/全价!G182-1,"")</f>
        <v>-9.9659175050171855E-3</v>
      </c>
      <c r="H183" s="4">
        <f>IFERROR((全价!H183+IF(利息!H183&lt;利息!H182,参数!H$3*100,0))/全价!H182-1,"")</f>
        <v>-2.4294524387965533E-3</v>
      </c>
      <c r="I183" s="4">
        <f>IFERROR((全价!I183+IF(利息!I183&lt;利息!I182,参数!I$3*100,0))/全价!I182-1,"")</f>
        <v>-1.6600995533135876E-3</v>
      </c>
      <c r="J183" s="4">
        <f>IFERROR((全价!J183+IF(利息!J183&lt;利息!J182,参数!J$3*100,0))/全价!J182-1,"")</f>
        <v>1.4173168190456664E-4</v>
      </c>
      <c r="K183" s="4">
        <f>IFERROR((全价!K183+IF(利息!K183&lt;利息!K182,参数!K$3*100,0))/全价!K182-1,"")</f>
        <v>-2.1167007690670037E-4</v>
      </c>
      <c r="M183" s="3">
        <f t="shared" si="6"/>
        <v>-1.4210489461123133E-3</v>
      </c>
      <c r="N183" s="6">
        <f t="shared" si="7"/>
        <v>1.0227767272746391</v>
      </c>
      <c r="O183" s="6">
        <f ca="1">IFERROR(AVERAGE(OFFSET(N183,0,0,-参数!B$8,1)),0)</f>
        <v>1.0208010414927284</v>
      </c>
      <c r="P183" s="6">
        <f t="shared" ca="1" si="8"/>
        <v>1.9756857819106521E-3</v>
      </c>
    </row>
    <row r="184" spans="1:16" x14ac:dyDescent="0.15">
      <c r="A184" s="1">
        <v>42551</v>
      </c>
      <c r="B184" s="4">
        <f>IFERROR((全价!B184+IF(利息!B184&lt;利息!B183,参数!B$3*100,0))/全价!B183-1,"")</f>
        <v>2.0154742416367277E-4</v>
      </c>
      <c r="C184" s="4">
        <f>IFERROR((全价!C184+IF(利息!C184&lt;利息!C183,参数!C$3*100,0))/全价!C183-1,"")</f>
        <v>-1.5942648282984972E-4</v>
      </c>
      <c r="D184" s="4">
        <f>IFERROR((全价!D184+IF(利息!D184&lt;利息!D183,参数!D$3*100,0))/全价!D183-1,"")</f>
        <v>1.6080360303805108E-4</v>
      </c>
      <c r="E184" s="4">
        <f>IFERROR((全价!E184+IF(利息!E184&lt;利息!E183,参数!E$3*100,0))/全价!E183-1,"")</f>
        <v>1.1124031625171504E-3</v>
      </c>
      <c r="F184" s="4">
        <f>IFERROR((全价!F184+IF(利息!F184&lt;利息!F183,参数!F$3*100,0))/全价!F183-1,"")</f>
        <v>1.7355038701749592E-4</v>
      </c>
      <c r="G184" s="4">
        <f>IFERROR((全价!G184+IF(利息!G184&lt;利息!G183,参数!G$3*100,0))/全价!G183-1,"")</f>
        <v>-1.1202240385830398E-2</v>
      </c>
      <c r="H184" s="4">
        <f>IFERROR((全价!H184+IF(利息!H184&lt;利息!H183,参数!H$3*100,0))/全价!H183-1,"")</f>
        <v>2.1543649306856594E-3</v>
      </c>
      <c r="I184" s="4">
        <f>IFERROR((全价!I184+IF(利息!I184&lt;利息!I183,参数!I$3*100,0))/全价!I183-1,"")</f>
        <v>2.9578073983427267E-3</v>
      </c>
      <c r="J184" s="4">
        <f>IFERROR((全价!J184+IF(利息!J184&lt;利息!J183,参数!J$3*100,0))/全价!J183-1,"")</f>
        <v>4.0835592685046773E-3</v>
      </c>
      <c r="K184" s="4">
        <f>IFERROR((全价!K184+IF(利息!K184&lt;利息!K183,参数!K$3*100,0))/全价!K183-1,"")</f>
        <v>-2.0910112653260704E-5</v>
      </c>
      <c r="M184" s="3">
        <f t="shared" si="6"/>
        <v>-5.3854080704407448E-5</v>
      </c>
      <c r="N184" s="6">
        <f t="shared" si="7"/>
        <v>1.0227216465742257</v>
      </c>
      <c r="O184" s="6">
        <f ca="1">IFERROR(AVERAGE(OFFSET(N184,0,0,-参数!B$8,1)),0)</f>
        <v>1.0212476978355995</v>
      </c>
      <c r="P184" s="6">
        <f t="shared" ca="1" si="8"/>
        <v>1.4739487386261629E-3</v>
      </c>
    </row>
    <row r="185" spans="1:16" x14ac:dyDescent="0.15">
      <c r="A185" s="1">
        <v>42552</v>
      </c>
      <c r="B185" s="4" t="str">
        <f>IFERROR((全价!B185+IF(利息!B185&lt;利息!B184,参数!B$3*100,0))/全价!B184-1,"")</f>
        <v/>
      </c>
      <c r="C185" s="4">
        <f>IFERROR((全价!C185+IF(利息!C185&lt;利息!C184,参数!C$3*100,0))/全价!C184-1,"")</f>
        <v>2.2218707890653278E-4</v>
      </c>
      <c r="D185" s="4">
        <f>IFERROR((全价!D185+IF(利息!D185&lt;利息!D184,参数!D$3*100,0))/全价!D184-1,"")</f>
        <v>2.3377603400192015E-3</v>
      </c>
      <c r="E185" s="4">
        <f>IFERROR((全价!E185+IF(利息!E185&lt;利息!E184,参数!E$3*100,0))/全价!E184-1,"")</f>
        <v>-8.2475648468105511E-4</v>
      </c>
      <c r="F185" s="4">
        <f>IFERROR((全价!F185+IF(利息!F185&lt;利息!F184,参数!F$3*100,0))/全价!F184-1,"")</f>
        <v>5.6327349998408494E-4</v>
      </c>
      <c r="G185" s="4">
        <f>IFERROR((全价!G185+IF(利息!G185&lt;利息!G184,参数!G$3*100,0))/全价!G184-1,"")</f>
        <v>1.5958325792198025E-4</v>
      </c>
      <c r="H185" s="4">
        <f>IFERROR((全价!H185+IF(利息!H185&lt;利息!H184,参数!H$3*100,0))/全价!H184-1,"")</f>
        <v>1.8693335825781254E-4</v>
      </c>
      <c r="I185" s="4">
        <f>IFERROR((全价!I185+IF(利息!I185&lt;利息!I184,参数!I$3*100,0))/全价!I184-1,"")</f>
        <v>-1.6579561515959185E-3</v>
      </c>
      <c r="J185" s="4">
        <f>IFERROR((全价!J185+IF(利息!J185&lt;利息!J184,参数!J$3*100,0))/全价!J184-1,"")</f>
        <v>-2.6356616804120714E-3</v>
      </c>
      <c r="K185" s="4">
        <f>IFERROR((全价!K185+IF(利息!K185&lt;利息!K184,参数!K$3*100,0))/全价!K184-1,"")</f>
        <v>-3.0712370158558766E-4</v>
      </c>
      <c r="M185" s="3">
        <f t="shared" si="6"/>
        <v>-2.1730672035389118E-4</v>
      </c>
      <c r="N185" s="6">
        <f t="shared" si="7"/>
        <v>1.0224994022873737</v>
      </c>
      <c r="O185" s="6">
        <f ca="1">IFERROR(AVERAGE(OFFSET(N185,0,0,-参数!B$8,1)),0)</f>
        <v>1.0216795350657006</v>
      </c>
      <c r="P185" s="6">
        <f t="shared" ca="1" si="8"/>
        <v>8.1986722167304293E-4</v>
      </c>
    </row>
    <row r="186" spans="1:16" x14ac:dyDescent="0.15">
      <c r="A186" s="1">
        <v>42555</v>
      </c>
      <c r="B186" s="4" t="str">
        <f>IFERROR((全价!B186+IF(利息!B186&lt;利息!B185,参数!B$3*100,0))/全价!B185-1,"")</f>
        <v/>
      </c>
      <c r="C186" s="4">
        <f>IFERROR((全价!C186+IF(利息!C186&lt;利息!C185,参数!C$3*100,0))/全价!C185-1,"")</f>
        <v>3.8024751369092336E-4</v>
      </c>
      <c r="D186" s="4">
        <f>IFERROR((全价!D186+IF(利息!D186&lt;利息!D185,参数!D$3*100,0))/全价!D185-1,"")</f>
        <v>-4.6309830878576985E-4</v>
      </c>
      <c r="E186" s="4">
        <f>IFERROR((全价!E186+IF(利息!E186&lt;利息!E185,参数!E$3*100,0))/全价!E185-1,"")</f>
        <v>1.3934230432344208E-4</v>
      </c>
      <c r="F186" s="4">
        <f>IFERROR((全价!F186+IF(利息!F186&lt;利息!F185,参数!F$3*100,0))/全价!F185-1,"")</f>
        <v>6.1765121782664245E-4</v>
      </c>
      <c r="G186" s="4">
        <f>IFERROR((全价!G186+IF(利息!G186&lt;利息!G185,参数!G$3*100,0))/全价!G185-1,"")</f>
        <v>-2.3930522178846614E-3</v>
      </c>
      <c r="H186" s="4">
        <f>IFERROR((全价!H186+IF(利息!H186&lt;利息!H185,参数!H$3*100,0))/全价!H185-1,"")</f>
        <v>4.6724605177095313E-4</v>
      </c>
      <c r="I186" s="4">
        <f>IFERROR((全价!I186+IF(利息!I186&lt;利息!I185,参数!I$3*100,0))/全价!I185-1,"")</f>
        <v>-9.4427338360680846E-4</v>
      </c>
      <c r="J186" s="4">
        <f>IFERROR((全价!J186+IF(利息!J186&lt;利息!J185,参数!J$3*100,0))/全价!J185-1,"")</f>
        <v>6.1653400050865059E-4</v>
      </c>
      <c r="K186" s="4" t="str">
        <f>IFERROR((全价!K186+IF(利息!K186&lt;利息!K185,参数!K$3*100,0))/全价!K185-1,"")</f>
        <v/>
      </c>
      <c r="M186" s="3">
        <f t="shared" si="6"/>
        <v>-1.9742535276957851E-4</v>
      </c>
      <c r="N186" s="6">
        <f t="shared" si="7"/>
        <v>1.0222975349821704</v>
      </c>
      <c r="O186" s="6">
        <f ca="1">IFERROR(AVERAGE(OFFSET(N186,0,0,-参数!B$8,1)),0)</f>
        <v>1.0220172452409553</v>
      </c>
      <c r="P186" s="6">
        <f t="shared" ca="1" si="8"/>
        <v>2.8028974121507844E-4</v>
      </c>
    </row>
    <row r="187" spans="1:16" x14ac:dyDescent="0.15">
      <c r="A187" s="1">
        <v>42556</v>
      </c>
      <c r="B187" s="4" t="str">
        <f>IFERROR((全价!B187+IF(利息!B187&lt;利息!B186,参数!B$3*100,0))/全价!B186-1,"")</f>
        <v/>
      </c>
      <c r="C187" s="4">
        <f>IFERROR((全价!C187+IF(利息!C187&lt;利息!C186,参数!C$3*100,0))/全价!C186-1,"")</f>
        <v>1.2670099349265662E-4</v>
      </c>
      <c r="D187" s="4">
        <f>IFERROR((全价!D187+IF(利息!D187&lt;利息!D186,参数!D$3*100,0))/全价!D186-1,"")</f>
        <v>1.0107467878699428E-3</v>
      </c>
      <c r="E187" s="4">
        <f>IFERROR((全价!E187+IF(利息!E187&lt;利息!E186,参数!E$3*100,0))/全价!E186-1,"")</f>
        <v>-2.2782609849464341E-3</v>
      </c>
      <c r="F187" s="4">
        <f>IFERROR((全价!F187+IF(利息!F187&lt;利息!F186,参数!F$3*100,0))/全价!F186-1,"")</f>
        <v>2.7063888107492495E-4</v>
      </c>
      <c r="G187" s="4">
        <f>IFERROR((全价!G187+IF(利息!G187&lt;利息!G186,参数!G$3*100,0))/全价!G186-1,"")</f>
        <v>3.9022968345014952E-4</v>
      </c>
      <c r="H187" s="4">
        <f>IFERROR((全价!H187+IF(利息!H187&lt;利息!H186,参数!H$3*100,0))/全价!H186-1,"")</f>
        <v>1.8681113394358739E-4</v>
      </c>
      <c r="I187" s="4">
        <f>IFERROR((全价!I187+IF(利息!I187&lt;利息!I186,参数!I$3*100,0))/全价!I186-1,"")</f>
        <v>-3.1505529286302014E-4</v>
      </c>
      <c r="J187" s="4">
        <f>IFERROR((全价!J187+IF(利息!J187&lt;利息!J186,参数!J$3*100,0))/全价!J186-1,"")</f>
        <v>-3.383064646500511E-4</v>
      </c>
      <c r="K187" s="4" t="str">
        <f>IFERROR((全价!K187+IF(利息!K187&lt;利息!K186,参数!K$3*100,0))/全价!K186-1,"")</f>
        <v/>
      </c>
      <c r="M187" s="3">
        <f t="shared" si="6"/>
        <v>-1.1831190782853052E-4</v>
      </c>
      <c r="N187" s="6">
        <f t="shared" si="7"/>
        <v>1.0221765850104383</v>
      </c>
      <c r="O187" s="6">
        <f ca="1">IFERROR(AVERAGE(OFFSET(N187,0,0,-参数!B$8,1)),0)</f>
        <v>1.0223075772953529</v>
      </c>
      <c r="P187" s="6">
        <f t="shared" ca="1" si="8"/>
        <v>-1.3099228491464388E-4</v>
      </c>
    </row>
    <row r="188" spans="1:16" x14ac:dyDescent="0.15">
      <c r="A188" s="1">
        <v>42557</v>
      </c>
      <c r="B188" s="4" t="str">
        <f>IFERROR((全价!B188+IF(利息!B188&lt;利息!B187,参数!B$3*100,0))/全价!B187-1,"")</f>
        <v/>
      </c>
      <c r="C188" s="4">
        <f>IFERROR((全价!C188+IF(利息!C188&lt;利息!C187,参数!C$3*100,0))/全价!C187-1,"")</f>
        <v>6.9872622861533173E-4</v>
      </c>
      <c r="D188" s="4">
        <f>IFERROR((全价!D188+IF(利息!D188&lt;利息!D187,参数!D$3*100,0))/全价!D187-1,"")</f>
        <v>2.5469406330125288E-4</v>
      </c>
      <c r="E188" s="4">
        <f>IFERROR((全价!E188+IF(利息!E188&lt;利息!E187,参数!E$3*100,0))/全价!E187-1,"")</f>
        <v>-1.4762051685790478E-4</v>
      </c>
      <c r="F188" s="4">
        <f>IFERROR((全价!F188+IF(利息!F188&lt;利息!F187,参数!F$3*100,0))/全价!F187-1,"")</f>
        <v>1.6327237831210706E-3</v>
      </c>
      <c r="G188" s="4">
        <f>IFERROR((全价!G188+IF(利息!G188&lt;利息!G187,参数!G$3*100,0))/全价!G187-1,"")</f>
        <v>-8.7027953449283491E-3</v>
      </c>
      <c r="H188" s="4">
        <f>IFERROR((全价!H188+IF(利息!H188&lt;利息!H187,参数!H$3*100,0))/全价!H187-1,"")</f>
        <v>3.7355248412396236E-4</v>
      </c>
      <c r="I188" s="4">
        <f>IFERROR((全价!I188+IF(利息!I188&lt;利息!I187,参数!I$3*100,0))/全价!I187-1,"")</f>
        <v>-2.6372768534010937E-5</v>
      </c>
      <c r="J188" s="4">
        <f>IFERROR((全价!J188+IF(利息!J188&lt;利息!J187,参数!J$3*100,0))/全价!J187-1,"")</f>
        <v>6.2135875355906478E-4</v>
      </c>
      <c r="K188" s="4">
        <f>IFERROR((全价!K188+IF(利息!K188&lt;利息!K187,参数!K$3*100,0))/全价!K187-1,"")</f>
        <v>1.6975401337648854E-4</v>
      </c>
      <c r="M188" s="3">
        <f t="shared" si="6"/>
        <v>-5.6955325602478816E-4</v>
      </c>
      <c r="N188" s="6">
        <f t="shared" si="7"/>
        <v>1.0215944010082132</v>
      </c>
      <c r="O188" s="6">
        <f ca="1">IFERROR(AVERAGE(OFFSET(N188,0,0,-参数!B$8,1)),0)</f>
        <v>1.0225147347719084</v>
      </c>
      <c r="P188" s="6">
        <f t="shared" ca="1" si="8"/>
        <v>-9.2033376369515807E-4</v>
      </c>
    </row>
    <row r="189" spans="1:16" x14ac:dyDescent="0.15">
      <c r="A189" s="1">
        <v>42558</v>
      </c>
      <c r="B189" s="4" t="str">
        <f>IFERROR((全价!B189+IF(利息!B189&lt;利息!B188,参数!B$3*100,0))/全价!B188-1,"")</f>
        <v/>
      </c>
      <c r="C189" s="4">
        <f>IFERROR((全价!C189+IF(利息!C189&lt;利息!C188,参数!C$3*100,0))/全价!C188-1,"")</f>
        <v>4.1241741863240478E-4</v>
      </c>
      <c r="D189" s="4">
        <f>IFERROR((全价!D189+IF(利息!D189&lt;利息!D188,参数!D$3*100,0))/全价!D188-1,"")</f>
        <v>2.5462921075258826E-4</v>
      </c>
      <c r="E189" s="4">
        <f>IFERROR((全价!E189+IF(利息!E189&lt;利息!E188,参数!E$3*100,0))/全价!E188-1,"")</f>
        <v>1.4365197913868144E-4</v>
      </c>
      <c r="F189" s="4">
        <f>IFERROR((全价!F189+IF(利息!F189&lt;利息!F188,参数!F$3*100,0))/全价!F188-1,"")</f>
        <v>6.5867825230703225E-4</v>
      </c>
      <c r="G189" s="4">
        <f>IFERROR((全价!G189+IF(利息!G189&lt;利息!G188,参数!G$3*100,0))/全价!G188-1,"")</f>
        <v>8.8695421475031289E-3</v>
      </c>
      <c r="H189" s="4">
        <f>IFERROR((全价!H189+IF(利息!H189&lt;利息!H188,参数!H$3*100,0))/全价!H188-1,"")</f>
        <v>2.800597460792531E-4</v>
      </c>
      <c r="I189" s="4">
        <f>IFERROR((全价!I189+IF(利息!I189&lt;利息!I188,参数!I$3*100,0))/全价!I188-1,"")</f>
        <v>8.3999483080088311E-4</v>
      </c>
      <c r="J189" s="4">
        <f>IFERROR((全价!J189+IF(利息!J189&lt;利息!J188,参数!J$3*100,0))/全价!J188-1,"")</f>
        <v>1.004646391012276E-3</v>
      </c>
      <c r="K189" s="4">
        <f>IFERROR((全价!K189+IF(利息!K189&lt;利息!K188,参数!K$3*100,0))/全价!K188-1,"")</f>
        <v>3.6033965929638256E-4</v>
      </c>
      <c r="M189" s="3">
        <f t="shared" si="6"/>
        <v>1.424884403946959E-3</v>
      </c>
      <c r="N189" s="6">
        <f t="shared" si="7"/>
        <v>1.0230500549373693</v>
      </c>
      <c r="O189" s="6">
        <f ca="1">IFERROR(AVERAGE(OFFSET(N189,0,0,-参数!B$8,1)),0)</f>
        <v>1.0227065931908377</v>
      </c>
      <c r="P189" s="6">
        <f t="shared" ca="1" si="8"/>
        <v>3.4346174653165917E-4</v>
      </c>
    </row>
    <row r="190" spans="1:16" x14ac:dyDescent="0.15">
      <c r="A190" s="1">
        <v>42559</v>
      </c>
      <c r="B190" s="4" t="str">
        <f>IFERROR((全价!B190+IF(利息!B190&lt;利息!B189,参数!B$3*100,0))/全价!B189-1,"")</f>
        <v/>
      </c>
      <c r="C190" s="4">
        <f>IFERROR((全价!C190+IF(利息!C190&lt;利息!C189,参数!C$3*100,0))/全价!C189-1,"")</f>
        <v>8.8841923995142125E-4</v>
      </c>
      <c r="D190" s="4">
        <f>IFERROR((全价!D190+IF(利息!D190&lt;利息!D189,参数!D$3*100,0))/全价!D189-1,"")</f>
        <v>2.8958314757887571E-3</v>
      </c>
      <c r="E190" s="4">
        <f>IFERROR((全价!E190+IF(利息!E190&lt;利息!E189,参数!E$3*100,0))/全价!E189-1,"")</f>
        <v>1.9882302091298598E-3</v>
      </c>
      <c r="F190" s="4">
        <f>IFERROR((全价!F190+IF(利息!F190&lt;利息!F189,参数!F$3*100,0))/全价!F189-1,"")</f>
        <v>1.7287234042551169E-4</v>
      </c>
      <c r="G190" s="4">
        <f>IFERROR((全价!G190+IF(利息!G190&lt;利息!G189,参数!G$3*100,0))/全价!G189-1,"")</f>
        <v>-2.7173698836083782E-3</v>
      </c>
      <c r="H190" s="4">
        <f>IFERROR((全价!H190+IF(利息!H190&lt;利息!H189,参数!H$3*100,0))/全价!H189-1,"")</f>
        <v>-1.1102230246251565E-16</v>
      </c>
      <c r="I190" s="4">
        <f>IFERROR((全价!I190+IF(利息!I190&lt;利息!I189,参数!I$3*100,0))/全价!I189-1,"")</f>
        <v>2.0896603972464511E-3</v>
      </c>
      <c r="J190" s="4">
        <f>IFERROR((全价!J190+IF(利息!J190&lt;利息!J189,参数!J$3*100,0))/全价!J189-1,"")</f>
        <v>1.291104400938492E-3</v>
      </c>
      <c r="K190" s="4">
        <f>IFERROR((全价!K190+IF(利息!K190&lt;利息!K189,参数!K$3*100,0))/全价!K189-1,"")</f>
        <v>1.1223930463835075E-3</v>
      </c>
      <c r="M190" s="3">
        <f t="shared" si="6"/>
        <v>8.5901569180616788E-4</v>
      </c>
      <c r="N190" s="6">
        <f t="shared" si="7"/>
        <v>1.0239288709880638</v>
      </c>
      <c r="O190" s="6">
        <f ca="1">IFERROR(AVERAGE(OFFSET(N190,0,0,-参数!B$8,1)),0)</f>
        <v>1.0229163973699991</v>
      </c>
      <c r="P190" s="6">
        <f t="shared" ca="1" si="8"/>
        <v>1.0124736180647798E-3</v>
      </c>
    </row>
    <row r="191" spans="1:16" x14ac:dyDescent="0.15">
      <c r="A191" s="1">
        <v>42562</v>
      </c>
      <c r="B191" s="4" t="str">
        <f>IFERROR((全价!B191+IF(利息!B191&lt;利息!B190,参数!B$3*100,0))/全价!B190-1,"")</f>
        <v/>
      </c>
      <c r="C191" s="4">
        <f>IFERROR((全价!C191+IF(利息!C191&lt;利息!C190,参数!C$3*100,0))/全价!C190-1,"")</f>
        <v>-1.3034223960151081E-6</v>
      </c>
      <c r="D191" s="4">
        <f>IFERROR((全价!D191+IF(利息!D191&lt;利息!D190,参数!D$3*100,0))/全价!D190-1,"")</f>
        <v>-4.6127363060988191E-4</v>
      </c>
      <c r="E191" s="4">
        <f>IFERROR((全价!E191+IF(利息!E191&lt;利息!E190,参数!E$3*100,0))/全价!E190-1,"")</f>
        <v>-5.3887605850666542E-4</v>
      </c>
      <c r="F191" s="4">
        <f>IFERROR((全价!F191+IF(利息!F191&lt;利息!F190,参数!F$3*100,0))/全价!F190-1,"")</f>
        <v>7.1264276122473547E-4</v>
      </c>
      <c r="G191" s="4">
        <f>IFERROR((全价!G191+IF(利息!G191&lt;利息!G190,参数!G$3*100,0))/全价!G190-1,"")</f>
        <v>6.1356424039096247E-3</v>
      </c>
      <c r="H191" s="4">
        <f>IFERROR((全价!H191+IF(利息!H191&lt;利息!H190,参数!H$3*100,0))/全价!H190-1,"")</f>
        <v>4.6663555762949116E-4</v>
      </c>
      <c r="I191" s="4" t="str">
        <f>IFERROR((全价!I191+IF(利息!I191&lt;利息!I190,参数!I$3*100,0))/全价!I190-1,"")</f>
        <v/>
      </c>
      <c r="J191" s="4">
        <f>IFERROR((全价!J191+IF(利息!J191&lt;利息!J190,参数!J$3*100,0))/全价!J190-1,"")</f>
        <v>-2.4671871968451331E-4</v>
      </c>
      <c r="K191" s="4">
        <f>IFERROR((全价!K191+IF(利息!K191&lt;利息!K190,参数!K$3*100,0))/全价!K190-1,"")</f>
        <v>2.1262449809664741E-3</v>
      </c>
      <c r="M191" s="3">
        <f t="shared" si="6"/>
        <v>1.0241242340666562E-3</v>
      </c>
      <c r="N191" s="6">
        <f t="shared" si="7"/>
        <v>1.0249775013588034</v>
      </c>
      <c r="O191" s="6">
        <f ca="1">IFERROR(AVERAGE(OFFSET(N191,0,0,-参数!B$8,1)),0)</f>
        <v>1.0230490274121988</v>
      </c>
      <c r="P191" s="6">
        <f t="shared" ca="1" si="8"/>
        <v>1.9284739466045586E-3</v>
      </c>
    </row>
    <row r="192" spans="1:16" x14ac:dyDescent="0.15">
      <c r="A192" s="1">
        <v>42563</v>
      </c>
      <c r="B192" s="4" t="str">
        <f>IFERROR((全价!B192+IF(利息!B192&lt;利息!B191,参数!B$3*100,0))/全价!B191-1,"")</f>
        <v/>
      </c>
      <c r="C192" s="4">
        <f>IFERROR((全价!C192+IF(利息!C192&lt;利息!C191,参数!C$3*100,0))/全价!C191-1,"")</f>
        <v>-6.3867780659809803E-5</v>
      </c>
      <c r="D192" s="4">
        <f>IFERROR((全价!D192+IF(利息!D192&lt;利息!D191,参数!D$3*100,0))/全价!D191-1,"")</f>
        <v>1.5984448678318941E-4</v>
      </c>
      <c r="E192" s="4">
        <f>IFERROR((全价!E192+IF(利息!E192&lt;利息!E191,参数!E$3*100,0))/全价!E191-1,"")</f>
        <v>2.4036737696797594E-4</v>
      </c>
      <c r="F192" s="4">
        <f>IFERROR((全价!F192+IF(利息!F192&lt;利息!F191,参数!F$3*100,0))/全价!F191-1,"")</f>
        <v>2.6970794482550353E-4</v>
      </c>
      <c r="G192" s="4">
        <f>IFERROR((全价!G192+IF(利息!G192&lt;利息!G191,参数!G$3*100,0))/全价!G191-1,"")</f>
        <v>-2.9947486626535902E-4</v>
      </c>
      <c r="H192" s="4">
        <f>IFERROR((全价!H192+IF(利息!H192&lt;利息!H191,参数!H$3*100,0))/全价!H191-1,"")</f>
        <v>6.5298507462685507E-4</v>
      </c>
      <c r="I192" s="4" t="str">
        <f>IFERROR((全价!I192+IF(利息!I192&lt;利息!I191,参数!I$3*100,0))/全价!I191-1,"")</f>
        <v/>
      </c>
      <c r="J192" s="4">
        <f>IFERROR((全价!J192+IF(利息!J192&lt;利息!J191,参数!J$3*100,0))/全价!J191-1,"")</f>
        <v>1.4109184633359639E-4</v>
      </c>
      <c r="K192" s="4">
        <f>IFERROR((全价!K192+IF(利息!K192&lt;利息!K191,参数!K$3*100,0))/全价!K191-1,"")</f>
        <v>4.5400677237616982E-4</v>
      </c>
      <c r="M192" s="3">
        <f t="shared" si="6"/>
        <v>1.9433260687351517E-4</v>
      </c>
      <c r="N192" s="6">
        <f t="shared" si="7"/>
        <v>1.0251766879086293</v>
      </c>
      <c r="O192" s="6">
        <f ca="1">IFERROR(AVERAGE(OFFSET(N192,0,0,-参数!B$8,1)),0)</f>
        <v>1.023154579187614</v>
      </c>
      <c r="P192" s="6">
        <f t="shared" ca="1" si="8"/>
        <v>2.0221087210152699E-3</v>
      </c>
    </row>
    <row r="193" spans="1:16" x14ac:dyDescent="0.15">
      <c r="A193" s="1">
        <v>42564</v>
      </c>
      <c r="B193" s="4" t="str">
        <f>IFERROR((全价!B193+IF(利息!B193&lt;利息!B192,参数!B$3*100,0))/全价!B192-1,"")</f>
        <v/>
      </c>
      <c r="C193" s="4">
        <f>IFERROR((全价!C193+IF(利息!C193&lt;利息!C192,参数!C$3*100,0))/全价!C192-1,"")</f>
        <v>6.0222039441515385E-4</v>
      </c>
      <c r="D193" s="4">
        <f>IFERROR((全价!D193+IF(利息!D193&lt;利息!D192,参数!D$3*100,0))/全价!D192-1,"")</f>
        <v>6.5731983636574398E-5</v>
      </c>
      <c r="E193" s="4">
        <f>IFERROR((全价!E193+IF(利息!E193&lt;利息!E192,参数!E$3*100,0))/全价!E192-1,"")</f>
        <v>2.4030961437615517E-4</v>
      </c>
      <c r="F193" s="4">
        <f>IFERROR((全价!F193+IF(利息!F193&lt;利息!F192,参数!F$3*100,0))/全价!F192-1,"")</f>
        <v>3.6659764182078725E-4</v>
      </c>
      <c r="G193" s="4">
        <f>IFERROR((全价!G193+IF(利息!G193&lt;利息!G192,参数!G$3*100,0))/全价!G192-1,"")</f>
        <v>7.3303735221363908E-4</v>
      </c>
      <c r="H193" s="4">
        <f>IFERROR((全价!H193+IF(利息!H193&lt;利息!H192,参数!H$3*100,0))/全价!H192-1,"")</f>
        <v>7.4578167241545756E-4</v>
      </c>
      <c r="I193" s="4">
        <f>IFERROR((全价!I193+IF(利息!I193&lt;利息!I192,参数!I$3*100,0))/全价!I192-1,"")</f>
        <v>-2.1803175120227447E-4</v>
      </c>
      <c r="J193" s="4">
        <f>IFERROR((全价!J193+IF(利息!J193&lt;利息!J192,参数!J$3*100,0))/全价!J192-1,"")</f>
        <v>-5.1229043408991259E-3</v>
      </c>
      <c r="K193" s="4">
        <f>IFERROR((全价!K193+IF(利息!K193&lt;利息!K192,参数!K$3*100,0))/全价!K192-1,"")</f>
        <v>-7.801731984500293E-4</v>
      </c>
      <c r="M193" s="3">
        <f t="shared" si="6"/>
        <v>-3.7415895907485136E-4</v>
      </c>
      <c r="N193" s="6">
        <f t="shared" si="7"/>
        <v>1.0247931088662134</v>
      </c>
      <c r="O193" s="6">
        <f ca="1">IFERROR(AVERAGE(OFFSET(N193,0,0,-参数!B$8,1)),0)</f>
        <v>1.0232197196312423</v>
      </c>
      <c r="P193" s="6">
        <f t="shared" ca="1" si="8"/>
        <v>1.5733892349711898E-3</v>
      </c>
    </row>
    <row r="194" spans="1:16" x14ac:dyDescent="0.15">
      <c r="A194" s="1">
        <v>42565</v>
      </c>
      <c r="B194" s="4">
        <f>IFERROR((全价!B194+IF(利息!B194&lt;利息!B193,参数!B$3*100,0))/全价!B193-1,"")</f>
        <v>-5.8670313337281232E-3</v>
      </c>
      <c r="C194" s="4">
        <f>IFERROR((全价!C194+IF(利息!C194&lt;利息!C193,参数!C$3*100,0))/全价!C193-1,"")</f>
        <v>2.9793270915539072E-3</v>
      </c>
      <c r="D194" s="4">
        <f>IFERROR((全价!D194+IF(利息!D194&lt;利息!D193,参数!D$3*100,0))/全价!D193-1,"")</f>
        <v>6.5727663226988753E-5</v>
      </c>
      <c r="E194" s="4">
        <f>IFERROR((全价!E194+IF(利息!E194&lt;利息!E193,参数!E$3*100,0))/全价!E193-1,"")</f>
        <v>1.1123263815147055E-3</v>
      </c>
      <c r="F194" s="4">
        <f>IFERROR((全价!F194+IF(利息!F194&lt;利息!F193,参数!F$3*100,0))/全价!F193-1,"")</f>
        <v>1.3357321631293217E-3</v>
      </c>
      <c r="G194" s="4">
        <f>IFERROR((全价!G194+IF(利息!G194&lt;利息!G193,参数!G$3*100,0))/全价!G193-1,"")</f>
        <v>1.5925287471851846E-4</v>
      </c>
      <c r="H194" s="4">
        <f>IFERROR((全价!H194+IF(利息!H194&lt;利息!H193,参数!H$3*100,0))/全价!H193-1,"")</f>
        <v>1.6767582673498094E-3</v>
      </c>
      <c r="I194" s="4">
        <f>IFERROR((全价!I194+IF(利息!I194&lt;利息!I193,参数!I$3*100,0))/全价!I193-1,"")</f>
        <v>1.0286511532586751E-3</v>
      </c>
      <c r="J194" s="4">
        <f>IFERROR((全价!J194+IF(利息!J194&lt;利息!J193,参数!J$3*100,0))/全价!J193-1,"")</f>
        <v>6.1062907867965865E-3</v>
      </c>
      <c r="K194" s="4">
        <f>IFERROR((全价!K194+IF(利息!K194&lt;利息!K193,参数!K$3*100,0))/全价!K193-1,"")</f>
        <v>1.6916950784673368E-4</v>
      </c>
      <c r="M194" s="3">
        <f t="shared" si="6"/>
        <v>8.7662045556671233E-4</v>
      </c>
      <c r="N194" s="6">
        <f t="shared" si="7"/>
        <v>1.0256914634681695</v>
      </c>
      <c r="O194" s="6">
        <f ca="1">IFERROR(AVERAGE(OFFSET(N194,0,0,-参数!B$8,1)),0)</f>
        <v>1.0234359831019781</v>
      </c>
      <c r="P194" s="6">
        <f t="shared" ca="1" si="8"/>
        <v>2.2554803661913869E-3</v>
      </c>
    </row>
    <row r="195" spans="1:16" x14ac:dyDescent="0.15">
      <c r="A195" s="1">
        <v>42566</v>
      </c>
      <c r="B195" s="4">
        <f>IFERROR((全价!B195+IF(利息!B195&lt;利息!B194,参数!B$3*100,0))/全价!B194-1,"")</f>
        <v>2.1574731868336805E-3</v>
      </c>
      <c r="C195" s="4">
        <f>IFERROR((全价!C195+IF(利息!C195&lt;利息!C194,参数!C$3*100,0))/全价!C194-1,"")</f>
        <v>2.2080502915922118E-4</v>
      </c>
      <c r="D195" s="4">
        <f>IFERROR((全价!D195+IF(利息!D195&lt;利息!D194,参数!D$3*100,0))/全价!D194-1,"")</f>
        <v>8.1832005979531885E-4</v>
      </c>
      <c r="E195" s="4">
        <f>IFERROR((全价!E195+IF(利息!E195&lt;利息!E194,参数!E$3*100,0))/全价!E194-1,"")</f>
        <v>-8.2469962106246353E-4</v>
      </c>
      <c r="F195" s="4">
        <f>IFERROR((全价!F195+IF(利息!F195&lt;利息!F194,参数!F$3*100,0))/全价!F194-1,"")</f>
        <v>4.6277204432532137E-4</v>
      </c>
      <c r="G195" s="4">
        <f>IFERROR((全价!G195+IF(利息!G195&lt;利息!G194,参数!G$3*100,0))/全价!G194-1,"")</f>
        <v>1.592275172788149E-4</v>
      </c>
      <c r="H195" s="4">
        <f>IFERROR((全价!H195+IF(利息!H195&lt;利息!H194,参数!H$3*100,0))/全价!H194-1,"")</f>
        <v>1.4879568492514039E-3</v>
      </c>
      <c r="I195" s="4">
        <f>IFERROR((全价!I195+IF(利息!I195&lt;利息!I194,参数!I$3*100,0))/全价!I194-1,"")</f>
        <v>1.6535997291233784E-4</v>
      </c>
      <c r="J195" s="4">
        <f>IFERROR((全价!J195+IF(利息!J195&lt;利息!J194,参数!J$3*100,0))/全价!J194-1,"")</f>
        <v>1.409377547620938E-4</v>
      </c>
      <c r="K195" s="4">
        <f>IFERROR((全价!K195+IF(利息!K195&lt;利息!K194,参数!K$3*100,0))/全价!K194-1,"")</f>
        <v>2.6412001196995938E-4</v>
      </c>
      <c r="M195" s="3">
        <f t="shared" si="6"/>
        <v>5.0522728052256884E-4</v>
      </c>
      <c r="N195" s="6">
        <f t="shared" si="7"/>
        <v>1.0262096707769128</v>
      </c>
      <c r="O195" s="6">
        <f ca="1">IFERROR(AVERAGE(OFFSET(N195,0,0,-参数!B$8,1)),0)</f>
        <v>1.0237363909749255</v>
      </c>
      <c r="P195" s="6">
        <f t="shared" ca="1" si="8"/>
        <v>2.4732798019873048E-3</v>
      </c>
    </row>
    <row r="196" spans="1:16" x14ac:dyDescent="0.15">
      <c r="A196" s="1">
        <v>42569</v>
      </c>
      <c r="B196" s="4" t="str">
        <f>IFERROR((全价!B196+IF(利息!B196&lt;利息!B195,参数!B$3*100,0))/全价!B195-1,"")</f>
        <v/>
      </c>
      <c r="C196" s="4">
        <f>IFERROR((全价!C196+IF(利息!C196&lt;利息!C195,参数!C$3*100,0))/全价!C195-1,"")</f>
        <v>4.7267816330776036E-4</v>
      </c>
      <c r="D196" s="4">
        <f>IFERROR((全价!D196+IF(利息!D196&lt;利息!D195,参数!D$3*100,0))/全价!D195-1,"")</f>
        <v>3.8500415263675869E-4</v>
      </c>
      <c r="E196" s="4">
        <f>IFERROR((全价!E196+IF(利息!E196&lt;利息!E195,参数!E$3*100,0))/全价!E195-1,"")</f>
        <v>2.8516757078100863E-3</v>
      </c>
      <c r="F196" s="4">
        <f>IFERROR((全价!F196+IF(利息!F196&lt;利息!F195,参数!F$3*100,0))/全价!F195-1,"")</f>
        <v>6.1365142478453372E-4</v>
      </c>
      <c r="G196" s="4">
        <f>IFERROR((全价!G196+IF(利息!G196&lt;利息!G195,参数!G$3*100,0))/全价!G195-1,"")</f>
        <v>4.7760650373818159E-4</v>
      </c>
      <c r="H196" s="4">
        <f>IFERROR((全价!H196+IF(利息!H196&lt;利息!H195,参数!H$3*100,0))/全价!H195-1,"")</f>
        <v>1.857182653912659E-4</v>
      </c>
      <c r="I196" s="4">
        <f>IFERROR((全价!I196+IF(利息!I196&lt;利息!I195,参数!I$3*100,0))/全价!I195-1,"")</f>
        <v>2.5075449416087636E-3</v>
      </c>
      <c r="J196" s="4">
        <f>IFERROR((全价!J196+IF(利息!J196&lt;利息!J195,参数!J$3*100,0))/全价!J195-1,"")</f>
        <v>4.2275368233113397E-4</v>
      </c>
      <c r="K196" s="4">
        <f>IFERROR((全价!K196+IF(利息!K196&lt;利息!K195,参数!K$3*100,0))/全价!K195-1,"")</f>
        <v>8.871048513707791E-4</v>
      </c>
      <c r="M196" s="3">
        <f t="shared" si="6"/>
        <v>9.7819307699769601E-4</v>
      </c>
      <c r="N196" s="6">
        <f t="shared" si="7"/>
        <v>1.0272135019724149</v>
      </c>
      <c r="O196" s="6">
        <f ca="1">IFERROR(AVERAGE(OFFSET(N196,0,0,-参数!B$8,1)),0)</f>
        <v>1.0239695164164559</v>
      </c>
      <c r="P196" s="6">
        <f t="shared" ca="1" si="8"/>
        <v>3.2439855559589503E-3</v>
      </c>
    </row>
    <row r="197" spans="1:16" x14ac:dyDescent="0.15">
      <c r="A197" s="1">
        <v>42570</v>
      </c>
      <c r="B197" s="4" t="str">
        <f>IFERROR((全价!B197+IF(利息!B197&lt;利息!B196,参数!B$3*100,0))/全价!B196-1,"")</f>
        <v/>
      </c>
      <c r="C197" s="4">
        <f>IFERROR((全价!C197+IF(利息!C197&lt;利息!C196,参数!C$3*100,0))/全价!C196-1,"")</f>
        <v>2.2065198768483896E-4</v>
      </c>
      <c r="D197" s="4">
        <f>IFERROR((全价!D197+IF(利息!D197&lt;利息!D196,参数!D$3*100,0))/全价!D196-1,"")</f>
        <v>1.5960582509766397E-4</v>
      </c>
      <c r="E197" s="4">
        <f>IFERROR((全价!E197+IF(利息!E197&lt;利息!E196,参数!E$3*100,0))/全价!E196-1,"")</f>
        <v>1.49522124643231E-3</v>
      </c>
      <c r="F197" s="4">
        <f>IFERROR((全价!F197+IF(利息!F197&lt;利息!F196,参数!F$3*100,0))/全价!F196-1,"")</f>
        <v>9.457417118454714E-4</v>
      </c>
      <c r="G197" s="4">
        <f>IFERROR((全价!G197+IF(利息!G197&lt;利息!G196,参数!G$3*100,0))/全价!G196-1,"")</f>
        <v>2.7368445500552951E-4</v>
      </c>
      <c r="H197" s="4">
        <f>IFERROR((全价!H197+IF(利息!H197&lt;利息!H196,参数!H$3*100,0))/全价!H196-1,"")</f>
        <v>1.3926283539134054E-3</v>
      </c>
      <c r="I197" s="4">
        <f>IFERROR((全价!I197+IF(利息!I197&lt;利息!I196,参数!I$3*100,0))/全价!I196-1,"")</f>
        <v>1.8847896169034151E-3</v>
      </c>
      <c r="J197" s="4">
        <f>IFERROR((全价!J197+IF(利息!J197&lt;利息!J196,参数!J$3*100,0))/全价!J196-1,"")</f>
        <v>1.4085834572608036E-4</v>
      </c>
      <c r="K197" s="4">
        <f>IFERROR((全价!K197+IF(利息!K197&lt;利息!K196,参数!K$3*100,0))/全价!K196-1,"")</f>
        <v>2.540693329867727E-3</v>
      </c>
      <c r="M197" s="3">
        <f t="shared" ref="M197:M248" si="9">AVERAGE(B197:K197)</f>
        <v>1.0059860969418269E-3</v>
      </c>
      <c r="N197" s="6">
        <f t="shared" ref="N197:N248" si="10">N196*(1+M197)</f>
        <v>1.0282468644739899</v>
      </c>
      <c r="O197" s="6">
        <f ca="1">IFERROR(AVERAGE(OFFSET(N197,0,0,-参数!B$8,1)),0)</f>
        <v>1.0242241395791762</v>
      </c>
      <c r="P197" s="6">
        <f t="shared" ca="1" si="8"/>
        <v>4.0227248948137007E-3</v>
      </c>
    </row>
    <row r="198" spans="1:16" x14ac:dyDescent="0.15">
      <c r="A198" s="1">
        <v>42571</v>
      </c>
      <c r="B198" s="4">
        <f>IFERROR((全价!B198+IF(利息!B198&lt;利息!B197,参数!B$3*100,0))/全价!B197-1,"")</f>
        <v>1.42159700062372E-4</v>
      </c>
      <c r="C198" s="4">
        <f>IFERROR((全价!C198+IF(利息!C198&lt;利息!C197,参数!C$3*100,0))/全价!C197-1,"")</f>
        <v>-8.2142291731002182E-4</v>
      </c>
      <c r="D198" s="4">
        <f>IFERROR((全价!D198+IF(利息!D198&lt;利息!D197,参数!D$3*100,0))/全价!D197-1,"")</f>
        <v>2.5352685454271828E-4</v>
      </c>
      <c r="E198" s="4">
        <f>IFERROR((全价!E198+IF(利息!E198&lt;利息!E197,参数!E$3*100,0))/全价!E197-1,"")</f>
        <v>4.6758298309750312E-3</v>
      </c>
      <c r="F198" s="4">
        <f>IFERROR((全价!F198+IF(利息!F198&lt;利息!F197,参数!F$3*100,0))/全价!F197-1,"")</f>
        <v>2.6863329173698602E-4</v>
      </c>
      <c r="G198" s="4">
        <f>IFERROR((全价!G198+IF(利息!G198&lt;利息!G197,参数!G$3*100,0))/全价!G197-1,"")</f>
        <v>1.5505692930361636E-2</v>
      </c>
      <c r="H198" s="4">
        <f>IFERROR((全价!H198+IF(利息!H198&lt;利息!H197,参数!H$3*100,0))/全价!H197-1,"")</f>
        <v>1.854255516411385E-4</v>
      </c>
      <c r="I198" s="4">
        <f>IFERROR((全价!I198+IF(利息!I198&lt;利息!I197,参数!I$3*100,0))/全价!I197-1,"")</f>
        <v>3.21640444652882E-3</v>
      </c>
      <c r="J198" s="4">
        <f>IFERROR((全价!J198+IF(利息!J198&lt;利息!J197,参数!J$3*100,0))/全价!J197-1,"")</f>
        <v>1.4083850744683879E-4</v>
      </c>
      <c r="K198" s="4">
        <f>IFERROR((全价!K198+IF(利息!K198&lt;利息!K197,参数!K$3*100,0))/全价!K197-1,"")</f>
        <v>1.3040716591266044E-3</v>
      </c>
      <c r="M198" s="3">
        <f t="shared" si="9"/>
        <v>2.4871159855112124E-3</v>
      </c>
      <c r="N198" s="6">
        <f t="shared" si="10"/>
        <v>1.030804233687675</v>
      </c>
      <c r="O198" s="6">
        <f ca="1">IFERROR(AVERAGE(OFFSET(N198,0,0,-参数!B$8,1)),0)</f>
        <v>1.0246348909734564</v>
      </c>
      <c r="P198" s="6">
        <f t="shared" ref="P198:P248" ca="1" si="11">N198-O198</f>
        <v>6.1693427142186508E-3</v>
      </c>
    </row>
    <row r="199" spans="1:16" x14ac:dyDescent="0.15">
      <c r="A199" s="1">
        <v>42572</v>
      </c>
      <c r="B199" s="4" t="str">
        <f>IFERROR((全价!B199+IF(利息!B199&lt;利息!B198,参数!B$3*100,0))/全价!B198-1,"")</f>
        <v/>
      </c>
      <c r="C199" s="4">
        <f>IFERROR((全价!C199+IF(利息!C199&lt;利息!C198,参数!C$3*100,0))/全价!C198-1,"")</f>
        <v>3.1559220292454171E-4</v>
      </c>
      <c r="D199" s="4">
        <f>IFERROR((全价!D199+IF(利息!D199&lt;利息!D198,参数!D$3*100,0))/全价!D198-1,"")</f>
        <v>2.5346259496794588E-4</v>
      </c>
      <c r="E199" s="4">
        <f>IFERROR((全价!E199+IF(利息!E199&lt;利息!E198,参数!E$3*100,0))/全价!E198-1,"")</f>
        <v>-2.3539932404886832E-3</v>
      </c>
      <c r="F199" s="4">
        <f>IFERROR((全价!F199+IF(利息!F199&lt;利息!F198,参数!F$3*100,0))/全价!F198-1,"")</f>
        <v>1.137746732285505E-3</v>
      </c>
      <c r="G199" s="4">
        <f>IFERROR((全价!G199+IF(利息!G199&lt;利息!G198,参数!G$3*100,0))/全价!G198-1,"")</f>
        <v>5.9083437357094759E-3</v>
      </c>
      <c r="H199" s="4">
        <f>IFERROR((全价!H199+IF(利息!H199&lt;利息!H198,参数!H$3*100,0))/全价!H198-1,"")</f>
        <v>2.780867630700623E-4</v>
      </c>
      <c r="I199" s="4">
        <f>IFERROR((全价!I199+IF(利息!I199&lt;利息!I198,参数!I$3*100,0))/全价!I198-1,"")</f>
        <v>8.1493606697635723E-3</v>
      </c>
      <c r="J199" s="4">
        <f>IFERROR((全价!J199+IF(利息!J199&lt;利息!J198,参数!J$3*100,0))/全价!J198-1,"")</f>
        <v>1.0961870072001556E-3</v>
      </c>
      <c r="K199" s="4">
        <f>IFERROR((全价!K199+IF(利息!K199&lt;利息!K198,参数!K$3*100,0))/全价!K198-1,"")</f>
        <v>6.4082979042923149E-4</v>
      </c>
      <c r="M199" s="3">
        <f t="shared" si="9"/>
        <v>1.7139573617624231E-3</v>
      </c>
      <c r="N199" s="6">
        <f t="shared" si="10"/>
        <v>1.0325709881925398</v>
      </c>
      <c r="O199" s="6">
        <f ca="1">IFERROR(AVERAGE(OFFSET(N199,0,0,-参数!B$8,1)),0)</f>
        <v>1.0252470322808251</v>
      </c>
      <c r="P199" s="6">
        <f t="shared" ca="1" si="11"/>
        <v>7.3239559117146413E-3</v>
      </c>
    </row>
    <row r="200" spans="1:16" x14ac:dyDescent="0.15">
      <c r="A200" s="1">
        <v>42573</v>
      </c>
      <c r="B200" s="4" t="str">
        <f>IFERROR((全价!B200+IF(利息!B200&lt;利息!B199,参数!B$3*100,0))/全价!B199-1,"")</f>
        <v/>
      </c>
      <c r="C200" s="4">
        <f>IFERROR((全价!C200+IF(利息!C200&lt;利息!C199,参数!C$3*100,0))/全价!C199-1,"")</f>
        <v>-3.4795072602256116E-4</v>
      </c>
      <c r="D200" s="4">
        <f>IFERROR((全价!D200+IF(利息!D200&lt;利息!D199,参数!D$3*100,0))/全价!D199-1,"")</f>
        <v>1.3801850193972953E-3</v>
      </c>
      <c r="E200" s="4">
        <f>IFERROR((全价!E200+IF(利息!E200&lt;利息!E199,参数!E$3*100,0))/全价!E199-1,"")</f>
        <v>3.3481848619842935E-4</v>
      </c>
      <c r="F200" s="4">
        <f>IFERROR((全价!F200+IF(利息!F200&lt;利息!F199,参数!F$3*100,0))/全价!F199-1,"")</f>
        <v>7.505880487355121E-4</v>
      </c>
      <c r="G200" s="4">
        <f>IFERROR((全价!G200+IF(利息!G200&lt;利息!G199,参数!G$3*100,0))/全价!G199-1,"")</f>
        <v>3.7996511815774348E-4</v>
      </c>
      <c r="H200" s="4">
        <f>IFERROR((全价!H200+IF(利息!H200&lt;利息!H199,参数!H$3*100,0))/全价!H199-1,"")</f>
        <v>1.853396348809877E-4</v>
      </c>
      <c r="I200" s="4">
        <f>IFERROR((全价!I200+IF(利息!I200&lt;利息!I199,参数!I$3*100,0))/全价!I199-1,"")</f>
        <v>-6.5321485821607794E-3</v>
      </c>
      <c r="J200" s="4">
        <f>IFERROR((全价!J200+IF(利息!J200&lt;利息!J199,参数!J$3*100,0))/全价!J199-1,"")</f>
        <v>1.8584444704741188E-3</v>
      </c>
      <c r="K200" s="4">
        <f>IFERROR((全价!K200+IF(利息!K200&lt;利息!K199,参数!K$3*100,0))/全价!K199-1,"")</f>
        <v>-3.4207451894153751E-3</v>
      </c>
      <c r="M200" s="3">
        <f t="shared" si="9"/>
        <v>-6.0127819108384765E-4</v>
      </c>
      <c r="N200" s="6">
        <f t="shared" si="10"/>
        <v>1.0319501257765937</v>
      </c>
      <c r="O200" s="6">
        <f ca="1">IFERROR(AVERAGE(OFFSET(N200,0,0,-参数!B$8,1)),0)</f>
        <v>1.0258238122309731</v>
      </c>
      <c r="P200" s="6">
        <f t="shared" ca="1" si="11"/>
        <v>6.1263135456206541E-3</v>
      </c>
    </row>
    <row r="201" spans="1:16" x14ac:dyDescent="0.15">
      <c r="A201" s="1">
        <v>42576</v>
      </c>
      <c r="B201" s="4" t="str">
        <f>IFERROR((全价!B201+IF(利息!B201&lt;利息!B200,参数!B$3*100,0))/全价!B200-1,"")</f>
        <v/>
      </c>
      <c r="C201" s="4">
        <f>IFERROR((全价!C201+IF(利息!C201&lt;利息!C200,参数!C$3*100,0))/全价!C200-1,"")</f>
        <v>2.8313306214888811E-4</v>
      </c>
      <c r="D201" s="4">
        <f>IFERROR((全价!D201+IF(利息!D201&lt;利息!D200,参数!D$3*100,0))/全价!D200-1,"")</f>
        <v>1.9653052966916995E-4</v>
      </c>
      <c r="E201" s="4">
        <f>IFERROR((全价!E201+IF(利息!E201&lt;利息!E200,参数!E$3*100,0))/全价!E200-1,"")</f>
        <v>-2.4641771888334052E-4</v>
      </c>
      <c r="F201" s="4">
        <f>IFERROR((全价!F201+IF(利息!F201&lt;利息!F200,参数!F$3*100,0))/全价!F200-1,"")</f>
        <v>7.077701542832493E-4</v>
      </c>
      <c r="G201" s="4">
        <f>IFERROR((全价!G201+IF(利息!G201&lt;利息!G200,参数!G$3*100,0))/全价!G200-1,"")</f>
        <v>-9.1712752306789547E-3</v>
      </c>
      <c r="H201" s="4">
        <f>IFERROR((全价!H201+IF(利息!H201&lt;利息!H200,参数!H$3*100,0))/全价!H200-1,"")</f>
        <v>5.5591587139813825E-4</v>
      </c>
      <c r="I201" s="4">
        <f>IFERROR((全价!I201+IF(利息!I201&lt;利息!I200,参数!I$3*100,0))/全价!I200-1,"")</f>
        <v>-5.5258388223333732E-4</v>
      </c>
      <c r="J201" s="4">
        <f>IFERROR((全价!J201+IF(利息!J201&lt;利息!J200,参数!J$3*100,0))/全价!J200-1,"")</f>
        <v>-8.1710689355318777E-4</v>
      </c>
      <c r="K201" s="4">
        <f>IFERROR((全价!K201+IF(利息!K201&lt;利息!K200,参数!K$3*100,0))/全价!K200-1,"")</f>
        <v>3.5389406805514945E-3</v>
      </c>
      <c r="M201" s="3">
        <f t="shared" si="9"/>
        <v>-6.1167704747754222E-4</v>
      </c>
      <c r="N201" s="6">
        <f t="shared" si="10"/>
        <v>1.0313189055705145</v>
      </c>
      <c r="O201" s="6">
        <f ca="1">IFERROR(AVERAGE(OFFSET(N201,0,0,-参数!B$8,1)),0)</f>
        <v>1.0263750311861695</v>
      </c>
      <c r="P201" s="6">
        <f t="shared" ca="1" si="11"/>
        <v>4.9438743843450705E-3</v>
      </c>
    </row>
    <row r="202" spans="1:16" x14ac:dyDescent="0.15">
      <c r="A202" s="1">
        <v>42577</v>
      </c>
      <c r="B202" s="4" t="str">
        <f>IFERROR((全价!B202+IF(利息!B202&lt;利息!B201,参数!B$3*100,0))/全价!B201-1,"")</f>
        <v/>
      </c>
      <c r="C202" s="4">
        <f>IFERROR((全价!C202+IF(利息!C202&lt;利息!C201,参数!C$3*100,0))/全价!C201-1,"")</f>
        <v>1.2594556554756942E-4</v>
      </c>
      <c r="D202" s="4">
        <f>IFERROR((全价!D202+IF(利息!D202&lt;利息!D201,参数!D$3*100,0))/全价!D201-1,"")</f>
        <v>1.592483477983464E-4</v>
      </c>
      <c r="E202" s="4">
        <f>IFERROR((全价!E202+IF(利息!E202&lt;利息!E201,参数!E$3*100,0))/全价!E201-1,"")</f>
        <v>6.234455051949972E-4</v>
      </c>
      <c r="F202" s="4">
        <f>IFERROR((全价!F202+IF(利息!F202&lt;利息!F201,参数!F$3*100,0))/全价!F201-1,"")</f>
        <v>1.6164276552959045E-3</v>
      </c>
      <c r="G202" s="4">
        <f>IFERROR((全价!G202+IF(利息!G202&lt;利息!G201,参数!G$3*100,0))/全价!G201-1,"")</f>
        <v>4.6815394198200799E-3</v>
      </c>
      <c r="H202" s="4">
        <f>IFERROR((全价!H202+IF(利息!H202&lt;利息!H201,参数!H$3*100,0))/全价!H201-1,"")</f>
        <v>2.7780350032413637E-4</v>
      </c>
      <c r="I202" s="4">
        <f>IFERROR((全价!I202+IF(利息!I202&lt;利息!I201,参数!I$3*100,0))/全价!I201-1,"")</f>
        <v>9.2365052706622208E-4</v>
      </c>
      <c r="J202" s="4">
        <f>IFERROR((全价!J202+IF(利息!J202&lt;利息!J201,参数!J$3*100,0))/全价!J201-1,"")</f>
        <v>1.5705147542979248E-3</v>
      </c>
      <c r="K202" s="4">
        <f>IFERROR((全价!K202+IF(利息!K202&lt;利息!K201,参数!K$3*100,0))/全价!K201-1,"")</f>
        <v>1.9624508255358108E-3</v>
      </c>
      <c r="M202" s="3">
        <f t="shared" si="9"/>
        <v>1.3267806778756658E-3</v>
      </c>
      <c r="N202" s="6">
        <f t="shared" si="10"/>
        <v>1.0326872395671534</v>
      </c>
      <c r="O202" s="6">
        <f ca="1">IFERROR(AVERAGE(OFFSET(N202,0,0,-参数!B$8,1)),0)</f>
        <v>1.027024387722731</v>
      </c>
      <c r="P202" s="6">
        <f t="shared" ca="1" si="11"/>
        <v>5.6628518444223896E-3</v>
      </c>
    </row>
    <row r="203" spans="1:16" x14ac:dyDescent="0.15">
      <c r="A203" s="1">
        <v>42578</v>
      </c>
      <c r="B203" s="4">
        <f>IFERROR((全价!B203+IF(利息!B203&lt;利息!B202,参数!B$3*100,0))/全价!B202-1,"")</f>
        <v>1.3199193269719522E-4</v>
      </c>
      <c r="C203" s="4">
        <f>IFERROR((全价!C203+IF(利息!C203&lt;利息!C202,参数!C$3*100,0))/全价!C202-1,"")</f>
        <v>-6.3613974821685737E-5</v>
      </c>
      <c r="D203" s="4">
        <f>IFERROR((全价!D203+IF(利息!D203&lt;利息!D202,参数!D$3*100,0))/全价!D202-1,"")</f>
        <v>-2.8249240480726634E-5</v>
      </c>
      <c r="E203" s="4">
        <f>IFERROR((全价!E203+IF(利息!E203&lt;利息!E202,参数!E$3*100,0))/全价!E202-1,"")</f>
        <v>1.4226250065862978E-4</v>
      </c>
      <c r="F203" s="4">
        <f>IFERROR((全价!F203+IF(利息!F203&lt;利息!F202,参数!F$3*100,0))/全价!F202-1,"")</f>
        <v>2.6743286842179081E-4</v>
      </c>
      <c r="G203" s="4">
        <f>IFERROR((全价!G203+IF(利息!G203&lt;利息!G202,参数!G$3*100,0))/全价!G202-1,"")</f>
        <v>-2.433038241081098E-3</v>
      </c>
      <c r="H203" s="4">
        <f>IFERROR((全价!H203+IF(利息!H203&lt;利息!H202,参数!H$3*100,0))/全价!H202-1,"")</f>
        <v>6.4802814293662969E-4</v>
      </c>
      <c r="I203" s="4">
        <f>IFERROR((全价!I203+IF(利息!I203&lt;利息!I202,参数!I$3*100,0))/全价!I202-1,"")</f>
        <v>6.3816043431308422E-4</v>
      </c>
      <c r="J203" s="4">
        <f>IFERROR((全价!J203+IF(利息!J203&lt;利息!J202,参数!J$3*100,0))/全价!J202-1,"")</f>
        <v>-1.4525278940114017E-4</v>
      </c>
      <c r="K203" s="4">
        <f>IFERROR((全价!K203+IF(利息!K203&lt;利息!K202,参数!K$3*100,0))/全价!K202-1,"")</f>
        <v>1.1828134455631467E-3</v>
      </c>
      <c r="M203" s="3">
        <f t="shared" si="9"/>
        <v>3.4053507880582588E-5</v>
      </c>
      <c r="N203" s="6">
        <f t="shared" si="10"/>
        <v>1.0327224061902043</v>
      </c>
      <c r="O203" s="6">
        <f ca="1">IFERROR(AVERAGE(OFFSET(N203,0,0,-参数!B$8,1)),0)</f>
        <v>1.0276835015464663</v>
      </c>
      <c r="P203" s="6">
        <f t="shared" ca="1" si="11"/>
        <v>5.0389046437380181E-3</v>
      </c>
    </row>
    <row r="204" spans="1:16" x14ac:dyDescent="0.15">
      <c r="A204" s="1">
        <v>42579</v>
      </c>
      <c r="B204" s="4">
        <f>IFERROR((全价!B204+IF(利息!B204&lt;利息!B203,参数!B$3*100,0))/全价!B203-1,"")</f>
        <v>1.4199963222916168E-4</v>
      </c>
      <c r="C204" s="4">
        <f>IFERROR((全价!C204+IF(利息!C204&lt;利息!C203,参数!C$3*100,0))/全价!C203-1,"")</f>
        <v>-1.5839589105481888E-4</v>
      </c>
      <c r="D204" s="4">
        <f>IFERROR((全价!D204+IF(利息!D204&lt;利息!D203,参数!D$3*100,0))/全价!D203-1,"")</f>
        <v>3.4670501823419464E-4</v>
      </c>
      <c r="E204" s="4">
        <f>IFERROR((全价!E204+IF(利息!E204&lt;利息!E203,参数!E$3*100,0))/全价!E203-1,"")</f>
        <v>2.5458731304361937E-3</v>
      </c>
      <c r="F204" s="4">
        <f>IFERROR((全价!F204+IF(利息!F204&lt;利息!F203,参数!F$3*100,0))/全价!F203-1,"")</f>
        <v>1.7121663909636098E-4</v>
      </c>
      <c r="G204" s="4">
        <f>IFERROR((全价!G204+IF(利息!G204&lt;利息!G203,参数!G$3*100,0))/全价!G203-1,"")</f>
        <v>7.9439753703369753E-3</v>
      </c>
      <c r="H204" s="4">
        <f>IFERROR((全价!H204+IF(利息!H204&lt;利息!H203,参数!H$3*100,0))/全价!H203-1,"")</f>
        <v>1.3877324451845308E-3</v>
      </c>
      <c r="I204" s="4">
        <f>IFERROR((全价!I204+IF(利息!I204&lt;利息!I203,参数!I$3*100,0))/全价!I203-1,"")</f>
        <v>7.6543402304223296E-3</v>
      </c>
      <c r="J204" s="4">
        <f>IFERROR((全价!J204+IF(利息!J204&lt;利息!J203,参数!J$3*100,0))/全价!J203-1,"")</f>
        <v>1.4031840802775086E-4</v>
      </c>
      <c r="K204" s="4">
        <f>IFERROR((全价!K204+IF(利息!K204&lt;利息!K203,参数!K$3*100,0))/全价!K203-1,"")</f>
        <v>2.1842459543368609E-3</v>
      </c>
      <c r="M204" s="3">
        <f t="shared" si="9"/>
        <v>2.2358010937249539E-3</v>
      </c>
      <c r="N204" s="6">
        <f t="shared" si="10"/>
        <v>1.0350313680754786</v>
      </c>
      <c r="O204" s="6">
        <f ca="1">IFERROR(AVERAGE(OFFSET(N204,0,0,-参数!B$8,1)),0)</f>
        <v>1.0285233119881705</v>
      </c>
      <c r="P204" s="6">
        <f t="shared" ca="1" si="11"/>
        <v>6.5080560873080895E-3</v>
      </c>
    </row>
    <row r="205" spans="1:16" x14ac:dyDescent="0.15">
      <c r="A205" s="1">
        <v>42580</v>
      </c>
      <c r="B205" s="4">
        <f>IFERROR((全价!B205+IF(利息!B205&lt;利息!B204,参数!B$3*100,0))/全价!B204-1,"")</f>
        <v>1.520031669384192E-4</v>
      </c>
      <c r="C205" s="4">
        <f>IFERROR((全价!C205+IF(利息!C205&lt;利息!C204,参数!C$3*100,0))/全价!C204-1,"")</f>
        <v>2.207505518763142E-4</v>
      </c>
      <c r="D205" s="4">
        <f>IFERROR((全价!D205+IF(利息!D205&lt;利息!D204,参数!D$3*100,0))/全价!D204-1,"")</f>
        <v>-2.8240247487265613E-5</v>
      </c>
      <c r="E205" s="4">
        <f>IFERROR((全价!E205+IF(利息!E205&lt;利息!E204,参数!E$3*100,0))/全价!E204-1,"")</f>
        <v>-1.0089319378194794E-3</v>
      </c>
      <c r="F205" s="4">
        <f>IFERROR((全价!F205+IF(利息!F205&lt;利息!F204,参数!F$3*100,0))/全价!F204-1,"")</f>
        <v>4.5957213702352284E-4</v>
      </c>
      <c r="G205" s="4">
        <f>IFERROR((全价!G205+IF(利息!G205&lt;利息!G204,参数!G$3*100,0))/全价!G204-1,"")</f>
        <v>2.6188393851109826E-3</v>
      </c>
      <c r="H205" s="4">
        <f>IFERROR((全价!H205+IF(利息!H205&lt;利息!H204,参数!H$3*100,0))/全价!H204-1,"")</f>
        <v>1.2010347376201214E-3</v>
      </c>
      <c r="I205" s="4">
        <f>IFERROR((全价!I205+IF(利息!I205&lt;利息!I204,参数!I$3*100,0))/全价!I204-1,"")</f>
        <v>1.6241655205129213E-4</v>
      </c>
      <c r="J205" s="4">
        <f>IFERROR((全价!J205+IF(利息!J205&lt;利息!J204,参数!J$3*100,0))/全价!J204-1,"")</f>
        <v>1.4029872153442646E-4</v>
      </c>
      <c r="K205" s="4">
        <f>IFERROR((全价!K205+IF(利息!K205&lt;利息!K204,参数!K$3*100,0))/全价!K204-1,"")</f>
        <v>2.1794854221210969E-3</v>
      </c>
      <c r="M205" s="3">
        <f t="shared" si="9"/>
        <v>6.0972284889694302E-4</v>
      </c>
      <c r="N205" s="6">
        <f t="shared" si="10"/>
        <v>1.0356624503499194</v>
      </c>
      <c r="O205" s="6">
        <f ca="1">IFERROR(AVERAGE(OFFSET(N205,0,0,-参数!B$8,1)),0)</f>
        <v>1.0293115867014548</v>
      </c>
      <c r="P205" s="6">
        <f t="shared" ca="1" si="11"/>
        <v>6.3508636484645997E-3</v>
      </c>
    </row>
    <row r="206" spans="1:16" x14ac:dyDescent="0.15">
      <c r="A206" s="1">
        <v>42583</v>
      </c>
      <c r="B206" s="4">
        <f>IFERROR((全价!B206+IF(利息!B206&lt;利息!B205,参数!B$3*100,0))/全价!B205-1,"")</f>
        <v>5.2609540284342948E-4</v>
      </c>
      <c r="C206" s="4">
        <f>IFERROR((全价!C206+IF(利息!C206&lt;利息!C205,参数!C$3*100,0))/全价!C205-1,"")</f>
        <v>-2.8561413530325819E-4</v>
      </c>
      <c r="D206" s="4">
        <f>IFERROR((全价!D206+IF(利息!D206&lt;利息!D205,参数!D$3*100,0))/全价!D205-1,"")</f>
        <v>-4.5955882352943789E-4</v>
      </c>
      <c r="E206" s="4">
        <f>IFERROR((全价!E206+IF(利息!E206&lt;利息!E205,参数!E$3*100,0))/全价!E205-1,"")</f>
        <v>1.0980586060838071E-3</v>
      </c>
      <c r="F206" s="4">
        <f>IFERROR((全价!F206+IF(利息!F206&lt;利息!F205,参数!F$3*100,0))/全价!F205-1,"")</f>
        <v>5.1332607656995322E-4</v>
      </c>
      <c r="G206" s="4">
        <f>IFERROR((全价!G206+IF(利息!G206&lt;利息!G205,参数!G$3*100,0))/全价!G205-1,"")</f>
        <v>8.9527588302211747E-3</v>
      </c>
      <c r="H206" s="4">
        <f>IFERROR((全价!H206+IF(利息!H206&lt;利息!H205,参数!H$3*100,0))/全价!H205-1,"")</f>
        <v>1.7532527452248647E-3</v>
      </c>
      <c r="I206" s="4">
        <f>IFERROR((全价!I206+IF(利息!I206&lt;利息!I205,参数!I$3*100,0))/全价!I205-1,"")</f>
        <v>8.2019927594600972E-3</v>
      </c>
      <c r="J206" s="4">
        <f>IFERROR((全价!J206+IF(利息!J206&lt;利息!J205,参数!J$3*100,0))/全价!J205-1,"")</f>
        <v>-4.3569939922505352E-4</v>
      </c>
      <c r="K206" s="4">
        <f>IFERROR((全价!K206+IF(利息!K206&lt;利息!K205,参数!K$3*100,0))/全价!K205-1,"")</f>
        <v>-6.5652697231577406E-5</v>
      </c>
      <c r="M206" s="3">
        <f t="shared" si="9"/>
        <v>1.9798959365113999E-3</v>
      </c>
      <c r="N206" s="6">
        <f t="shared" si="10"/>
        <v>1.0377129542269647</v>
      </c>
      <c r="O206" s="6">
        <f ca="1">IFERROR(AVERAGE(OFFSET(N206,0,0,-参数!B$8,1)),0)</f>
        <v>1.0301730919038861</v>
      </c>
      <c r="P206" s="6">
        <f t="shared" ca="1" si="11"/>
        <v>7.5398623230786832E-3</v>
      </c>
    </row>
    <row r="207" spans="1:16" x14ac:dyDescent="0.15">
      <c r="A207" s="1">
        <v>42584</v>
      </c>
      <c r="B207" s="4">
        <f>IFERROR((全价!B207+IF(利息!B207&lt;利息!B206,参数!B$3*100,0))/全价!B206-1,"")</f>
        <v>5.4255934877511791E-4</v>
      </c>
      <c r="C207" s="4">
        <f>IFERROR((全价!C207+IF(利息!C207&lt;利息!C206,参数!C$3*100,0))/全价!C206-1,"")</f>
        <v>2.2076488539712891E-4</v>
      </c>
      <c r="D207" s="4">
        <f>IFERROR((全价!D207+IF(利息!D207&lt;利息!D206,参数!D$3*100,0))/全价!D206-1,"")</f>
        <v>4.4050600398137796E-4</v>
      </c>
      <c r="E207" s="4">
        <f>IFERROR((全价!E207+IF(利息!E207&lt;利息!E206,参数!E$3*100,0))/全价!E206-1,"")</f>
        <v>5.6077491763739662E-3</v>
      </c>
      <c r="F207" s="4">
        <f>IFERROR((全价!F207+IF(利息!F207&lt;利息!F206,参数!F$3*100,0))/全价!F206-1,"")</f>
        <v>-2.1048726486450064E-5</v>
      </c>
      <c r="G207" s="4">
        <f>IFERROR((全价!G207+IF(利息!G207&lt;利息!G206,参数!G$3*100,0))/全价!G206-1,"")</f>
        <v>1.8306127505163472E-2</v>
      </c>
      <c r="H207" s="4">
        <f>IFERROR((全价!H207+IF(利息!H207&lt;利息!H206,参数!H$3*100,0))/全价!H206-1,"")</f>
        <v>2.3028739867352321E-3</v>
      </c>
      <c r="I207" s="4">
        <f>IFERROR((全价!I207+IF(利息!I207&lt;利息!I206,参数!I$3*100,0))/全价!I206-1,"")</f>
        <v>-9.5874458149514119E-4</v>
      </c>
      <c r="J207" s="4">
        <f>IFERROR((全价!J207+IF(利息!J207&lt;利息!J206,参数!J$3*100,0))/全价!J206-1,"")</f>
        <v>8.0682564583889338E-4</v>
      </c>
      <c r="K207" s="4">
        <f>IFERROR((全价!K207+IF(利息!K207&lt;利息!K206,参数!K$3*100,0))/全价!K206-1,"")</f>
        <v>-2.2159240129560054E-4</v>
      </c>
      <c r="M207" s="3">
        <f t="shared" si="9"/>
        <v>2.7026020842987998E-3</v>
      </c>
      <c r="N207" s="6">
        <f t="shared" si="10"/>
        <v>1.0405174794199625</v>
      </c>
      <c r="O207" s="6">
        <f ca="1">IFERROR(AVERAGE(OFFSET(N207,0,0,-参数!B$8,1)),0)</f>
        <v>1.0311443405327085</v>
      </c>
      <c r="P207" s="6">
        <f t="shared" ca="1" si="11"/>
        <v>9.3731388872539956E-3</v>
      </c>
    </row>
    <row r="208" spans="1:16" x14ac:dyDescent="0.15">
      <c r="A208" s="1">
        <v>42585</v>
      </c>
      <c r="B208" s="4">
        <f>IFERROR((全价!B208+IF(利息!B208&lt;利息!B207,参数!B$3*100,0))/全价!B207-1,"")</f>
        <v>1.6435269122045959E-3</v>
      </c>
      <c r="C208" s="4">
        <f>IFERROR((全价!C208+IF(利息!C208&lt;利息!C207,参数!C$3*100,0))/全价!C207-1,"")</f>
        <v>-3.4795253304253926E-4</v>
      </c>
      <c r="D208" s="4">
        <f>IFERROR((全价!D208+IF(利息!D208&lt;利息!D207,参数!D$3*100,0))/全价!D207-1,"")</f>
        <v>-2.8241588820532293E-5</v>
      </c>
      <c r="E208" s="4">
        <f>IFERROR((全价!E208+IF(利息!E208&lt;利息!E207,参数!E$3*100,0))/全价!E207-1,"")</f>
        <v>-1.4800068448683756E-3</v>
      </c>
      <c r="F208" s="4">
        <f>IFERROR((全价!F208+IF(利息!F208&lt;利息!F207,参数!F$3*100,0))/全价!F207-1,"")</f>
        <v>1.1313928630161119E-3</v>
      </c>
      <c r="G208" s="4">
        <f>IFERROR((全价!G208+IF(利息!G208&lt;利息!G207,参数!G$3*100,0))/全价!G207-1,"")</f>
        <v>3.9553234866167575E-3</v>
      </c>
      <c r="H208" s="4">
        <f>IFERROR((全价!H208+IF(利息!H208&lt;利息!H207,参数!H$3*100,0))/全价!H207-1,"")</f>
        <v>3.2166161198421417E-3</v>
      </c>
      <c r="I208" s="4">
        <f>IFERROR((全价!I208+IF(利息!I208&lt;利息!I207,参数!I$3*100,0))/全价!I207-1,"")</f>
        <v>-1.6135161729086134E-3</v>
      </c>
      <c r="J208" s="4">
        <f>IFERROR((全价!J208+IF(利息!J208&lt;利息!J207,参数!J$3*100,0))/全价!J207-1,"")</f>
        <v>5.207688508288566E-4</v>
      </c>
      <c r="K208" s="4">
        <f>IFERROR((全价!K208+IF(利息!K208&lt;利息!K207,参数!K$3*100,0))/全价!K207-1,"")</f>
        <v>1.1766154519707861E-3</v>
      </c>
      <c r="M208" s="3">
        <f t="shared" si="9"/>
        <v>8.1745265448391886E-4</v>
      </c>
      <c r="N208" s="6">
        <f t="shared" si="10"/>
        <v>1.0413680531955514</v>
      </c>
      <c r="O208" s="6">
        <f ca="1">IFERROR(AVERAGE(OFFSET(N208,0,0,-参数!B$8,1)),0)</f>
        <v>1.0321563008631411</v>
      </c>
      <c r="P208" s="6">
        <f t="shared" ca="1" si="11"/>
        <v>9.211752332410228E-3</v>
      </c>
    </row>
    <row r="209" spans="1:16" x14ac:dyDescent="0.15">
      <c r="A209" s="1">
        <v>42586</v>
      </c>
      <c r="B209" s="4" t="str">
        <f>IFERROR((全价!B209+IF(利息!B209&lt;利息!B208,参数!B$3*100,0))/全价!B208-1,"")</f>
        <v/>
      </c>
      <c r="C209" s="4">
        <f>IFERROR((全价!C209+IF(利息!C209&lt;利息!C208,参数!C$3*100,0))/全价!C208-1,"")</f>
        <v>-6.3640330825842639E-5</v>
      </c>
      <c r="D209" s="4">
        <f>IFERROR((全价!D209+IF(利息!D209&lt;利息!D208,参数!D$3*100,0))/全价!D208-1,"")</f>
        <v>1.5918435988004909E-4</v>
      </c>
      <c r="E209" s="4">
        <f>IFERROR((全价!E209+IF(利息!E209&lt;利息!E208,参数!E$3*100,0))/全价!E208-1,"")</f>
        <v>7.142819765464381E-4</v>
      </c>
      <c r="F209" s="4">
        <f>IFERROR((全价!F209+IF(利息!F209&lt;利息!F208,参数!F$3*100,0))/全价!F208-1,"")</f>
        <v>1.7083122531968975E-4</v>
      </c>
      <c r="G209" s="4">
        <f>IFERROR((全价!G209+IF(利息!G209&lt;利息!G208,参数!G$3*100,0))/全价!G208-1,"")</f>
        <v>-1.0405518602978336E-3</v>
      </c>
      <c r="H209" s="4">
        <f>IFERROR((全价!H209+IF(利息!H209&lt;利息!H208,参数!H$3*100,0))/全价!H208-1,"")</f>
        <v>-6.4126053499458102E-4</v>
      </c>
      <c r="I209" s="4">
        <f>IFERROR((全价!I209+IF(利息!I209&lt;利息!I208,参数!I$3*100,0))/全价!I208-1,"")</f>
        <v>2.0326505712184861E-3</v>
      </c>
      <c r="J209" s="4">
        <f>IFERROR((全价!J209+IF(利息!J209&lt;利息!J208,参数!J$3*100,0))/全价!J208-1,"")</f>
        <v>5.20497791792085E-4</v>
      </c>
      <c r="K209" s="4">
        <f>IFERROR((全价!K209+IF(利息!K209&lt;利息!K208,参数!K$3*100,0))/全价!K208-1,"")</f>
        <v>1.0754745343481975E-3</v>
      </c>
      <c r="M209" s="3">
        <f t="shared" si="9"/>
        <v>3.2527419255407649E-4</v>
      </c>
      <c r="N209" s="6">
        <f t="shared" si="10"/>
        <v>1.0417067833482063</v>
      </c>
      <c r="O209" s="6">
        <f ca="1">IFERROR(AVERAGE(OFFSET(N209,0,0,-参数!B$8,1)),0)</f>
        <v>1.0332134055182658</v>
      </c>
      <c r="P209" s="6">
        <f t="shared" ca="1" si="11"/>
        <v>8.4933778299405294E-3</v>
      </c>
    </row>
    <row r="210" spans="1:16" x14ac:dyDescent="0.15">
      <c r="A210" s="1">
        <v>42587</v>
      </c>
      <c r="B210" s="4" t="str">
        <f>IFERROR((全价!B210+IF(利息!B210&lt;利息!B209,参数!B$3*100,0))/全价!B209-1,"")</f>
        <v/>
      </c>
      <c r="C210" s="4">
        <f>IFERROR((全价!C210+IF(利息!C210&lt;利息!C209,参数!C$3*100,0))/全价!C209-1,"")</f>
        <v>-3.4809579908123833E-4</v>
      </c>
      <c r="D210" s="4">
        <f>IFERROR((全价!D210+IF(利息!D210&lt;利息!D209,参数!D$3*100,0))/全价!D209-1,"")</f>
        <v>4.40254397730655E-4</v>
      </c>
      <c r="E210" s="4">
        <f>IFERROR((全价!E210+IF(利息!E210&lt;利息!E209,参数!E$3*100,0))/全价!E209-1,"")</f>
        <v>-4.314007451466928E-4</v>
      </c>
      <c r="F210" s="4">
        <f>IFERROR((全价!F210+IF(利息!F210&lt;利息!F209,参数!F$3*100,0))/全价!F209-1,"")</f>
        <v>5.5444972178952945E-4</v>
      </c>
      <c r="G210" s="4">
        <f>IFERROR((全价!G210+IF(利息!G210&lt;利息!G209,参数!G$3*100,0))/全价!G209-1,"")</f>
        <v>1.0446644377008152E-2</v>
      </c>
      <c r="H210" s="4">
        <f>IFERROR((全价!H210+IF(利息!H210&lt;利息!H209,参数!H$3*100,0))/全价!H209-1,"")</f>
        <v>2.0166834723622795E-3</v>
      </c>
      <c r="I210" s="4">
        <f>IFERROR((全价!I210+IF(利息!I210&lt;利息!I209,参数!I$3*100,0))/全价!I209-1,"")</f>
        <v>1.5616846241210958E-3</v>
      </c>
      <c r="J210" s="4">
        <f>IFERROR((全价!J210+IF(利息!J210&lt;利息!J209,参数!J$3*100,0))/全价!J209-1,"")</f>
        <v>8.0533641477131823E-4</v>
      </c>
      <c r="K210" s="4">
        <f>IFERROR((全价!K210+IF(利息!K210&lt;利息!K209,参数!K$3*100,0))/全价!K209-1,"")</f>
        <v>1.7746059351009258E-4</v>
      </c>
      <c r="M210" s="3">
        <f t="shared" si="9"/>
        <v>1.6914463396739102E-3</v>
      </c>
      <c r="N210" s="6">
        <f t="shared" si="10"/>
        <v>1.0434687744739142</v>
      </c>
      <c r="O210" s="6">
        <f ca="1">IFERROR(AVERAGE(OFFSET(N210,0,0,-参数!B$8,1)),0)</f>
        <v>1.0343244874561248</v>
      </c>
      <c r="P210" s="6">
        <f t="shared" ca="1" si="11"/>
        <v>9.1442870177893543E-3</v>
      </c>
    </row>
    <row r="211" spans="1:16" x14ac:dyDescent="0.15">
      <c r="A211" s="1">
        <v>42590</v>
      </c>
      <c r="B211" s="4" t="str">
        <f>IFERROR((全价!B211+IF(利息!B211&lt;利息!B210,参数!B$3*100,0))/全价!B210-1,"")</f>
        <v/>
      </c>
      <c r="C211" s="4">
        <f>IFERROR((全价!C211+IF(利息!C211&lt;利息!C210,参数!C$3*100,0))/全价!C210-1,"")</f>
        <v>5.678016202483871E-4</v>
      </c>
      <c r="D211" s="4">
        <f>IFERROR((全价!D211+IF(利息!D211&lt;利息!D210,参数!D$3*100,0))/全价!D210-1,"")</f>
        <v>6.6458140352398942E-4</v>
      </c>
      <c r="E211" s="4">
        <f>IFERROR((全价!E211+IF(利息!E211&lt;利息!E210,参数!E$3*100,0))/全价!E210-1,"")</f>
        <v>-5.3098271036577938E-4</v>
      </c>
      <c r="F211" s="4">
        <f>IFERROR((全价!F211+IF(利息!F211&lt;利息!F210,参数!F$3*100,0))/全价!F210-1,"")</f>
        <v>5.1212219498197875E-4</v>
      </c>
      <c r="G211" s="4">
        <f>IFERROR((全价!G211+IF(利息!G211&lt;利息!G210,参数!G$3*100,0))/全价!G210-1,"")</f>
        <v>8.276907000430711E-3</v>
      </c>
      <c r="H211" s="4">
        <f>IFERROR((全价!H211+IF(利息!H211&lt;利息!H210,参数!H$3*100,0))/全价!H210-1,"")</f>
        <v>-3.9211841976283246E-4</v>
      </c>
      <c r="I211" s="4">
        <f>IFERROR((全价!I211+IF(利息!I211&lt;利息!I210,参数!I$3*100,0))/全价!I210-1,"")</f>
        <v>1.3217226068200638E-3</v>
      </c>
      <c r="J211" s="4">
        <f>IFERROR((全价!J211+IF(利息!J211&lt;利息!J210,参数!J$3*100,0))/全价!J210-1,"")</f>
        <v>8.9470523898182996E-4</v>
      </c>
      <c r="K211" s="4">
        <f>IFERROR((全价!K211+IF(利息!K211&lt;利息!K210,参数!K$3*100,0))/全价!K210-1,"")</f>
        <v>5.3228732050669691E-4</v>
      </c>
      <c r="M211" s="3">
        <f t="shared" si="9"/>
        <v>1.3163362505961161E-3</v>
      </c>
      <c r="N211" s="6">
        <f t="shared" si="10"/>
        <v>1.0448423302481193</v>
      </c>
      <c r="O211" s="6">
        <f ca="1">IFERROR(AVERAGE(OFFSET(N211,0,0,-参数!B$8,1)),0)</f>
        <v>1.0354890286730754</v>
      </c>
      <c r="P211" s="6">
        <f t="shared" ca="1" si="11"/>
        <v>9.353301575043993E-3</v>
      </c>
    </row>
    <row r="212" spans="1:16" x14ac:dyDescent="0.15">
      <c r="A212" s="1">
        <v>42591</v>
      </c>
      <c r="B212" s="4">
        <f>IFERROR((全价!B212+IF(利息!B212&lt;利息!B211,参数!B$3*100,0))/全价!B211-1,"")</f>
        <v>4.1407986589039325E-3</v>
      </c>
      <c r="C212" s="4">
        <f>IFERROR((全价!C212+IF(利息!C212&lt;利息!C211,参数!C$3*100,0))/全价!C211-1,"")</f>
        <v>1.2596224768612885E-4</v>
      </c>
      <c r="D212" s="4">
        <f>IFERROR((全价!D212+IF(利息!D212&lt;利息!D211,参数!D$3*100,0))/全价!D211-1,"")</f>
        <v>1.5898332726460573E-4</v>
      </c>
      <c r="E212" s="4">
        <f>IFERROR((全价!E212+IF(利息!E212&lt;利息!E211,参数!E$3*100,0))/全价!E211-1,"")</f>
        <v>1.0965514895040496E-3</v>
      </c>
      <c r="F212" s="4">
        <f>IFERROR((全价!F212+IF(利息!F212&lt;利息!F211,参数!F$3*100,0))/全价!F211-1,"")</f>
        <v>-2.1261879418887908E-4</v>
      </c>
      <c r="G212" s="4">
        <f>IFERROR((全价!G212+IF(利息!G212&lt;利息!G211,参数!G$3*100,0))/全价!G211-1,"")</f>
        <v>1.424312937319927E-3</v>
      </c>
      <c r="H212" s="4">
        <f>IFERROR((全价!H212+IF(利息!H212&lt;利息!H211,参数!H$3*100,0))/全价!H211-1,"")</f>
        <v>1.3729528292634186E-3</v>
      </c>
      <c r="I212" s="4">
        <f>IFERROR((全价!I212+IF(利息!I212&lt;利息!I211,参数!I$3*100,0))/全价!I211-1,"")</f>
        <v>1.1847918133309765E-3</v>
      </c>
      <c r="J212" s="4">
        <f>IFERROR((全价!J212+IF(利息!J212&lt;利息!J211,参数!J$3*100,0))/全价!J211-1,"")</f>
        <v>6.1421884126033888E-4</v>
      </c>
      <c r="K212" s="4">
        <f>IFERROR((全价!K212+IF(利息!K212&lt;利息!K211,参数!K$3*100,0))/全价!K211-1,"")</f>
        <v>8.7439655043053399E-4</v>
      </c>
      <c r="M212" s="3">
        <f t="shared" si="9"/>
        <v>1.0780349900775033E-3</v>
      </c>
      <c r="N212" s="6">
        <f t="shared" si="10"/>
        <v>1.0459687068392409</v>
      </c>
      <c r="O212" s="6">
        <f ca="1">IFERROR(AVERAGE(OFFSET(N212,0,0,-参数!B$8,1)),0)</f>
        <v>1.0366612289772519</v>
      </c>
      <c r="P212" s="6">
        <f t="shared" ca="1" si="11"/>
        <v>9.3074778619890441E-3</v>
      </c>
    </row>
    <row r="213" spans="1:16" x14ac:dyDescent="0.15">
      <c r="A213" s="1">
        <v>42592</v>
      </c>
      <c r="B213" s="4">
        <f>IFERROR((全价!B213+IF(利息!B213&lt;利息!B212,参数!B$3*100,0))/全价!B212-1,"")</f>
        <v>6.9116076928155135E-3</v>
      </c>
      <c r="C213" s="4">
        <f>IFERROR((全价!C213+IF(利息!C213&lt;利息!C212,参数!C$3*100,0))/全价!C212-1,"")</f>
        <v>-7.2711314010309724E-4</v>
      </c>
      <c r="D213" s="4">
        <f>IFERROR((全价!D213+IF(利息!D213&lt;利息!D212,参数!D$3*100,0))/全价!D212-1,"")</f>
        <v>1.5895805558407972E-4</v>
      </c>
      <c r="E213" s="4">
        <f>IFERROR((全价!E213+IF(利息!E213&lt;利息!E212,参数!E$3*100,0))/全价!E212-1,"")</f>
        <v>9.9993203076409465E-4</v>
      </c>
      <c r="F213" s="4">
        <f>IFERROR((全价!F213+IF(利息!F213&lt;利息!F212,参数!F$3*100,0))/全价!F212-1,"")</f>
        <v>5.5397662008616066E-4</v>
      </c>
      <c r="G213" s="4">
        <f>IFERROR((全价!G213+IF(利息!G213&lt;利息!G212,参数!G$3*100,0))/全价!G212-1,"")</f>
        <v>7.8492090401205417E-4</v>
      </c>
      <c r="H213" s="4">
        <f>IFERROR((全价!H213+IF(利息!H213&lt;利息!H212,参数!H$3*100,0))/全价!H212-1,"")</f>
        <v>3.9173440407402893E-4</v>
      </c>
      <c r="I213" s="4">
        <f>IFERROR((全价!I213+IF(利息!I213&lt;利息!I212,参数!I$3*100,0))/全价!I212-1,"")</f>
        <v>-3.0444580036770308E-4</v>
      </c>
      <c r="J213" s="4">
        <f>IFERROR((全价!J213+IF(利息!J213&lt;利息!J212,参数!J$3*100,0))/全价!J212-1,"")</f>
        <v>8.0347554478121808E-4</v>
      </c>
      <c r="K213" s="4">
        <f>IFERROR((全价!K213+IF(利息!K213&lt;利息!K212,参数!K$3*100,0))/全价!K212-1,"")</f>
        <v>1.5700855096916211E-3</v>
      </c>
      <c r="M213" s="3">
        <f t="shared" si="9"/>
        <v>1.114313182133797E-3</v>
      </c>
      <c r="N213" s="6">
        <f t="shared" si="10"/>
        <v>1.0471342435573714</v>
      </c>
      <c r="O213" s="6">
        <f ca="1">IFERROR(AVERAGE(OFFSET(N213,0,0,-参数!B$8,1)),0)</f>
        <v>1.0378416901699632</v>
      </c>
      <c r="P213" s="6">
        <f t="shared" ca="1" si="11"/>
        <v>9.2925533874081978E-3</v>
      </c>
    </row>
    <row r="214" spans="1:16" x14ac:dyDescent="0.15">
      <c r="A214" s="1">
        <v>42593</v>
      </c>
      <c r="B214" s="4">
        <f>IFERROR((全价!B214+IF(利息!B214&lt;利息!B213,参数!B$3*100,0))/全价!B213-1,"")</f>
        <v>-2.6286851508142695E-3</v>
      </c>
      <c r="C214" s="4">
        <f>IFERROR((全价!C214+IF(利息!C214&lt;利息!C213,参数!C$3*100,0))/全价!C213-1,"")</f>
        <v>6.0030483011508373E-4</v>
      </c>
      <c r="D214" s="4">
        <f>IFERROR((全价!D214+IF(利息!D214&lt;利息!D213,参数!D$3*100,0))/全价!D213-1,"")</f>
        <v>1.5893279193646137E-4</v>
      </c>
      <c r="E214" s="4">
        <f>IFERROR((全价!E214+IF(利息!E214&lt;利息!E213,参数!E$3*100,0))/全价!E213-1,"")</f>
        <v>2.6194247450761488E-3</v>
      </c>
      <c r="F214" s="4">
        <f>IFERROR((全价!F214+IF(利息!F214&lt;利息!F213,参数!F$3*100,0))/全价!F213-1,"")</f>
        <v>2.6633883810678327E-4</v>
      </c>
      <c r="G214" s="4">
        <f>IFERROR((全价!G214+IF(利息!G214&lt;利息!G213,参数!G$3*100,0))/全价!G213-1,"")</f>
        <v>2.8010487647700533E-3</v>
      </c>
      <c r="H214" s="4">
        <f>IFERROR((全价!H214+IF(利息!H214&lt;利息!H213,参数!H$3*100,0))/全价!H213-1,"")</f>
        <v>6.852667645620425E-4</v>
      </c>
      <c r="I214" s="4">
        <f>IFERROR((全价!I214+IF(利息!I214&lt;利息!I213,参数!I$3*100,0))/全价!I213-1,"")</f>
        <v>3.465877669808215E-4</v>
      </c>
      <c r="J214" s="4">
        <f>IFERROR((全价!J214+IF(利息!J214&lt;利息!J213,参数!J$3*100,0))/全价!J213-1,"")</f>
        <v>-4.9836228290356388E-5</v>
      </c>
      <c r="K214" s="4">
        <f>IFERROR((全价!K214+IF(利息!K214&lt;利息!K213,参数!K$3*100,0))/全价!K213-1,"")</f>
        <v>2.7623933484832719E-4</v>
      </c>
      <c r="M214" s="3">
        <f t="shared" si="9"/>
        <v>5.0756224572910962E-4</v>
      </c>
      <c r="N214" s="6">
        <f t="shared" si="10"/>
        <v>1.0476657293656113</v>
      </c>
      <c r="O214" s="6">
        <f ca="1">IFERROR(AVERAGE(OFFSET(N214,0,0,-参数!B$8,1)),0)</f>
        <v>1.0388955336498342</v>
      </c>
      <c r="P214" s="6">
        <f t="shared" ca="1" si="11"/>
        <v>8.7701957157770849E-3</v>
      </c>
    </row>
    <row r="215" spans="1:16" x14ac:dyDescent="0.15">
      <c r="A215" s="1">
        <v>42594</v>
      </c>
      <c r="B215" s="4">
        <f>IFERROR((全价!B215+IF(利息!B215&lt;利息!B214,参数!B$3*100,0))/全价!B214-1,"")</f>
        <v>-5.6991777255767095E-3</v>
      </c>
      <c r="C215" s="4">
        <f>IFERROR((全价!C215+IF(利息!C215&lt;利息!C214,参数!C$3*100,0))/全价!C214-1,"")</f>
        <v>3.1165957424805768E-5</v>
      </c>
      <c r="D215" s="4">
        <f>IFERROR((全价!D215+IF(利息!D215&lt;利息!D214,参数!D$3*100,0))/全价!D214-1,"")</f>
        <v>6.2665955854468436E-4</v>
      </c>
      <c r="E215" s="4">
        <f>IFERROR((全价!E215+IF(利息!E215&lt;利息!E214,参数!E$3*100,0))/全价!E214-1,"")</f>
        <v>5.2095339681157427E-4</v>
      </c>
      <c r="F215" s="4">
        <f>IFERROR((全价!F215+IF(利息!F215&lt;利息!F214,参数!F$3*100,0))/全价!F214-1,"")</f>
        <v>5.8198559792232984E-3</v>
      </c>
      <c r="G215" s="4">
        <f>IFERROR((全价!G215+IF(利息!G215&lt;利息!G214,参数!G$3*100,0))/全价!G214-1,"")</f>
        <v>1.5230499045340018E-3</v>
      </c>
      <c r="H215" s="4">
        <f>IFERROR((全价!H215+IF(利息!H215&lt;利息!H214,参数!H$3*100,0))/全价!H214-1,"")</f>
        <v>3.9131285462734589E-4</v>
      </c>
      <c r="I215" s="4">
        <f>IFERROR((全价!I215+IF(利息!I215&lt;利息!I214,参数!I$3*100,0))/全价!I214-1,"")</f>
        <v>4.3945349817708923E-4</v>
      </c>
      <c r="J215" s="4">
        <f>IFERROR((全价!J215+IF(利息!J215&lt;利息!J214,参数!J$3*100,0))/全价!J214-1,"")</f>
        <v>1.3965222442902103E-4</v>
      </c>
      <c r="K215" s="4">
        <f>IFERROR((全价!K215+IF(利息!K215&lt;利息!K214,参数!K$3*100,0))/全价!K214-1,"")</f>
        <v>-4.1900600348543371E-4</v>
      </c>
      <c r="M215" s="3">
        <f t="shared" si="9"/>
        <v>3.3739196447096775E-4</v>
      </c>
      <c r="N215" s="6">
        <f t="shared" si="10"/>
        <v>1.0480192033641509</v>
      </c>
      <c r="O215" s="6">
        <f ca="1">IFERROR(AVERAGE(OFFSET(N215,0,0,-参数!B$8,1)),0)</f>
        <v>1.03986104709806</v>
      </c>
      <c r="P215" s="6">
        <f t="shared" ca="1" si="11"/>
        <v>8.1581562660908435E-3</v>
      </c>
    </row>
    <row r="216" spans="1:16" x14ac:dyDescent="0.15">
      <c r="A216" s="1">
        <v>42597</v>
      </c>
      <c r="B216" s="4">
        <f>IFERROR((全价!B216+IF(利息!B216&lt;利息!B215,参数!B$3*100,0))/全价!B215-1,"")</f>
        <v>2.3082820734625642E-3</v>
      </c>
      <c r="C216" s="4">
        <f>IFERROR((全价!C216+IF(利息!C216&lt;利息!C215,参数!C$3*100,0))/全价!C215-1,"")</f>
        <v>-9.6092040592576922E-5</v>
      </c>
      <c r="D216" s="4">
        <f>IFERROR((全价!D216+IF(利息!D216&lt;利息!D215,参数!D$3*100,0))/全价!D215-1,"")</f>
        <v>2.8944041945799803E-4</v>
      </c>
      <c r="E216" s="4">
        <f>IFERROR((全价!E216+IF(利息!E216&lt;利息!E215,参数!E$3*100,0))/全价!E215-1,"")</f>
        <v>-4.0443985665621351E-3</v>
      </c>
      <c r="F216" s="4">
        <f>IFERROR((全价!F216+IF(利息!F216&lt;利息!F215,参数!F$3*100,0))/全价!F215-1,"")</f>
        <v>4.1339180806088116E-4</v>
      </c>
      <c r="G216" s="4">
        <f>IFERROR((全价!G216+IF(利息!G216&lt;利息!G215,参数!G$3*100,0))/全价!G215-1,"")</f>
        <v>-8.8600403753075208E-3</v>
      </c>
      <c r="H216" s="4">
        <f>IFERROR((全价!H216+IF(利息!H216&lt;利息!H215,参数!H$3*100,0))/全价!H215-1,"")</f>
        <v>0</v>
      </c>
      <c r="I216" s="4">
        <f>IFERROR((全价!I216+IF(利息!I216&lt;利息!I215,参数!I$3*100,0))/全价!I215-1,"")</f>
        <v>-1.3776226714420359E-3</v>
      </c>
      <c r="J216" s="4">
        <f>IFERROR((全价!J216+IF(利息!J216&lt;利息!J215,参数!J$3*100,0))/全价!J215-1,"")</f>
        <v>3.2416593454631659E-4</v>
      </c>
      <c r="K216" s="4">
        <f>IFERROR((全价!K216+IF(利息!K216&lt;利息!K215,参数!K$3*100,0))/全价!K215-1,"")</f>
        <v>3.4024484018679857E-5</v>
      </c>
      <c r="M216" s="3">
        <f t="shared" si="9"/>
        <v>-1.1008848934357829E-3</v>
      </c>
      <c r="N216" s="6">
        <f t="shared" si="10"/>
        <v>1.0468654548551368</v>
      </c>
      <c r="O216" s="6">
        <f ca="1">IFERROR(AVERAGE(OFFSET(N216,0,0,-参数!B$8,1)),0)</f>
        <v>1.0407932551654688</v>
      </c>
      <c r="P216" s="6">
        <f t="shared" ca="1" si="11"/>
        <v>6.0721996896679897E-3</v>
      </c>
    </row>
    <row r="217" spans="1:16" x14ac:dyDescent="0.15">
      <c r="A217" s="1">
        <v>42598</v>
      </c>
      <c r="B217" s="4">
        <f>IFERROR((全价!B217+IF(利息!B217&lt;利息!B216,参数!B$3*100,0))/全价!B216-1,"")</f>
        <v>3.8217872947239329E-3</v>
      </c>
      <c r="C217" s="4">
        <f>IFERROR((全价!C217+IF(利息!C217&lt;利息!C216,参数!C$3*100,0))/全价!C216-1,"")</f>
        <v>2.2077319969193709E-4</v>
      </c>
      <c r="D217" s="4">
        <f>IFERROR((全价!D217+IF(利息!D217&lt;利息!D216,参数!D$3*100,0))/全价!D216-1,"")</f>
        <v>1.5876206559695127E-4</v>
      </c>
      <c r="E217" s="4">
        <f>IFERROR((全价!E217+IF(利息!E217&lt;利息!E216,参数!E$3*100,0))/全价!E216-1,"")</f>
        <v>3.4805179868151459E-3</v>
      </c>
      <c r="F217" s="4">
        <f>IFERROR((全价!F217+IF(利息!F217&lt;利息!F216,参数!F$3*100,0))/全价!F216-1,"")</f>
        <v>-1.1627543199189683E-3</v>
      </c>
      <c r="G217" s="4">
        <f>IFERROR((全价!G217+IF(利息!G217&lt;利息!G216,参数!G$3*100,0))/全价!G216-1,"")</f>
        <v>1.4811581780538319E-4</v>
      </c>
      <c r="H217" s="4">
        <f>IFERROR((全价!H217+IF(利息!H217&lt;利息!H216,参数!H$3*100,0))/全价!H216-1,"")</f>
        <v>2.9336984158012669E-4</v>
      </c>
      <c r="I217" s="4">
        <f>IFERROR((全价!I217+IF(利息!I217&lt;利息!I216,参数!I$3*100,0))/全价!I216-1,"")</f>
        <v>1.5567446823971931E-3</v>
      </c>
      <c r="J217" s="4">
        <f>IFERROR((全价!J217+IF(利息!J217&lt;利息!J216,参数!J$3*100,0))/全价!J216-1,"")</f>
        <v>1.3958747490416812E-4</v>
      </c>
      <c r="K217" s="4">
        <f>IFERROR((全价!K217+IF(利息!K217&lt;利息!K216,参数!K$3*100,0))/全价!K216-1,"")</f>
        <v>1.170402427904671E-3</v>
      </c>
      <c r="M217" s="3">
        <f t="shared" si="9"/>
        <v>9.8273064715005405E-4</v>
      </c>
      <c r="N217" s="6">
        <f t="shared" si="10"/>
        <v>1.0478942416210657</v>
      </c>
      <c r="O217" s="6">
        <f ca="1">IFERROR(AVERAGE(OFFSET(N217,0,0,-参数!B$8,1)),0)</f>
        <v>1.0418292136686285</v>
      </c>
      <c r="P217" s="6">
        <f t="shared" ca="1" si="11"/>
        <v>6.0650279524372408E-3</v>
      </c>
    </row>
    <row r="218" spans="1:16" x14ac:dyDescent="0.15">
      <c r="A218" s="1">
        <v>42599</v>
      </c>
      <c r="B218" s="4">
        <f>IFERROR((全价!B218+IF(利息!B218&lt;利息!B217,参数!B$3*100,0))/全价!B217-1,"")</f>
        <v>2.875655785821607E-3</v>
      </c>
      <c r="C218" s="4">
        <f>IFERROR((全价!C218+IF(利息!C218&lt;利息!C217,参数!C$3*100,0))/全价!C217-1,"")</f>
        <v>6.9463288976390203E-4</v>
      </c>
      <c r="D218" s="4">
        <f>IFERROR((全价!D218+IF(利息!D218&lt;利息!D217,参数!D$3*100,0))/全价!D217-1,"")</f>
        <v>-2.8162992036229184E-5</v>
      </c>
      <c r="E218" s="4">
        <f>IFERROR((全价!E218+IF(利息!E218&lt;利息!E217,参数!E$3*100,0))/全价!E217-1,"")</f>
        <v>-1.4457285234426021E-4</v>
      </c>
      <c r="F218" s="4">
        <f>IFERROR((全价!F218+IF(利息!F218&lt;利息!F217,参数!F$3*100,0))/全价!F217-1,"")</f>
        <v>-6.8776329458197782E-4</v>
      </c>
      <c r="G218" s="4">
        <f>IFERROR((全价!G218+IF(利息!G218&lt;利息!G217,参数!G$3*100,0))/全价!G217-1,"")</f>
        <v>-9.1806523374871052E-4</v>
      </c>
      <c r="H218" s="4">
        <f>IFERROR((全价!H218+IF(利息!H218&lt;利息!H217,参数!H$3*100,0))/全价!H217-1,"")</f>
        <v>1.9552253397203678E-4</v>
      </c>
      <c r="I218" s="4">
        <f>IFERROR((全价!I218+IF(利息!I218&lt;利息!I217,参数!I$3*100,0))/全价!I217-1,"")</f>
        <v>1.6039717395455177E-4</v>
      </c>
      <c r="J218" s="4">
        <f>IFERROR((全价!J218+IF(利息!J218&lt;利息!J217,参数!J$3*100,0))/全价!J217-1,"")</f>
        <v>-2.3918529648603304E-4</v>
      </c>
      <c r="K218" s="4">
        <f>IFERROR((全价!K218+IF(利息!K218&lt;利息!K217,参数!K$3*100,0))/全价!K217-1,"")</f>
        <v>1.1690341874532884E-3</v>
      </c>
      <c r="M218" s="3">
        <f t="shared" si="9"/>
        <v>3.0774929017681754E-4</v>
      </c>
      <c r="N218" s="6">
        <f t="shared" si="10"/>
        <v>1.0482167303301051</v>
      </c>
      <c r="O218" s="6">
        <f ca="1">IFERROR(AVERAGE(OFFSET(N218,0,0,-参数!B$8,1)),0)</f>
        <v>1.0427998068413127</v>
      </c>
      <c r="P218" s="6">
        <f t="shared" ca="1" si="11"/>
        <v>5.4169234887924134E-3</v>
      </c>
    </row>
    <row r="219" spans="1:16" x14ac:dyDescent="0.15">
      <c r="A219" s="1">
        <v>42600</v>
      </c>
      <c r="B219" s="4" t="str">
        <f>IFERROR((全价!B219+IF(利息!B219&lt;利息!B218,参数!B$3*100,0))/全价!B218-1,"")</f>
        <v/>
      </c>
      <c r="C219" s="4">
        <f>IFERROR((全价!C219+IF(利息!C219&lt;利息!C218,参数!C$3*100,0))/全价!C218-1,"")</f>
        <v>3.1139471095897875E-5</v>
      </c>
      <c r="D219" s="4">
        <f>IFERROR((全价!D219+IF(利息!D219&lt;利息!D218,参数!D$3*100,0))/全价!D218-1,"")</f>
        <v>6.5288774811156358E-5</v>
      </c>
      <c r="E219" s="4">
        <f>IFERROR((全价!E219+IF(利息!E219&lt;利息!E218,参数!E$3*100,0))/全价!E218-1,"")</f>
        <v>-4.9500565348581382E-5</v>
      </c>
      <c r="F219" s="4">
        <f>IFERROR((全价!F219+IF(利息!F219&lt;利息!F218,参数!F$3*100,0))/全价!F218-1,"")</f>
        <v>-4.0223317770726741E-4</v>
      </c>
      <c r="G219" s="4">
        <f>IFERROR((全价!G219+IF(利息!G219&lt;利息!G218,参数!G$3*100,0))/全价!G218-1,"")</f>
        <v>3.9899297179448734E-3</v>
      </c>
      <c r="H219" s="4">
        <f>IFERROR((全价!H219+IF(利息!H219&lt;利息!H218,参数!H$3*100,0))/全价!H218-1,"")</f>
        <v>9.774215619207105E-5</v>
      </c>
      <c r="I219" s="4">
        <f>IFERROR((全价!I219+IF(利息!I219&lt;利息!I218,参数!I$3*100,0))/全价!I218-1,"")</f>
        <v>-1.0475055875449613E-3</v>
      </c>
      <c r="J219" s="4">
        <f>IFERROR((全价!J219+IF(利息!J219&lt;利息!J218,参数!J$3*100,0))/全价!J218-1,"")</f>
        <v>-3.3395349561338161E-4</v>
      </c>
      <c r="K219" s="4">
        <f>IFERROR((全价!K219+IF(利息!K219&lt;利息!K218,参数!K$3*100,0))/全价!K218-1,"")</f>
        <v>-3.1907238190931331E-4</v>
      </c>
      <c r="M219" s="3">
        <f t="shared" si="9"/>
        <v>2.2575943465783264E-4</v>
      </c>
      <c r="N219" s="6">
        <f t="shared" si="10"/>
        <v>1.0484533751465432</v>
      </c>
      <c r="O219" s="6">
        <f ca="1">IFERROR(AVERAGE(OFFSET(N219,0,0,-参数!B$8,1)),0)</f>
        <v>1.043782992401084</v>
      </c>
      <c r="P219" s="6">
        <f t="shared" ca="1" si="11"/>
        <v>4.6703827454592783E-3</v>
      </c>
    </row>
    <row r="220" spans="1:16" x14ac:dyDescent="0.15">
      <c r="A220" s="1">
        <v>42601</v>
      </c>
      <c r="B220" s="4" t="str">
        <f>IFERROR((全价!B220+IF(利息!B220&lt;利息!B219,参数!B$3*100,0))/全价!B219-1,"")</f>
        <v/>
      </c>
      <c r="C220" s="4">
        <f>IFERROR((全价!C220+IF(利息!C220&lt;利息!C219,参数!C$3*100,0))/全价!C219-1,"")</f>
        <v>6.9412909503752118E-4</v>
      </c>
      <c r="D220" s="4">
        <f>IFERROR((全价!D220+IF(利息!D220&lt;利息!D219,参数!D$3*100,0))/全价!D219-1,"")</f>
        <v>1.5873097148477733E-4</v>
      </c>
      <c r="E220" s="4">
        <f>IFERROR((全价!E220+IF(利息!E220&lt;利息!E219,参数!E$3*100,0))/全价!E219-1,"")</f>
        <v>-4.9503015775775872E-5</v>
      </c>
      <c r="F220" s="4">
        <f>IFERROR((全价!F220+IF(利息!F220&lt;利息!F219,参数!F$3*100,0))/全价!F219-1,"")</f>
        <v>-5.9314073243754706E-4</v>
      </c>
      <c r="G220" s="4">
        <f>IFERROR((全价!G220+IF(利息!G220&lt;利息!G219,参数!G$3*100,0))/全价!G219-1,"")</f>
        <v>8.3319549634131018E-3</v>
      </c>
      <c r="H220" s="4">
        <f>IFERROR((全价!H220+IF(利息!H220&lt;利息!H219,参数!H$3*100,0))/全价!H219-1,"")</f>
        <v>2.9319781078962492E-4</v>
      </c>
      <c r="I220" s="4">
        <f>IFERROR((全价!I220+IF(利息!I220&lt;利息!I219,参数!I$3*100,0))/全价!I219-1,"")</f>
        <v>-2.548247888456423E-5</v>
      </c>
      <c r="J220" s="4" t="str">
        <f>IFERROR((全价!J220+IF(利息!J220&lt;利息!J219,参数!J$3*100,0))/全价!J219-1,"")</f>
        <v/>
      </c>
      <c r="K220" s="4">
        <f>IFERROR((全价!K220+IF(利息!K220&lt;利息!K219,参数!K$3*100,0))/全价!K219-1,"")</f>
        <v>1.7656446300651218E-4</v>
      </c>
      <c r="M220" s="3">
        <f t="shared" si="9"/>
        <v>1.1233063845792063E-3</v>
      </c>
      <c r="N220" s="6">
        <f t="shared" si="10"/>
        <v>1.049631109516779</v>
      </c>
      <c r="O220" s="6">
        <f ca="1">IFERROR(AVERAGE(OFFSET(N220,0,0,-参数!B$8,1)),0)</f>
        <v>1.0446954762411653</v>
      </c>
      <c r="P220" s="6">
        <f t="shared" ca="1" si="11"/>
        <v>4.9356332756136378E-3</v>
      </c>
    </row>
    <row r="221" spans="1:16" x14ac:dyDescent="0.15">
      <c r="A221" s="1">
        <v>42604</v>
      </c>
      <c r="B221" s="4">
        <f>IFERROR((全价!B221+IF(利息!B221&lt;利息!B220,参数!B$3*100,0))/全价!B220-1,"")</f>
        <v>4.2103182930053329E-4</v>
      </c>
      <c r="C221" s="4">
        <f>IFERROR((全价!C221+IF(利息!C221&lt;利息!C220,参数!C$3*100,0))/全价!C220-1,"")</f>
        <v>3.772924405374134E-4</v>
      </c>
      <c r="D221" s="4">
        <f>IFERROR((全价!D221+IF(利息!D221&lt;利息!D220,参数!D$3*100,0))/全价!D220-1,"")</f>
        <v>2.8925408283431153E-4</v>
      </c>
      <c r="E221" s="4">
        <f>IFERROR((全价!E221+IF(利息!E221&lt;利息!E220,参数!E$3*100,0))/全价!E220-1,"")</f>
        <v>-6.2402943230266406E-4</v>
      </c>
      <c r="F221" s="4">
        <f>IFERROR((全价!F221+IF(利息!F221&lt;利息!F220,参数!F$3*100,0))/全价!F220-1,"")</f>
        <v>9.8697584066176347E-4</v>
      </c>
      <c r="G221" s="4">
        <f>IFERROR((全价!G221+IF(利息!G221&lt;利息!G220,参数!G$3*100,0))/全价!G220-1,"")</f>
        <v>-5.5691932698360702E-3</v>
      </c>
      <c r="H221" s="4">
        <f>IFERROR((全价!H221+IF(利息!H221&lt;利息!H220,参数!H$3*100,0))/全价!H220-1,"")</f>
        <v>6.8392769907199558E-4</v>
      </c>
      <c r="I221" s="4">
        <f>IFERROR((全价!I221+IF(利息!I221&lt;利息!I220,参数!I$3*100,0))/全价!I220-1,"")</f>
        <v>1.6564033367583164E-5</v>
      </c>
      <c r="J221" s="4" t="str">
        <f>IFERROR((全价!J221+IF(利息!J221&lt;利息!J220,参数!J$3*100,0))/全价!J220-1,"")</f>
        <v/>
      </c>
      <c r="K221" s="4">
        <f>IFERROR((全价!K221+IF(利息!K221&lt;利息!K220,参数!K$3*100,0))/全价!K220-1,"")</f>
        <v>1.5209022209243805E-3</v>
      </c>
      <c r="M221" s="3">
        <f t="shared" si="9"/>
        <v>-2.1080828393786147E-4</v>
      </c>
      <c r="N221" s="6">
        <f t="shared" si="10"/>
        <v>1.049409838583814</v>
      </c>
      <c r="O221" s="6">
        <f ca="1">IFERROR(AVERAGE(OFFSET(N221,0,0,-参数!B$8,1)),0)</f>
        <v>1.0455546880057836</v>
      </c>
      <c r="P221" s="6">
        <f t="shared" ca="1" si="11"/>
        <v>3.8551505780304307E-3</v>
      </c>
    </row>
    <row r="222" spans="1:16" x14ac:dyDescent="0.15">
      <c r="A222" s="1">
        <v>42605</v>
      </c>
      <c r="B222" s="4">
        <f>IFERROR((全价!B222+IF(利息!B222&lt;利息!B221,参数!B$3*100,0))/全价!B221-1,"")</f>
        <v>3.6067052373203179E-3</v>
      </c>
      <c r="C222" s="4">
        <f>IFERROR((全价!C222+IF(利息!C222&lt;利息!C221,参数!C$3*100,0))/全价!C221-1,"")</f>
        <v>5.9877445643707894E-4</v>
      </c>
      <c r="D222" s="4">
        <f>IFERROR((全价!D222+IF(利息!D222&lt;利息!D221,参数!D$3*100,0))/全价!D221-1,"")</f>
        <v>-2.1495855650222051E-4</v>
      </c>
      <c r="E222" s="4">
        <f>IFERROR((全价!E222+IF(利息!E222&lt;利息!E221,参数!E$3*100,0))/全价!E221-1,"")</f>
        <v>1.4078760234803589E-4</v>
      </c>
      <c r="F222" s="4" t="str">
        <f>IFERROR((全价!F222+IF(利息!F222&lt;利息!F221,参数!F$3*100,0))/全价!F221-1,"")</f>
        <v/>
      </c>
      <c r="G222" s="4">
        <f>IFERROR((全价!G222+IF(利息!G222&lt;利息!G221,参数!G$3*100,0))/全价!G221-1,"")</f>
        <v>1.6312668876927727E-3</v>
      </c>
      <c r="H222" s="4">
        <f>IFERROR((全价!H222+IF(利息!H222&lt;利息!H221,参数!H$3*100,0))/全价!H221-1,"")</f>
        <v>4.8818590119115157E-4</v>
      </c>
      <c r="I222" s="4">
        <f>IFERROR((全价!I222+IF(利息!I222&lt;利息!I221,参数!I$3*100,0))/全价!I221-1,"")</f>
        <v>-1.4206608685015665E-3</v>
      </c>
      <c r="J222" s="4">
        <f>IFERROR((全价!J222+IF(利息!J222&lt;利息!J221,参数!J$3*100,0))/全价!J221-1,"")</f>
        <v>-3.3406835292870696E-4</v>
      </c>
      <c r="K222" s="4">
        <f>IFERROR((全价!K222+IF(利息!K222&lt;利息!K221,参数!K$3*100,0))/全价!K221-1,"")</f>
        <v>1.762652113488361E-4</v>
      </c>
      <c r="M222" s="3">
        <f t="shared" si="9"/>
        <v>5.1914416871174437E-4</v>
      </c>
      <c r="N222" s="6">
        <f t="shared" si="10"/>
        <v>1.0499546335821035</v>
      </c>
      <c r="O222" s="6">
        <f ca="1">IFERROR(AVERAGE(OFFSET(N222,0,0,-参数!B$8,1)),0)</f>
        <v>1.0463197929654797</v>
      </c>
      <c r="P222" s="6">
        <f t="shared" ca="1" si="11"/>
        <v>3.6348406166237801E-3</v>
      </c>
    </row>
    <row r="223" spans="1:16" x14ac:dyDescent="0.15">
      <c r="A223" s="1">
        <v>42606</v>
      </c>
      <c r="B223" s="4" t="str">
        <f>IFERROR((全价!B223+IF(利息!B223&lt;利息!B222,参数!B$3*100,0))/全价!B222-1,"")</f>
        <v/>
      </c>
      <c r="C223" s="4">
        <f>IFERROR((全价!C223+IF(利息!C223&lt;利息!C222,参数!C$3*100,0))/全价!C222-1,"")</f>
        <v>-3.4713317220136375E-4</v>
      </c>
      <c r="D223" s="4">
        <f>IFERROR((全价!D223+IF(利息!D223&lt;利息!D222,参数!D$3*100,0))/全价!D222-1,"")</f>
        <v>-2.8155387021278067E-5</v>
      </c>
      <c r="E223" s="4">
        <f>IFERROR((全价!E223+IF(利息!E223&lt;利息!E222,参数!E$3*100,0))/全价!E222-1,"")</f>
        <v>-1.6670555159465916E-3</v>
      </c>
      <c r="F223" s="4" t="str">
        <f>IFERROR((全价!F223+IF(利息!F223&lt;利息!F222,参数!F$3*100,0))/全价!F222-1,"")</f>
        <v/>
      </c>
      <c r="G223" s="4">
        <f>IFERROR((全价!G223+IF(利息!G223&lt;利息!G222,参数!G$3*100,0))/全价!G222-1,"")</f>
        <v>1.0994640982351367E-3</v>
      </c>
      <c r="H223" s="4">
        <f>IFERROR((全价!H223+IF(利息!H223&lt;利息!H222,参数!H$3*100,0))/全价!H222-1,"")</f>
        <v>5.855372304088835E-4</v>
      </c>
      <c r="I223" s="4">
        <f>IFERROR((全价!I223+IF(利息!I223&lt;利息!I222,参数!I$3*100,0))/全价!I222-1,"")</f>
        <v>-1.0501052019123991E-3</v>
      </c>
      <c r="J223" s="4">
        <f>IFERROR((全价!J223+IF(利息!J223&lt;利息!J222,参数!J$3*100,0))/全价!J222-1,"")</f>
        <v>-2.2296842193819666E-3</v>
      </c>
      <c r="K223" s="4">
        <f>IFERROR((全价!K223+IF(利息!K223&lt;利息!K222,参数!K$3*100,0))/全价!K222-1,"")</f>
        <v>1.7623414739942334E-4</v>
      </c>
      <c r="M223" s="3">
        <f t="shared" si="9"/>
        <v>-4.3261225255251945E-4</v>
      </c>
      <c r="N223" s="6">
        <f t="shared" si="10"/>
        <v>1.0495004103429917</v>
      </c>
      <c r="O223" s="6">
        <f ca="1">IFERROR(AVERAGE(OFFSET(N223,0,0,-参数!B$8,1)),0)</f>
        <v>1.046881226148169</v>
      </c>
      <c r="P223" s="6">
        <f t="shared" ca="1" si="11"/>
        <v>2.6191841948226546E-3</v>
      </c>
    </row>
    <row r="224" spans="1:16" x14ac:dyDescent="0.15">
      <c r="A224" s="1">
        <v>42607</v>
      </c>
      <c r="B224" s="4" t="str">
        <f>IFERROR((全价!B224+IF(利息!B224&lt;利息!B223,参数!B$3*100,0))/全价!B223-1,"")</f>
        <v/>
      </c>
      <c r="C224" s="4">
        <f>IFERROR((全价!C224+IF(利息!C224&lt;利息!C223,参数!C$3*100,0))/全价!C223-1,"")</f>
        <v>-4.4184148127024425E-4</v>
      </c>
      <c r="D224" s="4">
        <f>IFERROR((全价!D224+IF(利息!D224&lt;利息!D223,参数!D$3*100,0))/全价!D223-1,"")</f>
        <v>1.5869846779170693E-4</v>
      </c>
      <c r="E224" s="4">
        <f>IFERROR((全价!E224+IF(利息!E224&lt;利息!E223,参数!E$3*100,0))/全价!E223-1,"")</f>
        <v>-8.1207193233945318E-4</v>
      </c>
      <c r="F224" s="4">
        <f>IFERROR((全价!F224+IF(利息!F224&lt;利息!F223,参数!F$3*100,0))/全价!F223-1,"")</f>
        <v>1.6996063450225307E-4</v>
      </c>
      <c r="G224" s="4">
        <f>IFERROR((全价!G224+IF(利息!G224&lt;利息!G223,参数!G$3*100,0))/全价!G223-1,"")</f>
        <v>-1.2274291903979773E-3</v>
      </c>
      <c r="H224" s="4">
        <f>IFERROR((全价!H224+IF(利息!H224&lt;利息!H223,参数!H$3*100,0))/全价!H223-1,"")</f>
        <v>1.9506485906584103E-4</v>
      </c>
      <c r="I224" s="4">
        <f>IFERROR((全价!I224+IF(利息!I224&lt;利息!I223,参数!I$3*100,0))/全价!I223-1,"")</f>
        <v>1.6093844998388285E-4</v>
      </c>
      <c r="J224" s="4">
        <f>IFERROR((全价!J224+IF(利息!J224&lt;利息!J223,参数!J$3*100,0))/全价!J223-1,"")</f>
        <v>7.099302535162888E-4</v>
      </c>
      <c r="K224" s="4">
        <f>IFERROR((全价!K224+IF(利息!K224&lt;利息!K223,参数!K$3*100,0))/全价!K223-1,"")</f>
        <v>1.7620309439747572E-4</v>
      </c>
      <c r="M224" s="3">
        <f t="shared" si="9"/>
        <v>-1.0117187163891404E-4</v>
      </c>
      <c r="N224" s="6">
        <f t="shared" si="10"/>
        <v>1.0493942304221915</v>
      </c>
      <c r="O224" s="6">
        <f ca="1">IFERROR(AVERAGE(OFFSET(N224,0,0,-参数!B$8,1)),0)</f>
        <v>1.0473828622248342</v>
      </c>
      <c r="P224" s="6">
        <f t="shared" ca="1" si="11"/>
        <v>2.011368197357255E-3</v>
      </c>
    </row>
    <row r="225" spans="1:16" x14ac:dyDescent="0.15">
      <c r="A225" s="1">
        <v>42608</v>
      </c>
      <c r="B225" s="4">
        <f>IFERROR((全价!B225+IF(利息!B225&lt;利息!B224,参数!B$3*100,0))/全价!B224-1,"")</f>
        <v>1.1263124093841004E-3</v>
      </c>
      <c r="C225" s="4">
        <f>IFERROR((全价!C225+IF(利息!C225&lt;利息!C224,参数!C$3*100,0))/全价!C224-1,"")</f>
        <v>2.2037024794241411E-4</v>
      </c>
      <c r="D225" s="4">
        <f>IFERROR((全价!D225+IF(利息!D225&lt;利息!D224,参数!D$3*100,0))/全价!D224-1,"")</f>
        <v>1.1862107795466148E-3</v>
      </c>
      <c r="E225" s="4">
        <f>IFERROR((全价!E225+IF(利息!E225&lt;利息!E224,参数!E$3*100,0))/全价!E224-1,"")</f>
        <v>2.9072806146446251E-3</v>
      </c>
      <c r="F225" s="4">
        <f>IFERROR((全价!F225+IF(利息!F225&lt;利息!F224,参数!F$3*100,0))/全价!F224-1,"")</f>
        <v>5.5162461291513587E-4</v>
      </c>
      <c r="G225" s="4">
        <f>IFERROR((全价!G225+IF(利息!G225&lt;利息!G224,参数!G$3*100,0))/全价!G224-1,"")</f>
        <v>5.6508512234425545E-3</v>
      </c>
      <c r="H225" s="4">
        <f>IFERROR((全价!H225+IF(利息!H225&lt;利息!H224,参数!H$3*100,0))/全价!H224-1,"")</f>
        <v>1.5602145294977277E-3</v>
      </c>
      <c r="I225" s="4">
        <f>IFERROR((全价!I225+IF(利息!I225&lt;利息!I224,参数!I$3*100,0))/全价!I224-1,"")</f>
        <v>4.7290411399760757E-3</v>
      </c>
      <c r="J225" s="4">
        <f>IFERROR((全价!J225+IF(利息!J225&lt;利息!J224,参数!J$3*100,0))/全价!J224-1,"")</f>
        <v>6.1450699401532916E-4</v>
      </c>
      <c r="K225" s="4">
        <f>IFERROR((全价!K225+IF(利息!K225&lt;利息!K224,参数!K$3*100,0))/全价!K224-1,"")</f>
        <v>2.7509943557180172E-4</v>
      </c>
      <c r="M225" s="3">
        <f t="shared" si="9"/>
        <v>1.8821511986936378E-3</v>
      </c>
      <c r="N225" s="6">
        <f t="shared" si="10"/>
        <v>1.0513693490308829</v>
      </c>
      <c r="O225" s="6">
        <f ca="1">IFERROR(AVERAGE(OFFSET(N225,0,0,-参数!B$8,1)),0)</f>
        <v>1.0479867725800014</v>
      </c>
      <c r="P225" s="6">
        <f t="shared" ca="1" si="11"/>
        <v>3.3825764508814693E-3</v>
      </c>
    </row>
    <row r="226" spans="1:16" x14ac:dyDescent="0.15">
      <c r="A226" s="1">
        <v>42611</v>
      </c>
      <c r="B226" s="4">
        <f>IFERROR((全价!B226+IF(利息!B226&lt;利息!B225,参数!B$3*100,0))/全价!B225-1,"")</f>
        <v>4.1875334617946791E-4</v>
      </c>
      <c r="C226" s="4">
        <f>IFERROR((全价!C226+IF(利息!C226&lt;利息!C225,参数!C$3*100,0))/全价!C225-1,"")</f>
        <v>2.8253017435209138E-4</v>
      </c>
      <c r="D226" s="4">
        <f>IFERROR((全价!D226+IF(利息!D226&lt;利息!D225,参数!D$3*100,0))/全价!D225-1,"")</f>
        <v>2.9946051096167992E-3</v>
      </c>
      <c r="E226" s="4">
        <f>IFERROR((全价!E226+IF(利息!E226&lt;利息!E225,参数!E$3*100,0))/全价!E225-1,"")</f>
        <v>9.927756678762556E-4</v>
      </c>
      <c r="F226" s="4">
        <f>IFERROR((全价!F226+IF(利息!F226&lt;利息!F225,参数!F$3*100,0))/全价!F225-1,"")</f>
        <v>1.1771084416050126E-3</v>
      </c>
      <c r="G226" s="4">
        <f>IFERROR((全价!G226+IF(利息!G226&lt;利息!G225,参数!G$3*100,0))/全价!G225-1,"")</f>
        <v>4.7537567827393712E-3</v>
      </c>
      <c r="H226" s="4">
        <f>IFERROR((全价!H226+IF(利息!H226&lt;利息!H225,参数!H$3*100,0))/全价!H225-1,"")</f>
        <v>7.7889202609293662E-4</v>
      </c>
      <c r="I226" s="4">
        <f>IFERROR((全价!I226+IF(利息!I226&lt;利息!I225,参数!I$3*100,0))/全价!I225-1,"")</f>
        <v>4.8046551770153378E-4</v>
      </c>
      <c r="J226" s="4">
        <f>IFERROR((全价!J226+IF(利息!J226&lt;利息!J225,参数!J$3*100,0))/全价!J225-1,"")</f>
        <v>8.9377558981662553E-4</v>
      </c>
      <c r="K226" s="4">
        <f>IFERROR((全价!K226+IF(利息!K226&lt;利息!K225,参数!K$3*100,0))/全价!K225-1,"")</f>
        <v>4.8799785400166495E-3</v>
      </c>
      <c r="M226" s="3">
        <f t="shared" si="9"/>
        <v>1.7652641195996742E-3</v>
      </c>
      <c r="N226" s="6">
        <f t="shared" si="10"/>
        <v>1.0532252936191739</v>
      </c>
      <c r="O226" s="6">
        <f ca="1">IFERROR(AVERAGE(OFFSET(N226,0,0,-参数!B$8,1)),0)</f>
        <v>1.0485965550265801</v>
      </c>
      <c r="P226" s="6">
        <f t="shared" ca="1" si="11"/>
        <v>4.6287385925938285E-3</v>
      </c>
    </row>
    <row r="227" spans="1:16" x14ac:dyDescent="0.15">
      <c r="A227" s="1">
        <v>42612</v>
      </c>
      <c r="B227" s="4">
        <f>IFERROR((全价!B227+IF(利息!B227&lt;利息!B226,参数!B$3*100,0))/全价!B226-1,"")</f>
        <v>2.4788133649189525E-4</v>
      </c>
      <c r="C227" s="4">
        <f>IFERROR((全价!C227+IF(利息!C227&lt;利息!C226,参数!C$3*100,0))/全价!C226-1,"")</f>
        <v>1.2567745981240108E-4</v>
      </c>
      <c r="D227" s="4">
        <f>IFERROR((全价!D227+IF(利息!D227&lt;利息!D226,参数!D$3*100,0))/全价!D226-1,"")</f>
        <v>-2.1028005787772086E-3</v>
      </c>
      <c r="E227" s="4">
        <f>IFERROR((全价!E227+IF(利息!E227&lt;利息!E226,参数!E$3*100,0))/全价!E226-1,"")</f>
        <v>4.2561111638983462E-4</v>
      </c>
      <c r="F227" s="4">
        <f>IFERROR((全价!F227+IF(利息!F227&lt;利息!F226,参数!F$3*100,0))/全价!F226-1,"")</f>
        <v>-3.066540003340279E-4</v>
      </c>
      <c r="G227" s="4">
        <f>IFERROR((全价!G227+IF(利息!G227&lt;利息!G226,参数!G$3*100,0))/全价!G226-1,"")</f>
        <v>-3.8350055101479263E-3</v>
      </c>
      <c r="H227" s="4">
        <f>IFERROR((全价!H227+IF(利息!H227&lt;利息!H226,参数!H$3*100,0))/全价!H226-1,"")</f>
        <v>-1.9457145636747608E-4</v>
      </c>
      <c r="I227" s="4">
        <f>IFERROR((全价!I227+IF(利息!I227&lt;利息!I226,参数!I$3*100,0))/全价!I226-1,"")</f>
        <v>6.7334506393734728E-5</v>
      </c>
      <c r="J227" s="4">
        <f>IFERROR((全价!J227+IF(利息!J227&lt;利息!J226,参数!J$3*100,0))/全价!J226-1,"")</f>
        <v>-2.2297172203394888E-3</v>
      </c>
      <c r="K227" s="4">
        <f>IFERROR((全价!K227+IF(利息!K227&lt;利息!K226,参数!K$3*100,0))/全价!K226-1,"")</f>
        <v>1.7526829531355759E-4</v>
      </c>
      <c r="M227" s="3">
        <f t="shared" si="9"/>
        <v>-7.6269760515647041E-4</v>
      </c>
      <c r="N227" s="6">
        <f t="shared" si="10"/>
        <v>1.0524220012100405</v>
      </c>
      <c r="O227" s="6">
        <f ca="1">IFERROR(AVERAGE(OFFSET(N227,0,0,-参数!B$8,1)),0)</f>
        <v>1.0490702844617004</v>
      </c>
      <c r="P227" s="6">
        <f t="shared" ca="1" si="11"/>
        <v>3.3517167483401167E-3</v>
      </c>
    </row>
    <row r="228" spans="1:16" x14ac:dyDescent="0.15">
      <c r="A228" s="1">
        <v>42613</v>
      </c>
      <c r="B228" s="4">
        <f>IFERROR((全价!B228+IF(利息!B228&lt;利息!B227,参数!B$3*100,0))/全价!B227-1,"")</f>
        <v>3.1162982262245009E-5</v>
      </c>
      <c r="C228" s="4">
        <f>IFERROR((全价!C228+IF(利息!C228&lt;利息!C227,参数!C$3*100,0))/全价!C227-1,"")</f>
        <v>3.1091546467632014E-5</v>
      </c>
      <c r="D228" s="4">
        <f>IFERROR((全价!D228+IF(利息!D228&lt;利息!D227,参数!D$3*100,0))/全价!D227-1,"")</f>
        <v>-1.612608156544959E-3</v>
      </c>
      <c r="E228" s="4">
        <f>IFERROR((全价!E228+IF(利息!E228&lt;利息!E227,参数!E$3*100,0))/全价!E227-1,"")</f>
        <v>-4.9438354275288532E-5</v>
      </c>
      <c r="F228" s="4">
        <f>IFERROR((全价!F228+IF(利息!F228&lt;利息!F227,参数!F$3*100,0))/全价!F227-1,"")</f>
        <v>-7.831865511206404E-4</v>
      </c>
      <c r="G228" s="4">
        <f>IFERROR((全价!G228+IF(利息!G228&lt;利息!G227,参数!G$3*100,0))/全价!G227-1,"")</f>
        <v>-5.9001180311690771E-4</v>
      </c>
      <c r="H228" s="4">
        <f>IFERROR((全价!H228+IF(利息!H228&lt;利息!H227,参数!H$3*100,0))/全价!H227-1,"")</f>
        <v>4.8652330446619096E-4</v>
      </c>
      <c r="I228" s="4">
        <f>IFERROR((全价!I228+IF(利息!I228&lt;利息!I227,参数!I$3*100,0))/全价!I227-1,"")</f>
        <v>-1.5092076913696406E-3</v>
      </c>
      <c r="J228" s="4">
        <f>IFERROR((全价!J228+IF(利息!J228&lt;利息!J227,参数!J$3*100,0))/全价!J227-1,"")</f>
        <v>-2.6146536149989075E-3</v>
      </c>
      <c r="K228" s="4" t="str">
        <f>IFERROR((全价!K228+IF(利息!K228&lt;利息!K227,参数!K$3*100,0))/全价!K227-1,"")</f>
        <v/>
      </c>
      <c r="M228" s="3">
        <f t="shared" si="9"/>
        <v>-7.344809264700306E-4</v>
      </c>
      <c r="N228" s="6">
        <f t="shared" si="10"/>
        <v>1.0516490173235544</v>
      </c>
      <c r="O228" s="6">
        <f ca="1">IFERROR(AVERAGE(OFFSET(N228,0,0,-参数!B$8,1)),0)</f>
        <v>1.0494253038669699</v>
      </c>
      <c r="P228" s="6">
        <f t="shared" ca="1" si="11"/>
        <v>2.223713456584564E-3</v>
      </c>
    </row>
    <row r="229" spans="1:16" x14ac:dyDescent="0.15">
      <c r="A229" s="1">
        <v>42614</v>
      </c>
      <c r="B229" s="4">
        <f>IFERROR((全价!B229+IF(利息!B229&lt;利息!B228,参数!B$3*100,0))/全价!B228-1,"")</f>
        <v>1.3948709757838351E-4</v>
      </c>
      <c r="C229" s="4">
        <f>IFERROR((全价!C229+IF(利息!C229&lt;利息!C228,参数!C$3*100,0))/全价!C228-1,"")</f>
        <v>1.2565776007922302E-4</v>
      </c>
      <c r="D229" s="4">
        <f>IFERROR((全价!D229+IF(利息!D229&lt;利息!D228,参数!D$3*100,0))/全价!D228-1,"")</f>
        <v>1.6830789486199649E-4</v>
      </c>
      <c r="E229" s="4">
        <f>IFERROR((全价!E229+IF(利息!E229&lt;利息!E228,参数!E$3*100,0))/全价!E228-1,"")</f>
        <v>4.5537577608945057E-5</v>
      </c>
      <c r="F229" s="4">
        <f>IFERROR((全价!F229+IF(利息!F229&lt;利息!F228,参数!F$3*100,0))/全价!F228-1,"")</f>
        <v>6.4663534077680218E-4</v>
      </c>
      <c r="G229" s="4">
        <f>IFERROR((全价!G229+IF(利息!G229&lt;利息!G228,参数!G$3*100,0))/全价!G228-1,"")</f>
        <v>1.4087353119813795E-3</v>
      </c>
      <c r="H229" s="4">
        <f>IFERROR((全价!H229+IF(利息!H229&lt;利息!H228,参数!H$3*100,0))/全价!H228-1,"")</f>
        <v>6.8080140050574833E-4</v>
      </c>
      <c r="I229" s="4">
        <f>IFERROR((全价!I229+IF(利息!I229&lt;利息!I228,参数!I$3*100,0))/全价!I228-1,"")</f>
        <v>1.5534746431207225E-3</v>
      </c>
      <c r="J229" s="4">
        <f>IFERROR((全价!J229+IF(利息!J229&lt;利息!J228,参数!J$3*100,0))/全价!J228-1,"")</f>
        <v>-2.0500834045003025E-3</v>
      </c>
      <c r="K229" s="4" t="str">
        <f>IFERROR((全价!K229+IF(利息!K229&lt;利息!K228,参数!K$3*100,0))/全价!K228-1,"")</f>
        <v/>
      </c>
      <c r="M229" s="3">
        <f t="shared" si="9"/>
        <v>3.0206151355698866E-4</v>
      </c>
      <c r="N229" s="6">
        <f t="shared" si="10"/>
        <v>1.0519666800174579</v>
      </c>
      <c r="O229" s="6">
        <f ca="1">IFERROR(AVERAGE(OFFSET(N229,0,0,-参数!B$8,1)),0)</f>
        <v>1.0497273311457251</v>
      </c>
      <c r="P229" s="6">
        <f t="shared" ca="1" si="11"/>
        <v>2.2393488717327159E-3</v>
      </c>
    </row>
    <row r="230" spans="1:16" x14ac:dyDescent="0.15">
      <c r="A230" s="1">
        <v>42615</v>
      </c>
      <c r="B230" s="4">
        <f>IFERROR((全价!B230+IF(利息!B230&lt;利息!B229,参数!B$3*100,0))/全价!B229-1,"")</f>
        <v>1.1241038124845115E-3</v>
      </c>
      <c r="C230" s="4">
        <f>IFERROR((全价!C230+IF(利息!C230&lt;利息!C229,参数!C$3*100,0))/全价!C229-1,"")</f>
        <v>1.2564197219022688E-4</v>
      </c>
      <c r="D230" s="4">
        <f>IFERROR((全价!D230+IF(利息!D230&lt;利息!D229,参数!D$3*100,0))/全价!D229-1,"")</f>
        <v>7.6268644765886684E-4</v>
      </c>
      <c r="E230" s="4">
        <f>IFERROR((全价!E230+IF(利息!E230&lt;利息!E229,参数!E$3*100,0))/全价!E229-1,"")</f>
        <v>-3.3436070103864957E-4</v>
      </c>
      <c r="F230" s="4">
        <f>IFERROR((全价!F230+IF(利息!F230&lt;利息!F229,参数!F$3*100,0))/全价!F229-1,"")</f>
        <v>7.4412921216460148E-5</v>
      </c>
      <c r="G230" s="4">
        <f>IFERROR((全价!G230+IF(利息!G230&lt;利息!G229,参数!G$3*100,0))/全价!G229-1,"")</f>
        <v>-4.8446209451136202E-4</v>
      </c>
      <c r="H230" s="4">
        <f>IFERROR((全价!H230+IF(利息!H230&lt;利息!H229,参数!H$3*100,0))/全价!H229-1,"")</f>
        <v>4.8595587520661176E-4</v>
      </c>
      <c r="I230" s="4">
        <f>IFERROR((全价!I230+IF(利息!I230&lt;利息!I229,参数!I$3*100,0))/全价!I229-1,"")</f>
        <v>4.3826163838711629E-4</v>
      </c>
      <c r="J230" s="4">
        <f>IFERROR((全价!J230+IF(利息!J230&lt;利息!J229,参数!J$3*100,0))/全价!J229-1,"")</f>
        <v>-2.4106654953237605E-4</v>
      </c>
      <c r="K230" s="4">
        <f>IFERROR((全价!K230+IF(利息!K230&lt;利息!K229,参数!K$3*100,0))/全价!K229-1,"")</f>
        <v>1.1588578512617964E-3</v>
      </c>
      <c r="M230" s="3">
        <f t="shared" si="9"/>
        <v>3.110031173323202E-4</v>
      </c>
      <c r="N230" s="6">
        <f t="shared" si="10"/>
        <v>1.0522938449342731</v>
      </c>
      <c r="O230" s="6">
        <f ca="1">IFERROR(AVERAGE(OFFSET(N230,0,0,-参数!B$8,1)),0)</f>
        <v>1.0500165883687664</v>
      </c>
      <c r="P230" s="6">
        <f t="shared" ca="1" si="11"/>
        <v>2.2772565655067023E-3</v>
      </c>
    </row>
    <row r="231" spans="1:16" x14ac:dyDescent="0.15">
      <c r="A231" s="1">
        <v>42618</v>
      </c>
      <c r="B231" s="4">
        <f>IFERROR((全价!B231+IF(利息!B231&lt;利息!B230,参数!B$3*100,0))/全价!B230-1,"")</f>
        <v>-5.655974476708181E-4</v>
      </c>
      <c r="C231" s="4">
        <f>IFERROR((全价!C231+IF(利息!C231&lt;利息!C230,参数!C$3*100,0))/全价!C230-1,"")</f>
        <v>6.6050882491608398E-4</v>
      </c>
      <c r="D231" s="4">
        <f>IFERROR((全价!D231+IF(利息!D231&lt;利息!D230,参数!D$3*100,0))/全价!D230-1,"")</f>
        <v>4.0546166353183644E-4</v>
      </c>
      <c r="E231" s="4">
        <f>IFERROR((全价!E231+IF(利息!E231&lt;利息!E230,参数!E$3*100,0))/全价!E230-1,"")</f>
        <v>3.0818325450887585E-3</v>
      </c>
      <c r="F231" s="4">
        <f>IFERROR((全价!F231+IF(利息!F231&lt;利息!F230,参数!F$3*100,0))/全价!F230-1,"")</f>
        <v>4.1380948837721476E-4</v>
      </c>
      <c r="G231" s="4">
        <f>IFERROR((全价!G231+IF(利息!G231&lt;利息!G230,参数!G$3*100,0))/全价!G230-1,"")</f>
        <v>1.0687523705654733E-3</v>
      </c>
      <c r="H231" s="4">
        <f>IFERROR((全价!H231+IF(利息!H231&lt;利息!H230,参数!H$3*100,0))/全价!H230-1,"")</f>
        <v>-4.8571983679812636E-4</v>
      </c>
      <c r="I231" s="4">
        <f>IFERROR((全价!I231+IF(利息!I231&lt;利息!I230,参数!I$3*100,0))/全价!I230-1,"")</f>
        <v>4.1876918935528362E-3</v>
      </c>
      <c r="J231" s="4">
        <f>IFERROR((全价!J231+IF(利息!J231&lt;利息!J230,参数!J$3*100,0))/全价!J230-1,"")</f>
        <v>1.0902915150265979E-3</v>
      </c>
      <c r="K231" s="4">
        <f>IFERROR((全价!K231+IF(利息!K231&lt;利息!K230,参数!K$3*100,0))/全价!K230-1,"")</f>
        <v>5.2492025250017171E-4</v>
      </c>
      <c r="M231" s="3">
        <f t="shared" si="9"/>
        <v>1.0381951269090028E-3</v>
      </c>
      <c r="N231" s="6">
        <f t="shared" si="10"/>
        <v>1.0533863312761602</v>
      </c>
      <c r="O231" s="6">
        <f ca="1">IFERROR(AVERAGE(OFFSET(N231,0,0,-参数!B$8,1)),0)</f>
        <v>1.050352033863267</v>
      </c>
      <c r="P231" s="6">
        <f t="shared" ca="1" si="11"/>
        <v>3.0342974128931832E-3</v>
      </c>
    </row>
    <row r="232" spans="1:16" x14ac:dyDescent="0.15">
      <c r="A232" s="1">
        <v>42619</v>
      </c>
      <c r="B232" s="4">
        <f>IFERROR((全价!B232+IF(利息!B232&lt;利息!B231,参数!B$3*100,0))/全价!B231-1,"")</f>
        <v>1.015227468380564E-3</v>
      </c>
      <c r="C232" s="4">
        <f>IFERROR((全价!C232+IF(利息!C232&lt;利息!C231,参数!C$3*100,0))/全价!C231-1,"")</f>
        <v>1.2554326583336106E-4</v>
      </c>
      <c r="D232" s="4">
        <f>IFERROR((全价!D232+IF(利息!D232&lt;利息!D231,参数!D$3*100,0))/全价!D231-1,"")</f>
        <v>2.6703536524208538E-4</v>
      </c>
      <c r="E232" s="4">
        <f>IFERROR((全价!E232+IF(利息!E232&lt;利息!E231,参数!E$3*100,0))/全价!E231-1,"")</f>
        <v>8.0312218615286035E-4</v>
      </c>
      <c r="F232" s="4">
        <f>IFERROR((全价!F232+IF(利息!F232&lt;利息!F231,参数!F$3*100,0))/全价!F231-1,"")</f>
        <v>2.6488510771582874E-4</v>
      </c>
      <c r="G232" s="4">
        <f>IFERROR((全价!G232+IF(利息!G232&lt;利息!G231,参数!G$3*100,0))/全价!G231-1,"")</f>
        <v>9.8590787529495572E-4</v>
      </c>
      <c r="H232" s="4">
        <f>IFERROR((全价!H232+IF(利息!H232&lt;利息!H231,参数!H$3*100,0))/全价!H231-1,"")</f>
        <v>2.1382058509087365E-3</v>
      </c>
      <c r="I232" s="4">
        <f>IFERROR((全价!I232+IF(利息!I232&lt;利息!I231,参数!I$3*100,0))/全价!I231-1,"")</f>
        <v>1.267000824435538E-3</v>
      </c>
      <c r="J232" s="4">
        <f>IFERROR((全价!J232+IF(利息!J232&lt;利息!J231,参数!J$3*100,0))/全价!J231-1,"")</f>
        <v>5.2195489087147884E-4</v>
      </c>
      <c r="K232" s="4">
        <f>IFERROR((全价!K232+IF(利息!K232&lt;利息!K231,参数!K$3*100,0))/全价!K231-1,"")</f>
        <v>1.7488161859668949E-4</v>
      </c>
      <c r="M232" s="3">
        <f t="shared" si="9"/>
        <v>7.563764453432098E-4</v>
      </c>
      <c r="N232" s="6">
        <f t="shared" si="10"/>
        <v>1.054183087884984</v>
      </c>
      <c r="O232" s="6">
        <f ca="1">IFERROR(AVERAGE(OFFSET(N232,0,0,-参数!B$8,1)),0)</f>
        <v>1.0508093859276326</v>
      </c>
      <c r="P232" s="6">
        <f t="shared" ca="1" si="11"/>
        <v>3.3737019573514271E-3</v>
      </c>
    </row>
    <row r="233" spans="1:16" x14ac:dyDescent="0.15">
      <c r="A233" s="1">
        <v>42620</v>
      </c>
      <c r="B233" s="4">
        <f>IFERROR((全价!B233+IF(利息!B233&lt;利息!B232,参数!B$3*100,0))/全价!B232-1,"")</f>
        <v>-3.4246515386759935E-4</v>
      </c>
      <c r="C233" s="4">
        <f>IFERROR((全价!C233+IF(利息!C233&lt;利息!C232,参数!C$3*100,0))/全价!C232-1,"")</f>
        <v>-6.3410802353724982E-5</v>
      </c>
      <c r="D233" s="4">
        <f>IFERROR((全价!D233+IF(利息!D233&lt;利息!D232,参数!D$3*100,0))/全价!D232-1,"")</f>
        <v>5.6374139989445737E-4</v>
      </c>
      <c r="E233" s="4">
        <f>IFERROR((全价!E233+IF(利息!E233&lt;利息!E232,参数!E$3*100,0))/全价!E232-1,"")</f>
        <v>-3.3317733201432276E-4</v>
      </c>
      <c r="F233" s="4" t="str">
        <f>IFERROR((全价!F233+IF(利息!F233&lt;利息!F232,参数!F$3*100,0))/全价!F232-1,"")</f>
        <v/>
      </c>
      <c r="G233" s="4">
        <f>IFERROR((全价!G233+IF(利息!G233&lt;利息!G232,参数!G$3*100,0))/全价!G232-1,"")</f>
        <v>-2.7389693255552849E-4</v>
      </c>
      <c r="H233" s="4">
        <f>IFERROR((全价!H233+IF(利息!H233&lt;利息!H232,参数!H$3*100,0))/全价!H232-1,"")</f>
        <v>8.7285423334315659E-4</v>
      </c>
      <c r="I233" s="4">
        <f>IFERROR((全价!I233+IF(利息!I233&lt;利息!I232,参数!I$3*100,0))/全价!I232-1,"")</f>
        <v>-7.6277457990558961E-4</v>
      </c>
      <c r="J233" s="4">
        <f>IFERROR((全价!J233+IF(利息!J233&lt;利息!J232,参数!J$3*100,0))/全价!J232-1,"")</f>
        <v>6.1698497225126658E-4</v>
      </c>
      <c r="K233" s="4">
        <f>IFERROR((全价!K233+IF(利息!K233&lt;利息!K232,参数!K$3*100,0))/全价!K232-1,"")</f>
        <v>-8.0700480167850142E-4</v>
      </c>
      <c r="M233" s="3">
        <f t="shared" si="9"/>
        <v>-5.8794332987376232E-5</v>
      </c>
      <c r="N233" s="6">
        <f t="shared" si="10"/>
        <v>1.0541211078934853</v>
      </c>
      <c r="O233" s="6">
        <f ca="1">IFERROR(AVERAGE(OFFSET(N233,0,0,-参数!B$8,1)),0)</f>
        <v>1.0511985650696589</v>
      </c>
      <c r="P233" s="6">
        <f t="shared" ca="1" si="11"/>
        <v>2.9225428238264239E-3</v>
      </c>
    </row>
    <row r="234" spans="1:16" x14ac:dyDescent="0.15">
      <c r="A234" s="1">
        <v>42621</v>
      </c>
      <c r="B234" s="4">
        <f>IFERROR((全价!B234+IF(利息!B234&lt;利息!B233,参数!B$3*100,0))/全价!B233-1,"")</f>
        <v>4.4663702019256402E-3</v>
      </c>
      <c r="C234" s="4">
        <f>IFERROR((全价!C234+IF(利息!C234&lt;利息!C233,参数!C$3*100,0))/全价!C233-1,"")</f>
        <v>2.2001061227672203E-4</v>
      </c>
      <c r="D234" s="4">
        <f>IFERROR((全价!D234+IF(利息!D234&lt;利息!D233,参数!D$3*100,0))/全价!D233-1,"")</f>
        <v>1.6794362511740601E-4</v>
      </c>
      <c r="E234" s="4">
        <f>IFERROR((全价!E234+IF(利息!E234&lt;利息!E233,参数!E$3*100,0))/全价!E233-1,"")</f>
        <v>1.086753537784757E-3</v>
      </c>
      <c r="F234" s="4" t="str">
        <f>IFERROR((全价!F234+IF(利息!F234&lt;利息!F233,参数!F$3*100,0))/全价!F233-1,"")</f>
        <v/>
      </c>
      <c r="G234" s="4">
        <f>IFERROR((全价!G234+IF(利息!G234&lt;利息!G233,参数!G$3*100,0))/全价!G233-1,"")</f>
        <v>1.4575423937857046E-4</v>
      </c>
      <c r="H234" s="4">
        <f>IFERROR((全价!H234+IF(利息!H234&lt;利息!H233,参数!H$3*100,0))/全价!H233-1,"")</f>
        <v>9.6899224806268336E-5</v>
      </c>
      <c r="I234" s="4">
        <f>IFERROR((全价!I234+IF(利息!I234&lt;利息!I233,参数!I$3*100,0))/全价!I233-1,"")</f>
        <v>1.0818434815138556E-3</v>
      </c>
      <c r="J234" s="4">
        <f>IFERROR((全价!J234+IF(利息!J234&lt;利息!J233,参数!J$3*100,0))/全价!J233-1,"")</f>
        <v>1.4038647509373448E-4</v>
      </c>
      <c r="K234" s="4" t="str">
        <f>IFERROR((全价!K234+IF(利息!K234&lt;利息!K233,参数!K$3*100,0))/全价!K233-1,"")</f>
        <v/>
      </c>
      <c r="M234" s="3">
        <f t="shared" si="9"/>
        <v>9.2574517473711926E-4</v>
      </c>
      <c r="N234" s="6">
        <f t="shared" si="10"/>
        <v>1.0550969554227063</v>
      </c>
      <c r="O234" s="6">
        <f ca="1">IFERROR(AVERAGE(OFFSET(N234,0,0,-参数!B$8,1)),0)</f>
        <v>1.0516285791379463</v>
      </c>
      <c r="P234" s="6">
        <f t="shared" ca="1" si="11"/>
        <v>3.4683762847600441E-3</v>
      </c>
    </row>
    <row r="235" spans="1:16" x14ac:dyDescent="0.15">
      <c r="A235" s="1">
        <v>42622</v>
      </c>
      <c r="B235" s="4" t="str">
        <f>IFERROR((全价!B235+IF(利息!B235&lt;利息!B234,参数!B$3*100,0))/全价!B234-1,"")</f>
        <v/>
      </c>
      <c r="C235" s="4">
        <f>IFERROR((全价!C235+IF(利息!C235&lt;利息!C234,参数!C$3*100,0))/全价!C234-1,"")</f>
        <v>2.1996221825415496E-4</v>
      </c>
      <c r="D235" s="4">
        <f>IFERROR((全价!D235+IF(利息!D235&lt;利息!D234,参数!D$3*100,0))/全价!D234-1,"")</f>
        <v>-4.2520518858646383E-4</v>
      </c>
      <c r="E235" s="4">
        <f>IFERROR((全价!E235+IF(利息!E235&lt;利息!E234,参数!E$3*100,0))/全价!E234-1,"")</f>
        <v>1.3990688419585062E-4</v>
      </c>
      <c r="F235" s="4">
        <f>IFERROR((全价!F235+IF(利息!F235&lt;利息!F234,参数!F$3*100,0))/全价!F234-1,"")</f>
        <v>7.4282199378661318E-5</v>
      </c>
      <c r="G235" s="4">
        <f>IFERROR((全价!G235+IF(利息!G235&lt;利息!G234,参数!G$3*100,0))/全价!G234-1,"")</f>
        <v>3.1883045675942245E-3</v>
      </c>
      <c r="H235" s="4">
        <f>IFERROR((全价!H235+IF(利息!H235&lt;利息!H234,参数!H$3*100,0))/全价!H234-1,"")</f>
        <v>2.712915415173045E-3</v>
      </c>
      <c r="I235" s="4">
        <f>IFERROR((全价!I235+IF(利息!I235&lt;利息!I234,参数!I$3*100,0))/全价!I234-1,"")</f>
        <v>1.5907122603531221E-4</v>
      </c>
      <c r="J235" s="4">
        <f>IFERROR((全价!J235+IF(利息!J235&lt;利息!J234,参数!J$3*100,0))/全价!J234-1,"")</f>
        <v>1.0926692019654904E-3</v>
      </c>
      <c r="K235" s="4" t="str">
        <f>IFERROR((全价!K235+IF(利息!K235&lt;利息!K234,参数!K$3*100,0))/全价!K234-1,"")</f>
        <v/>
      </c>
      <c r="M235" s="3">
        <f t="shared" si="9"/>
        <v>8.9523831550128441E-4</v>
      </c>
      <c r="N235" s="6">
        <f t="shared" si="10"/>
        <v>1.0560415186437695</v>
      </c>
      <c r="O235" s="6">
        <f ca="1">IFERROR(AVERAGE(OFFSET(N235,0,0,-参数!B$8,1)),0)</f>
        <v>1.0521028381065229</v>
      </c>
      <c r="P235" s="6">
        <f t="shared" ca="1" si="11"/>
        <v>3.9386805372465528E-3</v>
      </c>
    </row>
    <row r="236" spans="1:16" x14ac:dyDescent="0.15">
      <c r="A236" s="1">
        <v>42625</v>
      </c>
      <c r="B236" s="4" t="str">
        <f>IFERROR((全价!B236+IF(利息!B236&lt;利息!B235,参数!B$3*100,0))/全价!B235-1,"")</f>
        <v/>
      </c>
      <c r="C236" s="4">
        <f>IFERROR((全价!C236+IF(利息!C236&lt;利息!C235,参数!C$3*100,0))/全价!C235-1,"")</f>
        <v>9.313998163085202E-5</v>
      </c>
      <c r="D236" s="4">
        <f>IFERROR((全价!D236+IF(利息!D236&lt;利息!D235,参数!D$3*100,0))/全价!D235-1,"")</f>
        <v>5.0396056102175457E-4</v>
      </c>
      <c r="E236" s="4">
        <f>IFERROR((全价!E236+IF(利息!E236&lt;利息!E235,参数!E$3*100,0))/全价!E235-1,"")</f>
        <v>-1.4714072922736854E-3</v>
      </c>
      <c r="F236" s="4">
        <f>IFERROR((全价!F236+IF(利息!F236&lt;利息!F235,参数!F$3*100,0))/全价!F235-1,"")</f>
        <v>-1.5767506166919354E-4</v>
      </c>
      <c r="G236" s="4">
        <f>IFERROR((全价!G236+IF(利息!G236&lt;利息!G235,参数!G$3*100,0))/全价!G235-1,"")</f>
        <v>-1.3264539805510345E-2</v>
      </c>
      <c r="H236" s="4">
        <f>IFERROR((全价!H236+IF(利息!H236&lt;利息!H235,参数!H$3*100,0))/全价!H235-1,"")</f>
        <v>-2.0291815634361221E-3</v>
      </c>
      <c r="I236" s="4">
        <f>IFERROR((全价!I236+IF(利息!I236&lt;利息!I235,参数!I$3*100,0))/全价!I235-1,"")</f>
        <v>-1.6422123035909619E-3</v>
      </c>
      <c r="J236" s="4">
        <f>IFERROR((全价!J236+IF(利息!J236&lt;利息!J235,参数!J$3*100,0))/全价!J235-1,"")</f>
        <v>-5.1918111109604537E-3</v>
      </c>
      <c r="K236" s="4" t="str">
        <f>IFERROR((全价!K236+IF(利息!K236&lt;利息!K235,参数!K$3*100,0))/全价!K235-1,"")</f>
        <v/>
      </c>
      <c r="M236" s="3">
        <f t="shared" si="9"/>
        <v>-2.8949658243485193E-3</v>
      </c>
      <c r="N236" s="6">
        <f t="shared" si="10"/>
        <v>1.0529843145382027</v>
      </c>
      <c r="O236" s="6">
        <f ca="1">IFERROR(AVERAGE(OFFSET(N236,0,0,-参数!B$8,1)),0)</f>
        <v>1.0523124134203621</v>
      </c>
      <c r="P236" s="6">
        <f t="shared" ca="1" si="11"/>
        <v>6.7190111784065643E-4</v>
      </c>
    </row>
    <row r="237" spans="1:16" x14ac:dyDescent="0.15">
      <c r="A237" s="1">
        <v>42626</v>
      </c>
      <c r="B237" s="4">
        <f>IFERROR((全价!B237+IF(利息!B237&lt;利息!B236,参数!B$3*100,0))/全价!B236-1,"")</f>
        <v>8.2663086034728828E-4</v>
      </c>
      <c r="C237" s="4">
        <f>IFERROR((全价!C237+IF(利息!C237&lt;利息!C236,参数!C$3*100,0))/全价!C236-1,"")</f>
        <v>6.9201735346702264E-4</v>
      </c>
      <c r="D237" s="4">
        <f>IFERROR((全价!D237+IF(利息!D237&lt;利息!D236,参数!D$3*100,0))/全价!D236-1,"")</f>
        <v>1.6790223756824041E-4</v>
      </c>
      <c r="E237" s="4">
        <f>IFERROR((全价!E237+IF(利息!E237&lt;利息!E236,参数!E$3*100,0))/全价!E236-1,"")</f>
        <v>1.0870213798166439E-3</v>
      </c>
      <c r="F237" s="4">
        <f>IFERROR((全价!F237+IF(利息!F237&lt;利息!F236,参数!F$3*100,0))/全价!F236-1,"")</f>
        <v>-7.8198310916477443E-4</v>
      </c>
      <c r="G237" s="4">
        <f>IFERROR((全价!G237+IF(利息!G237&lt;利息!G236,参数!G$3*100,0))/全价!G236-1,"")</f>
        <v>-1.442607984347366E-3</v>
      </c>
      <c r="H237" s="4">
        <f>IFERROR((全价!H237+IF(利息!H237&lt;利息!H236,参数!H$3*100,0))/全价!H236-1,"")</f>
        <v>-1.2587141750580733E-3</v>
      </c>
      <c r="I237" s="4">
        <f>IFERROR((全价!I237+IF(利息!I237&lt;利息!I236,参数!I$3*100,0))/全价!I236-1,"")</f>
        <v>4.3619922546178636E-4</v>
      </c>
      <c r="J237" s="4">
        <f>IFERROR((全价!J237+IF(利息!J237&lt;利息!J236,参数!J$3*100,0))/全价!J236-1,"")</f>
        <v>4.5322566996741642E-5</v>
      </c>
      <c r="K237" s="4">
        <f>IFERROR((全价!K237+IF(利息!K237&lt;利息!K236,参数!K$3*100,0))/全价!K236-1,"")</f>
        <v>-8.0774356834178995E-4</v>
      </c>
      <c r="M237" s="3">
        <f t="shared" si="9"/>
        <v>-1.0359552132542804E-4</v>
      </c>
      <c r="N237" s="6">
        <f t="shared" si="10"/>
        <v>1.0528752300791906</v>
      </c>
      <c r="O237" s="6">
        <f ca="1">IFERROR(AVERAGE(OFFSET(N237,0,0,-参数!B$8,1)),0)</f>
        <v>1.052529000388823</v>
      </c>
      <c r="P237" s="6">
        <f t="shared" ca="1" si="11"/>
        <v>3.4622969036757212E-4</v>
      </c>
    </row>
    <row r="238" spans="1:16" x14ac:dyDescent="0.15">
      <c r="A238" s="1">
        <v>42627</v>
      </c>
      <c r="B238" s="4" t="str">
        <f>IFERROR((全价!B238+IF(利息!B238&lt;利息!B237,参数!B$3*100,0))/全价!B237-1,"")</f>
        <v/>
      </c>
      <c r="C238" s="4">
        <f>IFERROR((全价!C238+IF(利息!C238&lt;利息!C237,参数!C$3*100,0))/全价!C237-1,"")</f>
        <v>5.0281979791555464E-4</v>
      </c>
      <c r="D238" s="4">
        <f>IFERROR((全价!D238+IF(利息!D238&lt;利息!D237,参数!D$3*100,0))/全价!D237-1,"")</f>
        <v>7.608485220989003E-4</v>
      </c>
      <c r="E238" s="4">
        <f>IFERROR((全价!E238+IF(利息!E238&lt;利息!E237,参数!E$3*100,0))/全价!E237-1,"")</f>
        <v>4.5351356394274234E-5</v>
      </c>
      <c r="F238" s="4">
        <f>IFERROR((全价!F238+IF(利息!F238&lt;利息!F237,参数!F$3*100,0))/全价!F237-1,"")</f>
        <v>-3.0651640841028449E-4</v>
      </c>
      <c r="G238" s="4">
        <f>IFERROR((全价!G238+IF(利息!G238&lt;利息!G237,参数!G$3*100,0))/全价!G237-1,"")</f>
        <v>3.5971902948550571E-4</v>
      </c>
      <c r="H238" s="4">
        <f>IFERROR((全价!H238+IF(利息!H238&lt;利息!H237,参数!H$3*100,0))/全价!H237-1,"")</f>
        <v>1.9389238972356004E-4</v>
      </c>
      <c r="I238" s="4">
        <f>IFERROR((全价!I238+IF(利息!I238&lt;利息!I237,参数!I$3*100,0))/全价!I237-1,"")</f>
        <v>1.5923808368345505E-4</v>
      </c>
      <c r="J238" s="4">
        <f>IFERROR((全价!J238+IF(利息!J238&lt;利息!J237,参数!J$3*100,0))/全价!J237-1,"")</f>
        <v>3.3217578281363735E-4</v>
      </c>
      <c r="K238" s="4">
        <f>IFERROR((全价!K238+IF(利息!K238&lt;利息!K237,参数!K$3*100,0))/全价!K237-1,"")</f>
        <v>2.9290901496881183E-3</v>
      </c>
      <c r="M238" s="3">
        <f t="shared" si="9"/>
        <v>5.529576337103023E-4</v>
      </c>
      <c r="N238" s="6">
        <f t="shared" si="10"/>
        <v>1.0534574254750073</v>
      </c>
      <c r="O238" s="6">
        <f ca="1">IFERROR(AVERAGE(OFFSET(N238,0,0,-参数!B$8,1)),0)</f>
        <v>1.0527479248821294</v>
      </c>
      <c r="P238" s="6">
        <f t="shared" ca="1" si="11"/>
        <v>7.0950059287788747E-4</v>
      </c>
    </row>
    <row r="239" spans="1:16" x14ac:dyDescent="0.15">
      <c r="A239" s="1">
        <v>42632</v>
      </c>
      <c r="B239" s="4" t="str">
        <f>IFERROR((全价!B239+IF(利息!B239&lt;利息!B238,参数!B$3*100,0))/全价!B238-1,"")</f>
        <v/>
      </c>
      <c r="C239" s="4">
        <f>IFERROR((全价!C239+IF(利息!C239&lt;利息!C238,参数!C$3*100,0))/全价!C238-1,"")</f>
        <v>9.0953017082107124E-4</v>
      </c>
      <c r="D239" s="4">
        <f>IFERROR((全价!D239+IF(利息!D239&lt;利息!D238,参数!D$3*100,0))/全价!D238-1,"")</f>
        <v>3.4496239909875825E-4</v>
      </c>
      <c r="E239" s="4">
        <f>IFERROR((全价!E239+IF(利息!E239&lt;利息!E238,参数!E$3*100,0))/全价!E238-1,"")</f>
        <v>3.2133218102936567E-4</v>
      </c>
      <c r="F239" s="4">
        <f>IFERROR((全价!F239+IF(利息!F239&lt;利息!F238,参数!F$3*100,0))/全价!F238-1,"")</f>
        <v>9.4331621968968271E-4</v>
      </c>
      <c r="G239" s="4">
        <f>IFERROR((全价!G239+IF(利息!G239&lt;利息!G238,参数!G$3*100,0))/全价!G238-1,"")</f>
        <v>-9.6074687677327741E-4</v>
      </c>
      <c r="H239" s="4">
        <f>IFERROR((全价!H239+IF(利息!H239&lt;利息!H238,参数!H$3*100,0))/全价!H238-1,"")</f>
        <v>6.7849180963475142E-4</v>
      </c>
      <c r="I239" s="4">
        <f>IFERROR((全价!I239+IF(利息!I239&lt;利息!I238,参数!I$3*100,0))/全价!I238-1,"")</f>
        <v>1.5036757923359012E-4</v>
      </c>
      <c r="J239" s="4">
        <f>IFERROR((全价!J239+IF(利息!J239&lt;利息!J238,参数!J$3*100,0))/全价!J238-1,"")</f>
        <v>4.1770066130286665E-4</v>
      </c>
      <c r="K239" s="4">
        <f>IFERROR((全价!K239+IF(利息!K239&lt;利息!K238,参数!K$3*100,0))/全价!K238-1,"")</f>
        <v>-8.9201272461525427E-4</v>
      </c>
      <c r="M239" s="3">
        <f t="shared" si="9"/>
        <v>2.1254904660239493E-4</v>
      </c>
      <c r="N239" s="6">
        <f t="shared" si="10"/>
        <v>1.0536813368464282</v>
      </c>
      <c r="O239" s="6">
        <f ca="1">IFERROR(AVERAGE(OFFSET(N239,0,0,-参数!B$8,1)),0)</f>
        <v>1.0530092327885945</v>
      </c>
      <c r="P239" s="6">
        <f t="shared" ca="1" si="11"/>
        <v>6.7210405783368898E-4</v>
      </c>
    </row>
    <row r="240" spans="1:16" x14ac:dyDescent="0.15">
      <c r="A240" s="1">
        <v>42633</v>
      </c>
      <c r="B240" s="4">
        <f>IFERROR((全价!B240+IF(利息!B240&lt;利息!B239,参数!B$3*100,0))/全价!B239-1,"")</f>
        <v>-1.3321747336054734E-3</v>
      </c>
      <c r="C240" s="4">
        <f>IFERROR((全价!C240+IF(利息!C240&lt;利息!C239,参数!C$3*100,0))/全价!C239-1,"")</f>
        <v>4.0788403701941256E-4</v>
      </c>
      <c r="D240" s="4">
        <f>IFERROR((全价!D240+IF(利息!D240&lt;利息!D239,参数!D$3*100,0))/全价!D239-1,"")</f>
        <v>6.6128801053721986E-4</v>
      </c>
      <c r="E240" s="4">
        <f>IFERROR((全价!E240+IF(利息!E240&lt;利息!E239,参数!E$3*100,0))/全价!E239-1,"")</f>
        <v>-2.2239924355761387E-3</v>
      </c>
      <c r="F240" s="4">
        <f>IFERROR((全价!F240+IF(利息!F240&lt;利息!F239,参数!F$3*100,0))/全价!F239-1,"")</f>
        <v>-1.3530282806373251E-3</v>
      </c>
      <c r="G240" s="4">
        <f>IFERROR((全价!G240+IF(利息!G240&lt;利息!G239,参数!G$3*100,0))/全价!G239-1,"")</f>
        <v>-4.9503495622432725E-3</v>
      </c>
      <c r="H240" s="4">
        <f>IFERROR((全价!H240+IF(利息!H240&lt;利息!H239,参数!H$3*100,0))/全价!H239-1,"")</f>
        <v>-2.9058504455636847E-4</v>
      </c>
      <c r="I240" s="4">
        <f>IFERROR((全价!I240+IF(利息!I240&lt;利息!I239,参数!I$3*100,0))/全价!I239-1,"")</f>
        <v>-2.423207199376276E-3</v>
      </c>
      <c r="J240" s="4">
        <f>IFERROR((全价!J240+IF(利息!J240&lt;利息!J239,参数!J$3*100,0))/全价!J239-1,"")</f>
        <v>1.4083330911951464E-4</v>
      </c>
      <c r="K240" s="4">
        <f>IFERROR((全价!K240+IF(利息!K240&lt;利息!K239,参数!K$3*100,0))/全价!K239-1,"")</f>
        <v>1.747969666003879E-4</v>
      </c>
      <c r="M240" s="3">
        <f t="shared" si="9"/>
        <v>-1.118853493271832E-3</v>
      </c>
      <c r="N240" s="6">
        <f t="shared" si="10"/>
        <v>1.0525024218019023</v>
      </c>
      <c r="O240" s="6">
        <f ca="1">IFERROR(AVERAGE(OFFSET(N240,0,0,-参数!B$8,1)),0)</f>
        <v>1.0532034947498263</v>
      </c>
      <c r="P240" s="6">
        <f t="shared" ca="1" si="11"/>
        <v>-7.0107294792398633E-4</v>
      </c>
    </row>
    <row r="241" spans="1:16" x14ac:dyDescent="0.15">
      <c r="A241" s="1">
        <v>42634</v>
      </c>
      <c r="B241" s="4">
        <f>IFERROR((全价!B241+IF(利息!B241&lt;利息!B240,参数!B$3*100,0))/全价!B240-1,"")</f>
        <v>-2.3407383172935337E-4</v>
      </c>
      <c r="C241" s="4">
        <f>IFERROR((全价!C241+IF(利息!C241&lt;利息!C240,参数!C$3*100,0))/全价!C240-1,"")</f>
        <v>-7.2253775904917994E-4</v>
      </c>
      <c r="D241" s="4">
        <f>IFERROR((全价!D241+IF(利息!D241&lt;利息!D240,参数!D$3*100,0))/全价!D240-1,"")</f>
        <v>1.2527788852025878E-3</v>
      </c>
      <c r="E241" s="4">
        <f>IFERROR((全价!E241+IF(利息!E241&lt;利息!E240,参数!E$3*100,0))/全价!E240-1,"")</f>
        <v>1.4020183872132108E-4</v>
      </c>
      <c r="F241" s="4">
        <f>IFERROR((全价!F241+IF(利息!F241&lt;利息!F240,参数!F$3*100,0))/全价!F240-1,"")</f>
        <v>1.7895135290355579E-3</v>
      </c>
      <c r="G241" s="4">
        <f>IFERROR((全价!G241+IF(利息!G241&lt;利息!G240,参数!G$3*100,0))/全价!G240-1,"")</f>
        <v>-1.5594871383981523E-3</v>
      </c>
      <c r="H241" s="4">
        <f>IFERROR((全价!H241+IF(利息!H241&lt;利息!H240,参数!H$3*100,0))/全价!H240-1,"")</f>
        <v>5.8133901753687489E-4</v>
      </c>
      <c r="I241" s="4">
        <f>IFERROR((全价!I241+IF(利息!I241&lt;利息!I240,参数!I$3*100,0))/全价!I240-1,"")</f>
        <v>-4.8759174006940409E-4</v>
      </c>
      <c r="J241" s="4">
        <f>IFERROR((全价!J241+IF(利息!J241&lt;利息!J240,参数!J$3*100,0))/全价!J240-1,"")</f>
        <v>-3.3685305956543399E-4</v>
      </c>
      <c r="K241" s="4">
        <f>IFERROR((全价!K241+IF(利息!K241&lt;利息!K240,参数!K$3*100,0))/全价!K240-1,"")</f>
        <v>1.7476641796054793E-4</v>
      </c>
      <c r="M241" s="3">
        <f t="shared" si="9"/>
        <v>5.9805615964536593E-5</v>
      </c>
      <c r="N241" s="6">
        <f t="shared" si="10"/>
        <v>1.0525653673575426</v>
      </c>
      <c r="O241" s="6">
        <f ca="1">IFERROR(AVERAGE(OFFSET(N241,0,0,-参数!B$8,1)),0)</f>
        <v>1.0532782458952425</v>
      </c>
      <c r="P241" s="6">
        <f t="shared" ca="1" si="11"/>
        <v>-7.1287853769996801E-4</v>
      </c>
    </row>
    <row r="242" spans="1:16" x14ac:dyDescent="0.15">
      <c r="A242" s="1">
        <v>42635</v>
      </c>
      <c r="B242" s="4">
        <f>IFERROR((全价!B242+IF(利息!B242&lt;利息!B241,参数!B$3*100,0))/全价!B241-1,"")</f>
        <v>4.4414471194913485E-3</v>
      </c>
      <c r="C242" s="4">
        <f>IFERROR((全价!C242+IF(利息!C242&lt;利息!C241,参数!C$3*100,0))/全价!C241-1,"")</f>
        <v>5.9652466280879501E-4</v>
      </c>
      <c r="D242" s="4">
        <f>IFERROR((全价!D242+IF(利息!D242&lt;利息!D241,参数!D$3*100,0))/全价!D241-1,"")</f>
        <v>1.1526801838890322E-3</v>
      </c>
      <c r="E242" s="4">
        <f>IFERROR((全价!E242+IF(利息!E242&lt;利息!E241,参数!E$3*100,0))/全价!E241-1,"")</f>
        <v>2.3493495806192755E-4</v>
      </c>
      <c r="F242" s="4">
        <f>IFERROR((全价!F242+IF(利息!F242&lt;利息!F241,参数!F$3*100,0))/全价!F241-1,"")</f>
        <v>2.6449476938794625E-4</v>
      </c>
      <c r="G242" s="4">
        <f>IFERROR((全价!G242+IF(利息!G242&lt;利息!G241,参数!G$3*100,0))/全价!G241-1,"")</f>
        <v>8.700552164506492E-3</v>
      </c>
      <c r="H242" s="4">
        <f>IFERROR((全价!H242+IF(利息!H242&lt;利息!H241,参数!H$3*100,0))/全价!H241-1,"")</f>
        <v>3.8733417255731872E-4</v>
      </c>
      <c r="I242" s="4">
        <f>IFERROR((全价!I242+IF(利息!I242&lt;利息!I241,参数!I$3*100,0))/全价!I241-1,"")</f>
        <v>1.3621216152863713E-3</v>
      </c>
      <c r="J242" s="4">
        <f>IFERROR((全价!J242+IF(利息!J242&lt;利息!J241,参数!J$3*100,0))/全价!J241-1,"")</f>
        <v>7.1425392145818556E-4</v>
      </c>
      <c r="K242" s="4" t="str">
        <f>IFERROR((全价!K242+IF(利息!K242&lt;利息!K241,参数!K$3*100,0))/全价!K241-1,"")</f>
        <v/>
      </c>
      <c r="M242" s="3">
        <f t="shared" si="9"/>
        <v>1.983815951938602E-3</v>
      </c>
      <c r="N242" s="6">
        <f t="shared" si="10"/>
        <v>1.0546534633237645</v>
      </c>
      <c r="O242" s="6">
        <f ca="1">IFERROR(AVERAGE(OFFSET(N242,0,0,-参数!B$8,1)),0)</f>
        <v>1.0533675065017793</v>
      </c>
      <c r="P242" s="6">
        <f t="shared" ca="1" si="11"/>
        <v>1.2859568219851791E-3</v>
      </c>
    </row>
    <row r="243" spans="1:16" x14ac:dyDescent="0.15">
      <c r="A243" s="1">
        <v>42636</v>
      </c>
      <c r="B243" s="4">
        <f>IFERROR((全价!B243+IF(利息!B243&lt;利息!B242,参数!B$3*100,0))/全价!B242-1,"")</f>
        <v>8.9620379325916488E-5</v>
      </c>
      <c r="C243" s="4">
        <f>IFERROR((全价!C243+IF(利息!C243&lt;利息!C242,参数!C$3*100,0))/全价!C242-1,"")</f>
        <v>3.1356942659366283E-4</v>
      </c>
      <c r="D243" s="4">
        <f>IFERROR((全价!D243+IF(利息!D243&lt;利息!D242,参数!D$3*100,0))/全价!D242-1,"")</f>
        <v>1.6717538315536018E-4</v>
      </c>
      <c r="E243" s="4">
        <f>IFERROR((全价!E243+IF(利息!E243&lt;利息!E242,参数!E$3*100,0))/全价!E242-1,"")</f>
        <v>1.5611070234244906E-3</v>
      </c>
      <c r="F243" s="4">
        <f>IFERROR((全价!F243+IF(利息!F243&lt;利息!F242,参数!F$3*100,0))/全价!F242-1,"")</f>
        <v>1.6933609828795326E-4</v>
      </c>
      <c r="G243" s="4">
        <f>IFERROR((全价!G243+IF(利息!G243&lt;利息!G242,参数!G$3*100,0))/全价!G242-1,"")</f>
        <v>-2.5022589434415821E-3</v>
      </c>
      <c r="H243" s="4">
        <f>IFERROR((全价!H243+IF(利息!H243&lt;利息!H242,参数!H$3*100,0))/全价!H242-1,"")</f>
        <v>1.7423289129805397E-3</v>
      </c>
      <c r="I243" s="4">
        <f>IFERROR((全价!I243+IF(利息!I243&lt;利息!I242,参数!I$3*100,0))/全价!I242-1,"")</f>
        <v>7.1366658863558641E-4</v>
      </c>
      <c r="J243" s="4">
        <f>IFERROR((全价!J243+IF(利息!J243&lt;利息!J242,参数!J$3*100,0))/全价!J242-1,"")</f>
        <v>1.8597116034178018E-3</v>
      </c>
      <c r="K243" s="4" t="str">
        <f>IFERROR((全价!K243+IF(利息!K243&lt;利息!K242,参数!K$3*100,0))/全价!K242-1,"")</f>
        <v/>
      </c>
      <c r="M243" s="3">
        <f t="shared" si="9"/>
        <v>4.5713960804219213E-4</v>
      </c>
      <c r="N243" s="6">
        <f t="shared" si="10"/>
        <v>1.0551355871946086</v>
      </c>
      <c r="O243" s="6">
        <f ca="1">IFERROR(AVERAGE(OFFSET(N243,0,0,-参数!B$8,1)),0)</f>
        <v>1.0535371056258149</v>
      </c>
      <c r="P243" s="6">
        <f t="shared" ca="1" si="11"/>
        <v>1.5984815687937193E-3</v>
      </c>
    </row>
    <row r="244" spans="1:16" x14ac:dyDescent="0.15">
      <c r="A244" s="1">
        <v>42639</v>
      </c>
      <c r="B244" s="4">
        <f>IFERROR((全价!B244+IF(利息!B244&lt;利息!B243,参数!B$3*100,0))/全价!B243-1,"")</f>
        <v>4.644036043719435E-4</v>
      </c>
      <c r="C244" s="4">
        <f>IFERROR((全价!C244+IF(利息!C244&lt;利息!C243,参数!C$3*100,0))/全价!C243-1,"")</f>
        <v>1.8705067525282004E-4</v>
      </c>
      <c r="D244" s="4">
        <f>IFERROR((全价!D244+IF(利息!D244&lt;利息!D243,参数!D$3*100,0))/全价!D243-1,"")</f>
        <v>-6.7937346669189047E-4</v>
      </c>
      <c r="E244" s="4">
        <f>IFERROR((全价!E244+IF(利息!E244&lt;利息!E243,参数!E$3*100,0))/全价!E243-1,"")</f>
        <v>6.089581632784391E-4</v>
      </c>
      <c r="F244" s="4">
        <f>IFERROR((全价!F244+IF(利息!F244&lt;利息!F243,参数!F$3*100,0))/全价!F243-1,"")</f>
        <v>6.9806755105905616E-4</v>
      </c>
      <c r="G244" s="4">
        <f>IFERROR((全价!G244+IF(利息!G244&lt;利息!G243,参数!G$3*100,0))/全价!G243-1,"")</f>
        <v>-6.1971142230909937E-4</v>
      </c>
      <c r="H244" s="4">
        <f>IFERROR((全价!H244+IF(利息!H244&lt;利息!H243,参数!H$3*100,0))/全价!H243-1,"")</f>
        <v>5.7976616098165401E-4</v>
      </c>
      <c r="I244" s="4">
        <f>IFERROR((全价!I244+IF(利息!I244&lt;利息!I243,参数!I$3*100,0))/全价!I243-1,"")</f>
        <v>3.8009784421553228E-3</v>
      </c>
      <c r="J244" s="4">
        <f>IFERROR((全价!J244+IF(利息!J244&lt;利息!J243,参数!J$3*100,0))/全价!J243-1,"")</f>
        <v>1.355372367013441E-4</v>
      </c>
      <c r="K244" s="4" t="str">
        <f>IFERROR((全价!K244+IF(利息!K244&lt;利息!K243,参数!K$3*100,0))/全价!K243-1,"")</f>
        <v/>
      </c>
      <c r="M244" s="3">
        <f t="shared" si="9"/>
        <v>5.750752160888433E-4</v>
      </c>
      <c r="N244" s="6">
        <f t="shared" si="10"/>
        <v>1.0557423695204178</v>
      </c>
      <c r="O244" s="6">
        <f ca="1">IFERROR(AVERAGE(OFFSET(N244,0,0,-参数!B$8,1)),0)</f>
        <v>1.053792940138119</v>
      </c>
      <c r="P244" s="6">
        <f t="shared" ca="1" si="11"/>
        <v>1.9494293822988062E-3</v>
      </c>
    </row>
    <row r="245" spans="1:16" x14ac:dyDescent="0.15">
      <c r="A245" s="1">
        <v>42640</v>
      </c>
      <c r="B245" s="4">
        <f>IFERROR((全价!B245+IF(利息!B245&lt;利息!B244,参数!B$3*100,0))/全价!B244-1,"")</f>
        <v>-4.7484548041252239E-3</v>
      </c>
      <c r="C245" s="4">
        <f>IFERROR((全价!C245+IF(利息!C245&lt;利息!C244,参数!C$3*100,0))/全价!C244-1,"")</f>
        <v>1.2510705036272718E-4</v>
      </c>
      <c r="D245" s="4">
        <f>IFERROR((全价!D245+IF(利息!D245&lt;利息!D244,参数!D$3*100,0))/全价!D244-1,"")</f>
        <v>-5.2201641316729219E-4</v>
      </c>
      <c r="E245" s="4">
        <f>IFERROR((全价!E245+IF(利息!E245&lt;利息!E244,参数!E$3*100,0))/全价!E244-1,"")</f>
        <v>8.0152276376455056E-4</v>
      </c>
      <c r="F245" s="4">
        <f>IFERROR((全价!F245+IF(利息!F245&lt;利息!F244,参数!F$3*100,0))/全价!F244-1,"")</f>
        <v>2.6419563491564269E-4</v>
      </c>
      <c r="G245" s="4">
        <f>IFERROR((全价!G245+IF(利息!G245&lt;利息!G244,参数!G$3*100,0))/全价!G244-1,"")</f>
        <v>1.2107739953590713E-3</v>
      </c>
      <c r="H245" s="4">
        <f>IFERROR((全价!H245+IF(利息!H245&lt;利息!H244,参数!H$3*100,0))/全价!H244-1,"")</f>
        <v>1.0622887493962896E-3</v>
      </c>
      <c r="I245" s="4">
        <f>IFERROR((全价!I245+IF(利息!I245&lt;利息!I244,参数!I$3*100,0))/全价!I244-1,"")</f>
        <v>4.613132049233748E-4</v>
      </c>
      <c r="J245" s="4">
        <f>IFERROR((全价!J245+IF(利息!J245&lt;利息!J244,参数!J$3*100,0))/全价!J244-1,"")</f>
        <v>-5.0134148013136759E-5</v>
      </c>
      <c r="K245" s="4" t="str">
        <f>IFERROR((全价!K245+IF(利息!K245&lt;利息!K244,参数!K$3*100,0))/全价!K244-1,"")</f>
        <v/>
      </c>
      <c r="M245" s="3">
        <f t="shared" si="9"/>
        <v>-1.5504488517599965E-4</v>
      </c>
      <c r="N245" s="6">
        <f t="shared" si="10"/>
        <v>1.0555786820659601</v>
      </c>
      <c r="O245" s="6">
        <f ca="1">IFERROR(AVERAGE(OFFSET(N245,0,0,-参数!B$8,1)),0)</f>
        <v>1.0540186902661504</v>
      </c>
      <c r="P245" s="6">
        <f t="shared" ca="1" si="11"/>
        <v>1.5599917998097013E-3</v>
      </c>
    </row>
    <row r="246" spans="1:16" x14ac:dyDescent="0.15">
      <c r="A246" s="1">
        <v>42641</v>
      </c>
      <c r="B246" s="4" t="str">
        <f>IFERROR((全价!B246+IF(利息!B246&lt;利息!B245,参数!B$3*100,0))/全价!B245-1,"")</f>
        <v/>
      </c>
      <c r="C246" s="4">
        <f>IFERROR((全价!C246+IF(利息!C246&lt;利息!C245,参数!C$3*100,0))/全价!C245-1,"")</f>
        <v>1.2509140054639545E-4</v>
      </c>
      <c r="D246" s="4">
        <f>IFERROR((全价!D246+IF(利息!D246&lt;利息!D245,参数!D$3*100,0))/全价!D245-1,"")</f>
        <v>1.0540252021338237E-3</v>
      </c>
      <c r="E246" s="4">
        <f>IFERROR((全价!E246+IF(利息!E246&lt;利息!E245,参数!E$3*100,0))/全价!E245-1,"")</f>
        <v>4.2308244673638917E-4</v>
      </c>
      <c r="F246" s="4">
        <f>IFERROR((全价!F246+IF(利息!F246&lt;利息!F245,参数!F$3*100,0))/全价!F245-1,"")</f>
        <v>1.0239756015366641E-3</v>
      </c>
      <c r="G246" s="4">
        <f>IFERROR((全价!G246+IF(利息!G246&lt;利息!G245,参数!G$3*100,0))/全价!G245-1,"")</f>
        <v>1.4749099490396489E-4</v>
      </c>
      <c r="H246" s="4">
        <f>IFERROR((全价!H246+IF(利息!H246&lt;利息!H245,参数!H$3*100,0))/全价!H245-1,"")</f>
        <v>1.9293845263357312E-4</v>
      </c>
      <c r="I246" s="4">
        <f>IFERROR((全价!I246+IF(利息!I246&lt;利息!I245,参数!I$3*100,0))/全价!I245-1,"")</f>
        <v>1.5343285975861765E-3</v>
      </c>
      <c r="J246" s="4">
        <f>IFERROR((全价!J246+IF(利息!J246&lt;利息!J245,参数!J$3*100,0))/全价!J245-1,"")</f>
        <v>-2.407604269241137E-4</v>
      </c>
      <c r="K246" s="4" t="str">
        <f>IFERROR((全价!K246+IF(利息!K246&lt;利息!K245,参数!K$3*100,0))/全价!K245-1,"")</f>
        <v/>
      </c>
      <c r="M246" s="3">
        <f t="shared" si="9"/>
        <v>5.3252153364410915E-4</v>
      </c>
      <c r="N246" s="6">
        <f t="shared" si="10"/>
        <v>1.0561408004446158</v>
      </c>
      <c r="O246" s="6">
        <f ca="1">IFERROR(AVERAGE(OFFSET(N246,0,0,-参数!B$8,1)),0)</f>
        <v>1.0542591249855469</v>
      </c>
      <c r="P246" s="6">
        <f t="shared" ca="1" si="11"/>
        <v>1.8816754590689211E-3</v>
      </c>
    </row>
    <row r="247" spans="1:16" x14ac:dyDescent="0.15">
      <c r="A247" s="1">
        <v>42642</v>
      </c>
      <c r="B247" s="4" t="str">
        <f>IFERROR((全价!B247+IF(利息!B247&lt;利息!B246,参数!B$3*100,0))/全价!B246-1,"")</f>
        <v/>
      </c>
      <c r="C247" s="4">
        <f>IFERROR((全价!C247+IF(利息!C247&lt;利息!C246,参数!C$3*100,0))/全价!C246-1,"")</f>
        <v>5.9572163552656932E-4</v>
      </c>
      <c r="D247" s="4">
        <f>IFERROR((全价!D247+IF(利息!D247&lt;利息!D246,参数!D$3*100,0))/全价!D246-1,"")</f>
        <v>6.5925176946413089E-4</v>
      </c>
      <c r="E247" s="4">
        <f>IFERROR((全价!E247+IF(利息!E247&lt;利息!E246,参数!E$3*100,0))/全价!E246-1,"")</f>
        <v>2.6887352468747405E-3</v>
      </c>
      <c r="F247" s="4">
        <f>IFERROR((全价!F247+IF(利息!F247&lt;利息!F246,参数!F$3*100,0))/全价!F246-1,"")</f>
        <v>7.3827596963704778E-4</v>
      </c>
      <c r="G247" s="4">
        <f>IFERROR((全价!G247+IF(利息!G247&lt;利息!G246,参数!G$3*100,0))/全价!G246-1,"")</f>
        <v>3.3324558864804565E-3</v>
      </c>
      <c r="H247" s="4">
        <f>IFERROR((全价!H247+IF(利息!H247&lt;利息!H246,参数!H$3*100,0))/全价!H246-1,"")</f>
        <v>7.7160493827155285E-4</v>
      </c>
      <c r="I247" s="4">
        <f>IFERROR((全价!I247+IF(利息!I247&lt;利息!I246,参数!I$3*100,0))/全价!I246-1,"")</f>
        <v>8.7408154713770614E-3</v>
      </c>
      <c r="J247" s="4">
        <f>IFERROR((全价!J247+IF(利息!J247&lt;利息!J246,参数!J$3*100,0))/全价!J246-1,"")</f>
        <v>2.8098963305491775E-3</v>
      </c>
      <c r="K247" s="4">
        <f>IFERROR((全价!K247+IF(利息!K247&lt;利息!K246,参数!K$3*100,0))/全价!K246-1,"")</f>
        <v>1.7419805246565723E-4</v>
      </c>
      <c r="M247" s="3">
        <f t="shared" si="9"/>
        <v>2.2789950334051547E-3</v>
      </c>
      <c r="N247" s="6">
        <f t="shared" si="10"/>
        <v>1.0585477400834056</v>
      </c>
      <c r="O247" s="6">
        <f ca="1">IFERROR(AVERAGE(OFFSET(N247,0,0,-参数!B$8,1)),0)</f>
        <v>1.0545817130359996</v>
      </c>
      <c r="P247" s="6">
        <f t="shared" ca="1" si="11"/>
        <v>3.9660270474060066E-3</v>
      </c>
    </row>
    <row r="248" spans="1:16" x14ac:dyDescent="0.15">
      <c r="A248" s="1">
        <v>42643</v>
      </c>
      <c r="B248" s="4">
        <f>IFERROR((全价!B248+IF(利息!B248&lt;利息!B247,参数!B$3*100,0))/全价!B247-1,"")</f>
        <v>3.5763278410085864E-3</v>
      </c>
      <c r="C248" s="4">
        <f>IFERROR((全价!C248+IF(利息!C248&lt;利息!C247,参数!C$3*100,0))/全价!C247-1,"")</f>
        <v>3.1314755822209328E-4</v>
      </c>
      <c r="D248" s="4">
        <f>IFERROR((全价!D248+IF(利息!D248&lt;利息!D247,参数!D$3*100,0))/全价!D247-1,"")</f>
        <v>1.1505727939382648E-3</v>
      </c>
      <c r="E248" s="4">
        <f>IFERROR((全价!E248+IF(利息!E248&lt;利息!E247,参数!E$3*100,0))/全价!E247-1,"")</f>
        <v>3.9997162407052755E-3</v>
      </c>
      <c r="F248" s="4">
        <f>IFERROR((全价!F248+IF(利息!F248&lt;利息!F247,参数!F$3*100,0))/全价!F247-1,"")</f>
        <v>1.3066156835443987E-3</v>
      </c>
      <c r="G248" s="4">
        <f>IFERROR((全价!G248+IF(利息!G248&lt;利息!G247,参数!G$3*100,0))/全价!G247-1,"")</f>
        <v>1.3479493323886427E-2</v>
      </c>
      <c r="H248" s="4">
        <f>IFERROR((全价!H248+IF(利息!H248&lt;利息!H247,参数!H$3*100,0))/全价!H247-1,"")</f>
        <v>2.6021588280649155E-3</v>
      </c>
      <c r="I248" s="4">
        <f>IFERROR((全价!I248+IF(利息!I248&lt;利息!I247,参数!I$3*100,0))/全价!I247-1,"")</f>
        <v>4.2227361001603292E-3</v>
      </c>
      <c r="J248" s="4">
        <f>IFERROR((全价!J248+IF(利息!J248&lt;利息!J247,参数!J$3*100,0))/全价!J247-1,"")</f>
        <v>1.3760073595425748E-3</v>
      </c>
      <c r="K248" s="4">
        <f>IFERROR((全价!K248+IF(利息!K248&lt;利息!K247,参数!K$3*100,0))/全价!K247-1,"")</f>
        <v>7.6097892972604164E-4</v>
      </c>
      <c r="M248" s="3">
        <f t="shared" si="9"/>
        <v>3.2787754658798905E-3</v>
      </c>
      <c r="N248" s="6">
        <f t="shared" si="10"/>
        <v>1.0620184804430537</v>
      </c>
      <c r="O248" s="6">
        <f ca="1">IFERROR(AVERAGE(OFFSET(N248,0,0,-参数!B$8,1)),0)</f>
        <v>1.0550714250708788</v>
      </c>
      <c r="P248" s="6">
        <f t="shared" ca="1" si="11"/>
        <v>6.9470553721748818E-3</v>
      </c>
    </row>
  </sheetData>
  <autoFilter ref="A2:K248"/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49"/>
  <sheetViews>
    <sheetView topLeftCell="CS1" workbookViewId="0">
      <pane ySplit="2" topLeftCell="A195" activePane="bottomLeft" state="frozen"/>
      <selection activeCell="K1" sqref="K1"/>
      <selection pane="bottomLeft" activeCell="CZ203" sqref="CZ203:CZ248"/>
    </sheetView>
  </sheetViews>
  <sheetFormatPr defaultRowHeight="13.5" x14ac:dyDescent="0.15"/>
  <cols>
    <col min="1" max="4" width="11.5" style="1" customWidth="1"/>
    <col min="10" max="10" width="11.5" style="12" customWidth="1"/>
    <col min="11" max="12" width="10.5" style="11" bestFit="1" customWidth="1"/>
    <col min="13" max="15" width="9" style="11"/>
    <col min="17" max="17" width="11.5" style="14" customWidth="1"/>
    <col min="18" max="19" width="11.625" style="15" bestFit="1" customWidth="1"/>
    <col min="20" max="20" width="9" style="15"/>
    <col min="21" max="21" width="9.125" style="16" bestFit="1" customWidth="1"/>
    <col min="22" max="22" width="9.5" style="16" bestFit="1" customWidth="1"/>
    <col min="24" max="24" width="11.5" style="19" customWidth="1"/>
    <col min="25" max="25" width="11.625" style="20" bestFit="1" customWidth="1"/>
    <col min="26" max="27" width="11.625" style="20" customWidth="1"/>
    <col min="28" max="28" width="11.625" style="20" bestFit="1" customWidth="1"/>
    <col min="29" max="29" width="9" style="20"/>
    <col min="30" max="31" width="9.125" style="21" bestFit="1" customWidth="1"/>
    <col min="32" max="33" width="9.5" style="21" bestFit="1" customWidth="1"/>
    <col min="35" max="35" width="11.5" style="23" customWidth="1"/>
    <col min="36" max="36" width="10.5" style="24" bestFit="1" customWidth="1"/>
    <col min="37" max="37" width="11.25" style="24" customWidth="1"/>
    <col min="38" max="38" width="10.5" style="24" bestFit="1" customWidth="1"/>
    <col min="39" max="42" width="9" style="24"/>
    <col min="44" max="44" width="11.5" style="29" customWidth="1"/>
    <col min="45" max="45" width="10.5" style="30" bestFit="1" customWidth="1"/>
    <col min="46" max="51" width="11.25" style="30" customWidth="1"/>
    <col min="52" max="52" width="10.5" style="30" bestFit="1" customWidth="1"/>
    <col min="53" max="61" width="9" style="30"/>
    <col min="63" max="63" width="11.5" style="23" customWidth="1"/>
    <col min="64" max="64" width="10.5" style="24" bestFit="1" customWidth="1"/>
    <col min="65" max="65" width="11.25" style="24" customWidth="1"/>
    <col min="66" max="66" width="10.5" style="24" bestFit="1" customWidth="1"/>
    <col min="67" max="70" width="9" style="24"/>
    <col min="72" max="72" width="11.5" style="19" customWidth="1"/>
    <col min="73" max="73" width="10.5" style="20" bestFit="1" customWidth="1"/>
    <col min="74" max="75" width="10.5" style="20" customWidth="1"/>
    <col min="76" max="76" width="11.25" style="20" customWidth="1"/>
    <col min="77" max="77" width="10.5" style="20" bestFit="1" customWidth="1"/>
    <col min="78" max="83" width="9" style="20"/>
    <col min="85" max="85" width="11.5" style="26" customWidth="1"/>
    <col min="86" max="86" width="10.5" style="27" bestFit="1" customWidth="1"/>
    <col min="87" max="88" width="10.5" style="27" customWidth="1"/>
    <col min="89" max="89" width="11.25" style="27" customWidth="1"/>
    <col min="90" max="90" width="10.5" style="27" bestFit="1" customWidth="1"/>
    <col min="91" max="96" width="9" style="27"/>
    <col min="98" max="98" width="11.5" style="23" customWidth="1"/>
    <col min="99" max="99" width="10.5" style="24" bestFit="1" customWidth="1"/>
    <col min="100" max="100" width="11.25" style="24" customWidth="1"/>
    <col min="101" max="101" width="10.5" style="24" bestFit="1" customWidth="1"/>
    <col min="102" max="105" width="9" style="24"/>
  </cols>
  <sheetData>
    <row r="1" spans="1:105" x14ac:dyDescent="0.15">
      <c r="A1" s="1">
        <v>112236</v>
      </c>
      <c r="E1">
        <v>112236</v>
      </c>
      <c r="J1" s="11"/>
      <c r="M1" s="11">
        <v>122126</v>
      </c>
      <c r="Q1" s="14" t="s">
        <v>0</v>
      </c>
      <c r="T1" s="15">
        <v>122163</v>
      </c>
      <c r="X1" s="19" t="s">
        <v>0</v>
      </c>
      <c r="AC1" s="20">
        <v>122201</v>
      </c>
      <c r="AI1" s="23" t="s">
        <v>0</v>
      </c>
      <c r="AM1" s="24">
        <v>122222</v>
      </c>
      <c r="AR1" s="29" t="s">
        <v>0</v>
      </c>
      <c r="BA1" s="30">
        <v>122249</v>
      </c>
      <c r="BK1" s="23" t="s">
        <v>0</v>
      </c>
      <c r="BO1" s="24">
        <v>122267</v>
      </c>
      <c r="BT1" s="19" t="s">
        <v>0</v>
      </c>
      <c r="BZ1" s="20">
        <v>122328</v>
      </c>
      <c r="CG1" s="26" t="s">
        <v>0</v>
      </c>
      <c r="CM1" s="27">
        <v>122383</v>
      </c>
      <c r="CT1" s="23" t="s">
        <v>0</v>
      </c>
      <c r="CX1" s="24">
        <v>122408</v>
      </c>
    </row>
    <row r="2" spans="1:105" x14ac:dyDescent="0.15">
      <c r="A2" s="1" t="s">
        <v>438</v>
      </c>
      <c r="E2" t="s">
        <v>438</v>
      </c>
      <c r="J2" s="11"/>
      <c r="M2" s="11" t="s">
        <v>53</v>
      </c>
      <c r="Q2" s="14" t="s">
        <v>1</v>
      </c>
      <c r="T2" s="15" t="s">
        <v>59</v>
      </c>
      <c r="X2" s="19" t="s">
        <v>1</v>
      </c>
      <c r="AC2" s="20" t="s">
        <v>135</v>
      </c>
      <c r="AI2" s="23" t="s">
        <v>1</v>
      </c>
      <c r="AM2" s="24" t="s">
        <v>62</v>
      </c>
      <c r="AR2" s="29" t="s">
        <v>1</v>
      </c>
      <c r="BA2" s="30" t="s">
        <v>134</v>
      </c>
      <c r="BK2" s="23" t="s">
        <v>1</v>
      </c>
      <c r="BO2" s="24" t="s">
        <v>57</v>
      </c>
      <c r="BT2" s="19" t="s">
        <v>1</v>
      </c>
      <c r="BZ2" s="20" t="s">
        <v>114</v>
      </c>
      <c r="CG2" s="26" t="s">
        <v>1</v>
      </c>
      <c r="CM2" s="27" t="s">
        <v>124</v>
      </c>
      <c r="CT2" s="23" t="s">
        <v>1</v>
      </c>
      <c r="CX2" s="24" t="s">
        <v>109</v>
      </c>
    </row>
    <row r="3" spans="1:105" x14ac:dyDescent="0.15">
      <c r="A3" s="1">
        <v>42277</v>
      </c>
      <c r="B3" s="1">
        <v>42405</v>
      </c>
      <c r="C3" s="1">
        <v>42771</v>
      </c>
      <c r="D3" s="1">
        <v>43136</v>
      </c>
      <c r="E3" s="2">
        <v>105.85695890410959</v>
      </c>
      <c r="F3">
        <f>-5.17</f>
        <v>-5.17</v>
      </c>
      <c r="G3">
        <v>-5.17</v>
      </c>
      <c r="H3">
        <f>-105.17</f>
        <v>-105.17</v>
      </c>
      <c r="J3" s="12">
        <v>42277</v>
      </c>
      <c r="K3" s="12">
        <v>42430</v>
      </c>
      <c r="L3" s="12">
        <v>42795</v>
      </c>
      <c r="M3" s="13">
        <v>109.91027397260274</v>
      </c>
      <c r="Q3" s="14">
        <v>42277</v>
      </c>
      <c r="R3" s="14">
        <v>42612</v>
      </c>
      <c r="S3" s="14">
        <v>42977</v>
      </c>
      <c r="T3" s="17">
        <v>102.14657534246575</v>
      </c>
      <c r="U3" s="18">
        <v>-6.2</v>
      </c>
      <c r="V3" s="18">
        <v>-106.2</v>
      </c>
      <c r="X3" s="19">
        <v>42277</v>
      </c>
      <c r="Y3" s="19">
        <v>42673</v>
      </c>
      <c r="Z3" s="19">
        <v>43038</v>
      </c>
      <c r="AA3" s="19">
        <v>43403</v>
      </c>
      <c r="AB3" s="19">
        <v>43768</v>
      </c>
      <c r="AC3" s="22">
        <v>108.80616438356164</v>
      </c>
      <c r="AD3" s="21">
        <v>-5.4</v>
      </c>
      <c r="AE3" s="21">
        <v>-5.4</v>
      </c>
      <c r="AF3" s="21">
        <v>-5.4</v>
      </c>
      <c r="AG3" s="21">
        <v>-105.4</v>
      </c>
      <c r="AI3" s="23">
        <v>42277</v>
      </c>
      <c r="AJ3" s="23">
        <v>42400</v>
      </c>
      <c r="AK3" s="23">
        <v>42766</v>
      </c>
      <c r="AL3" s="23">
        <v>43131</v>
      </c>
      <c r="AM3" s="25">
        <v>105.19958904109589</v>
      </c>
      <c r="AN3" s="24">
        <v>-6.5</v>
      </c>
      <c r="AO3" s="24">
        <v>-6.5</v>
      </c>
      <c r="AP3" s="24">
        <v>-106.5</v>
      </c>
      <c r="AR3" s="29">
        <v>42277</v>
      </c>
      <c r="AS3" s="29">
        <v>42477</v>
      </c>
      <c r="AT3" s="29">
        <v>42842</v>
      </c>
      <c r="AU3" s="29">
        <v>43207</v>
      </c>
      <c r="AV3" s="29">
        <v>43572</v>
      </c>
      <c r="AW3" s="29">
        <v>43938</v>
      </c>
      <c r="AX3" s="29">
        <v>44303</v>
      </c>
      <c r="AY3" s="29">
        <v>44668</v>
      </c>
      <c r="AZ3" s="29">
        <v>45033</v>
      </c>
      <c r="BA3" s="31">
        <v>100.90580821917807</v>
      </c>
      <c r="BB3" s="30">
        <v>-5.07</v>
      </c>
      <c r="BC3" s="30">
        <f>BB3</f>
        <v>-5.07</v>
      </c>
      <c r="BD3" s="30">
        <f t="shared" ref="BD3:BH3" si="0">BC3</f>
        <v>-5.07</v>
      </c>
      <c r="BE3" s="30">
        <f t="shared" si="0"/>
        <v>-5.07</v>
      </c>
      <c r="BF3" s="30">
        <f t="shared" si="0"/>
        <v>-5.07</v>
      </c>
      <c r="BG3" s="30">
        <f t="shared" si="0"/>
        <v>-5.07</v>
      </c>
      <c r="BH3" s="30">
        <f t="shared" si="0"/>
        <v>-5.07</v>
      </c>
      <c r="BI3" s="30">
        <f>-100+BH3</f>
        <v>-105.07</v>
      </c>
      <c r="BK3" s="23">
        <v>42277</v>
      </c>
      <c r="BL3" s="23">
        <v>42588</v>
      </c>
      <c r="BM3" s="23">
        <v>42953</v>
      </c>
      <c r="BN3" s="23">
        <v>43318</v>
      </c>
      <c r="BO3" s="25">
        <v>104.38</v>
      </c>
      <c r="BP3" s="24">
        <v>-7.3</v>
      </c>
      <c r="BQ3" s="24">
        <v>-7.3</v>
      </c>
      <c r="BR3" s="24">
        <v>-107.3</v>
      </c>
      <c r="BT3" s="19">
        <v>42277</v>
      </c>
      <c r="BU3" s="19">
        <v>42639</v>
      </c>
      <c r="BV3" s="19">
        <v>43004</v>
      </c>
      <c r="BW3" s="19">
        <v>43369</v>
      </c>
      <c r="BX3" s="19">
        <v>43734</v>
      </c>
      <c r="BY3" s="19">
        <v>44100</v>
      </c>
      <c r="BZ3" s="22">
        <v>107.66904109589041</v>
      </c>
      <c r="CA3" s="22">
        <v>-6.3</v>
      </c>
      <c r="CB3" s="22">
        <f>CA3</f>
        <v>-6.3</v>
      </c>
      <c r="CC3" s="22">
        <f t="shared" ref="CC3:CD3" si="1">CB3</f>
        <v>-6.3</v>
      </c>
      <c r="CD3" s="22">
        <f t="shared" si="1"/>
        <v>-6.3</v>
      </c>
      <c r="CE3" s="20">
        <v>-106.3</v>
      </c>
      <c r="CG3" s="26">
        <v>42277</v>
      </c>
      <c r="CH3" s="26">
        <v>42540</v>
      </c>
      <c r="CI3" s="26">
        <v>42905</v>
      </c>
      <c r="CJ3" s="26">
        <v>43270</v>
      </c>
      <c r="CK3" s="26">
        <v>43635</v>
      </c>
      <c r="CL3" s="26">
        <v>44001</v>
      </c>
      <c r="CM3" s="28">
        <v>104.10819178082193</v>
      </c>
      <c r="CN3" s="28">
        <v>-5.38</v>
      </c>
      <c r="CO3" s="28">
        <f>CN3</f>
        <v>-5.38</v>
      </c>
      <c r="CP3" s="28">
        <f t="shared" ref="CP3:CQ3" si="2">CO3</f>
        <v>-5.38</v>
      </c>
      <c r="CQ3" s="28">
        <f t="shared" si="2"/>
        <v>-5.38</v>
      </c>
      <c r="CR3" s="27">
        <v>-105.38</v>
      </c>
      <c r="CT3" s="23">
        <v>42277</v>
      </c>
      <c r="CU3" s="23">
        <v>42578</v>
      </c>
      <c r="CV3" s="23">
        <v>42943</v>
      </c>
      <c r="CW3" s="23">
        <v>43308</v>
      </c>
      <c r="CX3" s="25">
        <v>102.30753424657534</v>
      </c>
      <c r="CY3" s="24">
        <v>-6.5</v>
      </c>
      <c r="CZ3" s="24">
        <v>-6.5</v>
      </c>
      <c r="DA3" s="24">
        <v>-106.5</v>
      </c>
    </row>
    <row r="4" spans="1:105" x14ac:dyDescent="0.15">
      <c r="A4" s="1">
        <v>42285</v>
      </c>
      <c r="B4" s="1">
        <v>42405</v>
      </c>
      <c r="C4" s="1">
        <v>42771</v>
      </c>
      <c r="D4" s="1">
        <v>43136</v>
      </c>
      <c r="E4" s="2">
        <v>105.82027397260273</v>
      </c>
      <c r="F4">
        <v>-5.17</v>
      </c>
      <c r="G4">
        <v>-5.17</v>
      </c>
      <c r="H4">
        <v>-105.17</v>
      </c>
      <c r="J4" s="12">
        <v>42285</v>
      </c>
      <c r="K4" s="12">
        <v>42430</v>
      </c>
      <c r="L4" s="12">
        <v>42795</v>
      </c>
      <c r="M4" s="13">
        <v>109.92657534246575</v>
      </c>
      <c r="Q4" s="14">
        <v>42285</v>
      </c>
      <c r="R4" s="14">
        <v>42612</v>
      </c>
      <c r="S4" s="14">
        <v>42977</v>
      </c>
      <c r="T4" s="17">
        <v>102.21246575342465</v>
      </c>
      <c r="U4" s="18">
        <v>-6.2</v>
      </c>
      <c r="V4" s="18">
        <v>-106.2</v>
      </c>
      <c r="X4" s="19">
        <v>42285</v>
      </c>
      <c r="Y4" s="19">
        <v>42673</v>
      </c>
      <c r="Z4" s="19">
        <v>43038</v>
      </c>
      <c r="AA4" s="19">
        <v>43403</v>
      </c>
      <c r="AB4" s="19">
        <v>43768</v>
      </c>
      <c r="AC4" s="22">
        <v>109.52452054794522</v>
      </c>
      <c r="AD4" s="21">
        <v>-5.4</v>
      </c>
      <c r="AE4" s="21">
        <v>-5.4</v>
      </c>
      <c r="AF4" s="21">
        <v>-5.4</v>
      </c>
      <c r="AG4" s="21">
        <v>-105.4</v>
      </c>
      <c r="AI4" s="23">
        <v>42285</v>
      </c>
      <c r="AJ4" s="23">
        <v>42400</v>
      </c>
      <c r="AK4" s="23">
        <v>42766</v>
      </c>
      <c r="AL4" s="23">
        <v>43131</v>
      </c>
      <c r="AM4" s="25">
        <v>105.30205479452054</v>
      </c>
      <c r="AN4" s="24">
        <v>-6.5</v>
      </c>
      <c r="AO4" s="24">
        <v>-6.5</v>
      </c>
      <c r="AP4" s="24">
        <v>-106.5</v>
      </c>
      <c r="AR4" s="29">
        <v>42285</v>
      </c>
      <c r="AS4" s="29">
        <v>42477</v>
      </c>
      <c r="AT4" s="29">
        <v>42842</v>
      </c>
      <c r="AU4" s="29">
        <v>43207</v>
      </c>
      <c r="AV4" s="29">
        <v>43572</v>
      </c>
      <c r="AW4" s="29">
        <v>43938</v>
      </c>
      <c r="AX4" s="29">
        <v>44303</v>
      </c>
      <c r="AY4" s="29">
        <v>44668</v>
      </c>
      <c r="AZ4" s="29">
        <v>45033</v>
      </c>
      <c r="BA4" s="31" t="s">
        <v>2</v>
      </c>
      <c r="BB4" s="30">
        <v>-5.07</v>
      </c>
      <c r="BC4" s="30">
        <v>-5.07</v>
      </c>
      <c r="BD4" s="30">
        <v>-5.07</v>
      </c>
      <c r="BE4" s="30">
        <v>-5.07</v>
      </c>
      <c r="BF4" s="30">
        <v>-5.07</v>
      </c>
      <c r="BG4" s="30">
        <v>-5.07</v>
      </c>
      <c r="BH4" s="30">
        <v>-5.07</v>
      </c>
      <c r="BI4" s="30">
        <v>-105.07</v>
      </c>
      <c r="BK4" s="23">
        <v>42285</v>
      </c>
      <c r="BL4" s="23">
        <v>42588</v>
      </c>
      <c r="BM4" s="23">
        <v>42953</v>
      </c>
      <c r="BN4" s="23">
        <v>43318</v>
      </c>
      <c r="BO4" s="25">
        <v>104.35000000000001</v>
      </c>
      <c r="BP4" s="24">
        <v>-7.3</v>
      </c>
      <c r="BQ4" s="24">
        <v>-7.3</v>
      </c>
      <c r="BR4" s="24">
        <v>-107.3</v>
      </c>
      <c r="BT4" s="19">
        <v>42285</v>
      </c>
      <c r="BU4" s="19">
        <v>42639</v>
      </c>
      <c r="BV4" s="19">
        <v>43004</v>
      </c>
      <c r="BW4" s="19">
        <v>43369</v>
      </c>
      <c r="BX4" s="19">
        <v>43734</v>
      </c>
      <c r="BY4" s="19">
        <v>44100</v>
      </c>
      <c r="BZ4" s="22" t="s">
        <v>2</v>
      </c>
      <c r="CA4" s="22">
        <v>-6.3</v>
      </c>
      <c r="CB4" s="22">
        <v>-6.3</v>
      </c>
      <c r="CC4" s="20">
        <v>-6.3</v>
      </c>
      <c r="CD4" s="20">
        <v>-6.3</v>
      </c>
      <c r="CE4" s="20">
        <v>-106.3</v>
      </c>
      <c r="CG4" s="26">
        <v>42285</v>
      </c>
      <c r="CH4" s="26">
        <v>42540</v>
      </c>
      <c r="CI4" s="26">
        <v>42905</v>
      </c>
      <c r="CJ4" s="26">
        <v>43270</v>
      </c>
      <c r="CK4" s="26">
        <v>43635</v>
      </c>
      <c r="CL4" s="26">
        <v>44001</v>
      </c>
      <c r="CM4" s="28">
        <v>103.9361095890411</v>
      </c>
      <c r="CN4" s="28">
        <v>-5.38</v>
      </c>
      <c r="CO4" s="28">
        <v>-5.38</v>
      </c>
      <c r="CP4" s="27">
        <v>-5.38</v>
      </c>
      <c r="CQ4" s="27">
        <v>-5.38</v>
      </c>
      <c r="CR4" s="27">
        <v>-105.38</v>
      </c>
      <c r="CT4" s="23">
        <v>42285</v>
      </c>
      <c r="CU4" s="23">
        <v>42578</v>
      </c>
      <c r="CV4" s="23">
        <v>42943</v>
      </c>
      <c r="CW4" s="23">
        <v>43308</v>
      </c>
      <c r="CX4" s="25" t="s">
        <v>2</v>
      </c>
      <c r="CY4" s="24">
        <v>-6.5</v>
      </c>
      <c r="CZ4" s="24">
        <v>-6.5</v>
      </c>
      <c r="DA4" s="24">
        <v>-106.5</v>
      </c>
    </row>
    <row r="5" spans="1:105" x14ac:dyDescent="0.15">
      <c r="A5" s="1">
        <v>42286</v>
      </c>
      <c r="B5" s="1">
        <v>42405</v>
      </c>
      <c r="C5" s="1">
        <v>42771</v>
      </c>
      <c r="D5" s="1">
        <v>43136</v>
      </c>
      <c r="E5" s="2">
        <v>104.3844383561644</v>
      </c>
      <c r="F5">
        <f t="shared" ref="F5" si="3">-5.17</f>
        <v>-5.17</v>
      </c>
      <c r="G5">
        <v>-5.17</v>
      </c>
      <c r="H5">
        <f t="shared" ref="H5" si="4">-105.17</f>
        <v>-105.17</v>
      </c>
      <c r="J5" s="12">
        <v>42286</v>
      </c>
      <c r="K5" s="12">
        <v>42430</v>
      </c>
      <c r="L5" s="12">
        <v>42795</v>
      </c>
      <c r="M5" s="13">
        <v>109.96986301369863</v>
      </c>
      <c r="N5" s="11">
        <v>-8.5</v>
      </c>
      <c r="O5" s="11">
        <v>-108.5</v>
      </c>
      <c r="Q5" s="14">
        <v>42286</v>
      </c>
      <c r="R5" s="14">
        <v>42612</v>
      </c>
      <c r="S5" s="14">
        <v>42977</v>
      </c>
      <c r="T5" s="17">
        <v>102.24945205479452</v>
      </c>
      <c r="U5" s="18">
        <v>-6.2</v>
      </c>
      <c r="V5" s="18">
        <v>-106.2</v>
      </c>
      <c r="X5" s="19">
        <v>42286</v>
      </c>
      <c r="Y5" s="19">
        <v>42673</v>
      </c>
      <c r="Z5" s="19">
        <v>43038</v>
      </c>
      <c r="AA5" s="19">
        <v>43403</v>
      </c>
      <c r="AB5" s="19">
        <v>43768</v>
      </c>
      <c r="AC5" s="22" t="s">
        <v>2</v>
      </c>
      <c r="AD5" s="21">
        <v>-5.4</v>
      </c>
      <c r="AE5" s="21">
        <v>-5.4</v>
      </c>
      <c r="AF5" s="21">
        <v>-5.4</v>
      </c>
      <c r="AG5" s="21">
        <v>-105.4</v>
      </c>
      <c r="AI5" s="23">
        <v>42286</v>
      </c>
      <c r="AJ5" s="23">
        <v>42400</v>
      </c>
      <c r="AK5" s="23">
        <v>42766</v>
      </c>
      <c r="AL5" s="23">
        <v>43131</v>
      </c>
      <c r="AM5" s="25" t="s">
        <v>2</v>
      </c>
      <c r="AN5" s="24">
        <v>-6.5</v>
      </c>
      <c r="AO5" s="24">
        <v>-6.5</v>
      </c>
      <c r="AP5" s="24">
        <v>-106.5</v>
      </c>
      <c r="AR5" s="29">
        <v>42286</v>
      </c>
      <c r="AS5" s="29">
        <v>42477</v>
      </c>
      <c r="AT5" s="29">
        <v>42842</v>
      </c>
      <c r="AU5" s="29">
        <v>43207</v>
      </c>
      <c r="AV5" s="29">
        <v>43572</v>
      </c>
      <c r="AW5" s="29">
        <v>43938</v>
      </c>
      <c r="AX5" s="29">
        <v>44303</v>
      </c>
      <c r="AY5" s="29">
        <v>44668</v>
      </c>
      <c r="AZ5" s="29">
        <v>45033</v>
      </c>
      <c r="BA5" s="31">
        <v>100.94082191780822</v>
      </c>
      <c r="BB5" s="30">
        <v>-5.07</v>
      </c>
      <c r="BC5" s="30">
        <f t="shared" ref="BC5:BH5" si="5">BB5</f>
        <v>-5.07</v>
      </c>
      <c r="BD5" s="30">
        <f t="shared" si="5"/>
        <v>-5.07</v>
      </c>
      <c r="BE5" s="30">
        <f t="shared" si="5"/>
        <v>-5.07</v>
      </c>
      <c r="BF5" s="30">
        <f t="shared" si="5"/>
        <v>-5.07</v>
      </c>
      <c r="BG5" s="30">
        <f t="shared" si="5"/>
        <v>-5.07</v>
      </c>
      <c r="BH5" s="30">
        <f t="shared" si="5"/>
        <v>-5.07</v>
      </c>
      <c r="BI5" s="30">
        <f t="shared" ref="BI5" si="6">-100+BH5</f>
        <v>-105.07</v>
      </c>
      <c r="BK5" s="23">
        <v>42286</v>
      </c>
      <c r="BL5" s="23">
        <v>42588</v>
      </c>
      <c r="BM5" s="23">
        <v>42953</v>
      </c>
      <c r="BN5" s="23">
        <v>43318</v>
      </c>
      <c r="BO5" s="25">
        <v>104.08</v>
      </c>
      <c r="BP5" s="24">
        <v>-7.3</v>
      </c>
      <c r="BQ5" s="24">
        <v>-7.3</v>
      </c>
      <c r="BR5" s="24">
        <v>-107.3</v>
      </c>
      <c r="BT5" s="19">
        <v>42286</v>
      </c>
      <c r="BU5" s="19">
        <v>42639</v>
      </c>
      <c r="BV5" s="19">
        <v>43004</v>
      </c>
      <c r="BW5" s="19">
        <v>43369</v>
      </c>
      <c r="BX5" s="19">
        <v>43734</v>
      </c>
      <c r="BY5" s="19">
        <v>44100</v>
      </c>
      <c r="BZ5" s="22">
        <v>108.15438356164384</v>
      </c>
      <c r="CA5" s="22">
        <v>-6.3</v>
      </c>
      <c r="CB5" s="22">
        <v>-6.3</v>
      </c>
      <c r="CC5" s="20">
        <v>-6.3</v>
      </c>
      <c r="CD5" s="20">
        <v>-6.3</v>
      </c>
      <c r="CE5" s="20">
        <v>-106.3</v>
      </c>
      <c r="CG5" s="26">
        <v>42286</v>
      </c>
      <c r="CH5" s="26">
        <v>42540</v>
      </c>
      <c r="CI5" s="26">
        <v>42905</v>
      </c>
      <c r="CJ5" s="26">
        <v>43270</v>
      </c>
      <c r="CK5" s="26">
        <v>43635</v>
      </c>
      <c r="CL5" s="26">
        <v>44001</v>
      </c>
      <c r="CM5" s="28">
        <v>103.8408493150685</v>
      </c>
      <c r="CN5" s="28">
        <v>-5.38</v>
      </c>
      <c r="CO5" s="28">
        <f t="shared" ref="CO5:CQ5" si="7">CN5</f>
        <v>-5.38</v>
      </c>
      <c r="CP5" s="28">
        <f t="shared" si="7"/>
        <v>-5.38</v>
      </c>
      <c r="CQ5" s="28">
        <f t="shared" si="7"/>
        <v>-5.38</v>
      </c>
      <c r="CR5" s="27">
        <v>-105.38</v>
      </c>
      <c r="CT5" s="23">
        <v>42286</v>
      </c>
      <c r="CU5" s="23">
        <v>42578</v>
      </c>
      <c r="CV5" s="23">
        <v>42943</v>
      </c>
      <c r="CW5" s="23">
        <v>43308</v>
      </c>
      <c r="CX5" s="25">
        <v>102.44780821917807</v>
      </c>
      <c r="CY5" s="24">
        <v>-6.5</v>
      </c>
      <c r="CZ5" s="24">
        <v>-6.5</v>
      </c>
      <c r="DA5" s="24">
        <v>-106.5</v>
      </c>
    </row>
    <row r="6" spans="1:105" x14ac:dyDescent="0.15">
      <c r="A6" s="1">
        <v>42289</v>
      </c>
      <c r="B6" s="1">
        <v>42405</v>
      </c>
      <c r="C6" s="1">
        <v>42771</v>
      </c>
      <c r="D6" s="1">
        <v>43136</v>
      </c>
      <c r="E6" s="2">
        <v>105.36693150684931</v>
      </c>
      <c r="F6">
        <v>-5.17</v>
      </c>
      <c r="G6">
        <v>-5.17</v>
      </c>
      <c r="H6">
        <v>-105.17</v>
      </c>
      <c r="J6" s="12">
        <v>42289</v>
      </c>
      <c r="K6" s="12">
        <v>42430</v>
      </c>
      <c r="L6" s="12">
        <v>42795</v>
      </c>
      <c r="M6" s="13">
        <v>109.90972602739726</v>
      </c>
      <c r="N6" s="11">
        <v>-8.5</v>
      </c>
      <c r="O6" s="11">
        <v>-108.5</v>
      </c>
      <c r="Q6" s="14">
        <v>42289</v>
      </c>
      <c r="R6" s="14">
        <v>42612</v>
      </c>
      <c r="S6" s="14">
        <v>42977</v>
      </c>
      <c r="T6" s="17">
        <v>102.17041095890411</v>
      </c>
      <c r="U6" s="18">
        <v>-6.2</v>
      </c>
      <c r="V6" s="18">
        <v>-106.2</v>
      </c>
      <c r="X6" s="19">
        <v>42289</v>
      </c>
      <c r="Y6" s="19">
        <v>42673</v>
      </c>
      <c r="Z6" s="19">
        <v>43038</v>
      </c>
      <c r="AA6" s="19">
        <v>43403</v>
      </c>
      <c r="AB6" s="19">
        <v>43768</v>
      </c>
      <c r="AC6" s="22" t="s">
        <v>2</v>
      </c>
      <c r="AD6" s="21">
        <v>-5.4</v>
      </c>
      <c r="AE6" s="21">
        <v>-5.4</v>
      </c>
      <c r="AF6" s="21">
        <v>-5.4</v>
      </c>
      <c r="AG6" s="21">
        <v>-105.4</v>
      </c>
      <c r="AI6" s="23">
        <v>42289</v>
      </c>
      <c r="AJ6" s="23">
        <v>42400</v>
      </c>
      <c r="AK6" s="23">
        <v>42766</v>
      </c>
      <c r="AL6" s="23">
        <v>43131</v>
      </c>
      <c r="AM6" s="25">
        <v>105.32328767123288</v>
      </c>
      <c r="AN6" s="24">
        <v>-6.5</v>
      </c>
      <c r="AO6" s="24">
        <v>-6.5</v>
      </c>
      <c r="AP6" s="24">
        <v>-106.5</v>
      </c>
      <c r="AR6" s="29">
        <v>42289</v>
      </c>
      <c r="AS6" s="29">
        <v>42477</v>
      </c>
      <c r="AT6" s="29">
        <v>42842</v>
      </c>
      <c r="AU6" s="29">
        <v>43207</v>
      </c>
      <c r="AV6" s="29">
        <v>43572</v>
      </c>
      <c r="AW6" s="29">
        <v>43938</v>
      </c>
      <c r="AX6" s="29">
        <v>44303</v>
      </c>
      <c r="AY6" s="29">
        <v>44668</v>
      </c>
      <c r="AZ6" s="29">
        <v>45033</v>
      </c>
      <c r="BA6" s="31">
        <v>100.73249315068493</v>
      </c>
      <c r="BB6" s="30">
        <v>-5.07</v>
      </c>
      <c r="BC6" s="30">
        <v>-5.07</v>
      </c>
      <c r="BD6" s="30">
        <v>-5.07</v>
      </c>
      <c r="BE6" s="30">
        <v>-5.07</v>
      </c>
      <c r="BF6" s="30">
        <v>-5.07</v>
      </c>
      <c r="BG6" s="30">
        <v>-5.07</v>
      </c>
      <c r="BH6" s="30">
        <v>-5.07</v>
      </c>
      <c r="BI6" s="30">
        <v>-105.07</v>
      </c>
      <c r="BK6" s="23">
        <v>42289</v>
      </c>
      <c r="BL6" s="23">
        <v>42588</v>
      </c>
      <c r="BM6" s="23">
        <v>42953</v>
      </c>
      <c r="BN6" s="23">
        <v>43318</v>
      </c>
      <c r="BO6" s="25">
        <v>103.94</v>
      </c>
      <c r="BP6" s="24">
        <v>-7.3</v>
      </c>
      <c r="BQ6" s="24">
        <v>-7.3</v>
      </c>
      <c r="BR6" s="24">
        <v>-107.3</v>
      </c>
      <c r="BT6" s="19">
        <v>42289</v>
      </c>
      <c r="BU6" s="19">
        <v>42639</v>
      </c>
      <c r="BV6" s="19">
        <v>43004</v>
      </c>
      <c r="BW6" s="19">
        <v>43369</v>
      </c>
      <c r="BX6" s="19">
        <v>43734</v>
      </c>
      <c r="BY6" s="19">
        <v>44100</v>
      </c>
      <c r="BZ6" s="22">
        <v>107.17616438356166</v>
      </c>
      <c r="CA6" s="22">
        <v>-6.3</v>
      </c>
      <c r="CB6" s="22">
        <f t="shared" ref="CB6:CD6" si="8">CA6</f>
        <v>-6.3</v>
      </c>
      <c r="CC6" s="22">
        <f t="shared" si="8"/>
        <v>-6.3</v>
      </c>
      <c r="CD6" s="22">
        <f t="shared" si="8"/>
        <v>-6.3</v>
      </c>
      <c r="CE6" s="20">
        <v>-106.3</v>
      </c>
      <c r="CG6" s="26">
        <v>42289</v>
      </c>
      <c r="CH6" s="26">
        <v>42540</v>
      </c>
      <c r="CI6" s="26">
        <v>42905</v>
      </c>
      <c r="CJ6" s="26">
        <v>43270</v>
      </c>
      <c r="CK6" s="26">
        <v>43635</v>
      </c>
      <c r="CL6" s="26">
        <v>44001</v>
      </c>
      <c r="CM6" s="28">
        <v>103.77506849315068</v>
      </c>
      <c r="CN6" s="28">
        <v>-5.38</v>
      </c>
      <c r="CO6" s="28">
        <v>-5.38</v>
      </c>
      <c r="CP6" s="27">
        <v>-5.38</v>
      </c>
      <c r="CQ6" s="27">
        <v>-5.38</v>
      </c>
      <c r="CR6" s="27">
        <v>-105.38</v>
      </c>
      <c r="CT6" s="23">
        <v>42289</v>
      </c>
      <c r="CU6" s="23">
        <v>42578</v>
      </c>
      <c r="CV6" s="23">
        <v>42943</v>
      </c>
      <c r="CW6" s="23">
        <v>43308</v>
      </c>
      <c r="CX6" s="25">
        <v>102.48123287671233</v>
      </c>
      <c r="CY6" s="24">
        <v>-6.5</v>
      </c>
      <c r="CZ6" s="24">
        <v>-6.5</v>
      </c>
      <c r="DA6" s="24">
        <v>-106.5</v>
      </c>
    </row>
    <row r="7" spans="1:105" x14ac:dyDescent="0.15">
      <c r="A7" s="1">
        <v>42290</v>
      </c>
      <c r="B7" s="1">
        <v>42405</v>
      </c>
      <c r="C7" s="1">
        <v>42771</v>
      </c>
      <c r="D7" s="1">
        <v>43136</v>
      </c>
      <c r="E7" s="2" t="s">
        <v>2</v>
      </c>
      <c r="F7">
        <f t="shared" ref="F7" si="9">-5.17</f>
        <v>-5.17</v>
      </c>
      <c r="G7">
        <v>-5.17</v>
      </c>
      <c r="H7">
        <f t="shared" ref="H7" si="10">-105.17</f>
        <v>-105.17</v>
      </c>
      <c r="J7" s="12">
        <v>42290</v>
      </c>
      <c r="K7" s="12">
        <v>42430</v>
      </c>
      <c r="L7" s="12">
        <v>42795</v>
      </c>
      <c r="M7" s="13">
        <v>110.06301369863013</v>
      </c>
      <c r="N7" s="11">
        <v>-8.5</v>
      </c>
      <c r="O7" s="11">
        <v>-108.5</v>
      </c>
      <c r="Q7" s="14">
        <v>42290</v>
      </c>
      <c r="R7" s="14">
        <v>42612</v>
      </c>
      <c r="S7" s="14">
        <v>42977</v>
      </c>
      <c r="T7" s="17">
        <v>102.14739726027398</v>
      </c>
      <c r="U7" s="18">
        <v>-6.2</v>
      </c>
      <c r="V7" s="18">
        <v>-106.2</v>
      </c>
      <c r="X7" s="19">
        <v>42290</v>
      </c>
      <c r="Y7" s="19">
        <v>42673</v>
      </c>
      <c r="Z7" s="19">
        <v>43038</v>
      </c>
      <c r="AA7" s="19">
        <v>43403</v>
      </c>
      <c r="AB7" s="19">
        <v>43768</v>
      </c>
      <c r="AC7" s="22" t="s">
        <v>2</v>
      </c>
      <c r="AD7" s="21">
        <v>-5.4</v>
      </c>
      <c r="AE7" s="21">
        <v>-5.4</v>
      </c>
      <c r="AF7" s="21">
        <v>-5.4</v>
      </c>
      <c r="AG7" s="21">
        <v>-105.4</v>
      </c>
      <c r="AI7" s="23">
        <v>42290</v>
      </c>
      <c r="AJ7" s="23">
        <v>42400</v>
      </c>
      <c r="AK7" s="23">
        <v>42766</v>
      </c>
      <c r="AL7" s="23">
        <v>43131</v>
      </c>
      <c r="AM7" s="25">
        <v>105.24109589041096</v>
      </c>
      <c r="AN7" s="24">
        <v>-6.5</v>
      </c>
      <c r="AO7" s="24">
        <v>-6.5</v>
      </c>
      <c r="AP7" s="24">
        <v>-106.5</v>
      </c>
      <c r="AR7" s="29">
        <v>42290</v>
      </c>
      <c r="AS7" s="29">
        <v>42477</v>
      </c>
      <c r="AT7" s="29">
        <v>42842</v>
      </c>
      <c r="AU7" s="29">
        <v>43207</v>
      </c>
      <c r="AV7" s="29">
        <v>43572</v>
      </c>
      <c r="AW7" s="29">
        <v>43938</v>
      </c>
      <c r="AX7" s="29">
        <v>44303</v>
      </c>
      <c r="AY7" s="29">
        <v>44668</v>
      </c>
      <c r="AZ7" s="29">
        <v>45033</v>
      </c>
      <c r="BA7" s="31">
        <v>101.28638356164383</v>
      </c>
      <c r="BB7" s="30">
        <v>-5.07</v>
      </c>
      <c r="BC7" s="30">
        <f t="shared" ref="BC7:BH7" si="11">BB7</f>
        <v>-5.07</v>
      </c>
      <c r="BD7" s="30">
        <f t="shared" si="11"/>
        <v>-5.07</v>
      </c>
      <c r="BE7" s="30">
        <f t="shared" si="11"/>
        <v>-5.07</v>
      </c>
      <c r="BF7" s="30">
        <f t="shared" si="11"/>
        <v>-5.07</v>
      </c>
      <c r="BG7" s="30">
        <f t="shared" si="11"/>
        <v>-5.07</v>
      </c>
      <c r="BH7" s="30">
        <f t="shared" si="11"/>
        <v>-5.07</v>
      </c>
      <c r="BI7" s="30">
        <f t="shared" ref="BI7" si="12">-100+BH7</f>
        <v>-105.07</v>
      </c>
      <c r="BK7" s="23">
        <v>42290</v>
      </c>
      <c r="BL7" s="23">
        <v>42588</v>
      </c>
      <c r="BM7" s="23">
        <v>42953</v>
      </c>
      <c r="BN7" s="23">
        <v>43318</v>
      </c>
      <c r="BO7" s="25">
        <v>103.99</v>
      </c>
      <c r="BP7" s="24">
        <v>-7.3</v>
      </c>
      <c r="BQ7" s="24">
        <v>-7.3</v>
      </c>
      <c r="BR7" s="24">
        <v>-107.3</v>
      </c>
      <c r="BT7" s="19">
        <v>42290</v>
      </c>
      <c r="BU7" s="19">
        <v>42639</v>
      </c>
      <c r="BV7" s="19">
        <v>43004</v>
      </c>
      <c r="BW7" s="19">
        <v>43369</v>
      </c>
      <c r="BX7" s="19">
        <v>43734</v>
      </c>
      <c r="BY7" s="19">
        <v>44100</v>
      </c>
      <c r="BZ7" s="22" t="s">
        <v>2</v>
      </c>
      <c r="CA7" s="22">
        <v>-6.3</v>
      </c>
      <c r="CB7" s="22">
        <v>-6.3</v>
      </c>
      <c r="CC7" s="20">
        <v>-6.3</v>
      </c>
      <c r="CD7" s="20">
        <v>-6.3</v>
      </c>
      <c r="CE7" s="20">
        <v>-106.3</v>
      </c>
      <c r="CG7" s="26">
        <v>42290</v>
      </c>
      <c r="CH7" s="26">
        <v>42540</v>
      </c>
      <c r="CI7" s="26">
        <v>42905</v>
      </c>
      <c r="CJ7" s="26">
        <v>43270</v>
      </c>
      <c r="CK7" s="26">
        <v>43635</v>
      </c>
      <c r="CL7" s="26">
        <v>44001</v>
      </c>
      <c r="CM7" s="28">
        <v>103.83980821917808</v>
      </c>
      <c r="CN7" s="28">
        <v>-5.38</v>
      </c>
      <c r="CO7" s="28">
        <f t="shared" ref="CO7:CQ7" si="13">CN7</f>
        <v>-5.38</v>
      </c>
      <c r="CP7" s="28">
        <f t="shared" si="13"/>
        <v>-5.38</v>
      </c>
      <c r="CQ7" s="28">
        <f t="shared" si="13"/>
        <v>-5.38</v>
      </c>
      <c r="CR7" s="27">
        <v>-105.38</v>
      </c>
      <c r="CT7" s="23">
        <v>42290</v>
      </c>
      <c r="CU7" s="23">
        <v>42578</v>
      </c>
      <c r="CV7" s="23">
        <v>42943</v>
      </c>
      <c r="CW7" s="23">
        <v>43308</v>
      </c>
      <c r="CX7" s="25">
        <v>102.4890410958904</v>
      </c>
      <c r="CY7" s="24">
        <v>-6.5</v>
      </c>
      <c r="CZ7" s="24">
        <v>-6.5</v>
      </c>
      <c r="DA7" s="24">
        <v>-106.5</v>
      </c>
    </row>
    <row r="8" spans="1:105" x14ac:dyDescent="0.15">
      <c r="A8" s="1">
        <v>42291</v>
      </c>
      <c r="B8" s="1">
        <v>42405</v>
      </c>
      <c r="C8" s="1">
        <v>42771</v>
      </c>
      <c r="D8" s="1">
        <v>43136</v>
      </c>
      <c r="E8" s="2">
        <v>105.55526027397261</v>
      </c>
      <c r="F8">
        <v>-5.17</v>
      </c>
      <c r="G8">
        <v>-5.17</v>
      </c>
      <c r="H8">
        <v>-105.17</v>
      </c>
      <c r="J8" s="12">
        <v>42291</v>
      </c>
      <c r="K8" s="12">
        <v>42430</v>
      </c>
      <c r="L8" s="12">
        <v>42795</v>
      </c>
      <c r="M8" s="13">
        <v>110.12630136986301</v>
      </c>
      <c r="N8" s="11">
        <v>-8.5</v>
      </c>
      <c r="O8" s="11">
        <v>-108.5</v>
      </c>
      <c r="Q8" s="14">
        <v>42291</v>
      </c>
      <c r="R8" s="14">
        <v>42612</v>
      </c>
      <c r="S8" s="14">
        <v>42977</v>
      </c>
      <c r="T8" s="17" t="s">
        <v>2</v>
      </c>
      <c r="U8" s="18">
        <v>-6.2</v>
      </c>
      <c r="V8" s="18">
        <v>-106.2</v>
      </c>
      <c r="X8" s="19">
        <v>42291</v>
      </c>
      <c r="Y8" s="19">
        <v>42673</v>
      </c>
      <c r="Z8" s="19">
        <v>43038</v>
      </c>
      <c r="AA8" s="19">
        <v>43403</v>
      </c>
      <c r="AB8" s="19">
        <v>43768</v>
      </c>
      <c r="AC8" s="22" t="s">
        <v>2</v>
      </c>
      <c r="AD8" s="21">
        <v>-5.4</v>
      </c>
      <c r="AE8" s="21">
        <v>-5.4</v>
      </c>
      <c r="AF8" s="21">
        <v>-5.4</v>
      </c>
      <c r="AG8" s="21">
        <v>-105.4</v>
      </c>
      <c r="AI8" s="23">
        <v>42291</v>
      </c>
      <c r="AJ8" s="23">
        <v>42400</v>
      </c>
      <c r="AK8" s="23">
        <v>42766</v>
      </c>
      <c r="AL8" s="23">
        <v>43131</v>
      </c>
      <c r="AM8" s="25">
        <v>105.25890410958904</v>
      </c>
      <c r="AN8" s="24">
        <v>-6.5</v>
      </c>
      <c r="AO8" s="24">
        <v>-6.5</v>
      </c>
      <c r="AP8" s="24">
        <v>-106.5</v>
      </c>
      <c r="AR8" s="29">
        <v>42291</v>
      </c>
      <c r="AS8" s="29">
        <v>42477</v>
      </c>
      <c r="AT8" s="29">
        <v>42842</v>
      </c>
      <c r="AU8" s="29">
        <v>43207</v>
      </c>
      <c r="AV8" s="29">
        <v>43572</v>
      </c>
      <c r="AW8" s="29">
        <v>43938</v>
      </c>
      <c r="AX8" s="29">
        <v>44303</v>
      </c>
      <c r="AY8" s="29">
        <v>44668</v>
      </c>
      <c r="AZ8" s="29">
        <v>45033</v>
      </c>
      <c r="BA8" s="31">
        <v>100.91027397260274</v>
      </c>
      <c r="BB8" s="30">
        <v>-5.07</v>
      </c>
      <c r="BC8" s="30">
        <v>-5.07</v>
      </c>
      <c r="BD8" s="30">
        <v>-5.07</v>
      </c>
      <c r="BE8" s="30">
        <v>-5.07</v>
      </c>
      <c r="BF8" s="30">
        <v>-5.07</v>
      </c>
      <c r="BG8" s="30">
        <v>-5.07</v>
      </c>
      <c r="BH8" s="30">
        <v>-5.07</v>
      </c>
      <c r="BI8" s="30">
        <v>-105.07</v>
      </c>
      <c r="BK8" s="23">
        <v>42291</v>
      </c>
      <c r="BL8" s="23">
        <v>42588</v>
      </c>
      <c r="BM8" s="23">
        <v>42953</v>
      </c>
      <c r="BN8" s="23">
        <v>43318</v>
      </c>
      <c r="BO8" s="25">
        <v>103.97999999999999</v>
      </c>
      <c r="BP8" s="24">
        <v>-7.3</v>
      </c>
      <c r="BQ8" s="24">
        <v>-7.3</v>
      </c>
      <c r="BR8" s="24">
        <v>-107.3</v>
      </c>
      <c r="BT8" s="19">
        <v>42291</v>
      </c>
      <c r="BU8" s="19">
        <v>42639</v>
      </c>
      <c r="BV8" s="19">
        <v>43004</v>
      </c>
      <c r="BW8" s="19">
        <v>43369</v>
      </c>
      <c r="BX8" s="19">
        <v>43734</v>
      </c>
      <c r="BY8" s="19">
        <v>44100</v>
      </c>
      <c r="BZ8" s="22">
        <v>107.21068493150686</v>
      </c>
      <c r="CA8" s="22">
        <v>-6.3</v>
      </c>
      <c r="CB8" s="22">
        <v>-6.3</v>
      </c>
      <c r="CC8" s="20">
        <v>-6.3</v>
      </c>
      <c r="CD8" s="20">
        <v>-6.3</v>
      </c>
      <c r="CE8" s="20">
        <v>-106.3</v>
      </c>
      <c r="CG8" s="26">
        <v>42291</v>
      </c>
      <c r="CH8" s="26">
        <v>42540</v>
      </c>
      <c r="CI8" s="26">
        <v>42905</v>
      </c>
      <c r="CJ8" s="26">
        <v>43270</v>
      </c>
      <c r="CK8" s="26">
        <v>43635</v>
      </c>
      <c r="CL8" s="26">
        <v>44001</v>
      </c>
      <c r="CM8" s="28">
        <v>104.05454794520548</v>
      </c>
      <c r="CN8" s="28">
        <v>-5.38</v>
      </c>
      <c r="CO8" s="28">
        <v>-5.38</v>
      </c>
      <c r="CP8" s="27">
        <v>-5.38</v>
      </c>
      <c r="CQ8" s="27">
        <v>-5.38</v>
      </c>
      <c r="CR8" s="27">
        <v>-105.38</v>
      </c>
      <c r="CT8" s="23">
        <v>42291</v>
      </c>
      <c r="CU8" s="23">
        <v>42578</v>
      </c>
      <c r="CV8" s="23">
        <v>42943</v>
      </c>
      <c r="CW8" s="23">
        <v>43308</v>
      </c>
      <c r="CX8" s="25">
        <v>102.4968493150685</v>
      </c>
      <c r="CY8" s="24">
        <v>-6.5</v>
      </c>
      <c r="CZ8" s="24">
        <v>-6.5</v>
      </c>
      <c r="DA8" s="24">
        <v>-106.5</v>
      </c>
    </row>
    <row r="9" spans="1:105" x14ac:dyDescent="0.15">
      <c r="A9" s="1">
        <v>42292</v>
      </c>
      <c r="B9" s="1">
        <v>42405</v>
      </c>
      <c r="C9" s="1">
        <v>42771</v>
      </c>
      <c r="D9" s="1">
        <v>43136</v>
      </c>
      <c r="E9" s="2">
        <v>106.36942465753424</v>
      </c>
      <c r="F9">
        <f t="shared" ref="F9" si="14">-5.17</f>
        <v>-5.17</v>
      </c>
      <c r="G9">
        <v>-5.17</v>
      </c>
      <c r="H9">
        <f t="shared" ref="H9" si="15">-105.17</f>
        <v>-105.17</v>
      </c>
      <c r="J9" s="12">
        <v>42292</v>
      </c>
      <c r="K9" s="12">
        <v>42430</v>
      </c>
      <c r="L9" s="12">
        <v>42795</v>
      </c>
      <c r="M9" s="13">
        <v>110.14958904109589</v>
      </c>
      <c r="N9" s="11">
        <v>-8.5</v>
      </c>
      <c r="O9" s="11">
        <v>-108.5</v>
      </c>
      <c r="Q9" s="14">
        <v>42292</v>
      </c>
      <c r="R9" s="14">
        <v>42612</v>
      </c>
      <c r="S9" s="14">
        <v>42977</v>
      </c>
      <c r="T9" s="17">
        <v>102.1813698630137</v>
      </c>
      <c r="U9" s="18">
        <v>-6.2</v>
      </c>
      <c r="V9" s="18">
        <v>-106.2</v>
      </c>
      <c r="X9" s="19">
        <v>42292</v>
      </c>
      <c r="Y9" s="19">
        <v>42673</v>
      </c>
      <c r="Z9" s="19">
        <v>43038</v>
      </c>
      <c r="AA9" s="19">
        <v>43403</v>
      </c>
      <c r="AB9" s="19">
        <v>43768</v>
      </c>
      <c r="AC9" s="22" t="s">
        <v>2</v>
      </c>
      <c r="AD9" s="21">
        <v>-5.4</v>
      </c>
      <c r="AE9" s="21">
        <v>-5.4</v>
      </c>
      <c r="AF9" s="21">
        <v>-5.4</v>
      </c>
      <c r="AG9" s="21">
        <v>-105.4</v>
      </c>
      <c r="AI9" s="23">
        <v>42292</v>
      </c>
      <c r="AJ9" s="23">
        <v>42400</v>
      </c>
      <c r="AK9" s="23">
        <v>42766</v>
      </c>
      <c r="AL9" s="23">
        <v>43131</v>
      </c>
      <c r="AM9" s="25" t="s">
        <v>2</v>
      </c>
      <c r="AN9" s="24">
        <v>-6.5</v>
      </c>
      <c r="AO9" s="24">
        <v>-6.5</v>
      </c>
      <c r="AP9" s="24">
        <v>-106.5</v>
      </c>
      <c r="AR9" s="29">
        <v>42292</v>
      </c>
      <c r="AS9" s="29">
        <v>42477</v>
      </c>
      <c r="AT9" s="29">
        <v>42842</v>
      </c>
      <c r="AU9" s="29">
        <v>43207</v>
      </c>
      <c r="AV9" s="29">
        <v>43572</v>
      </c>
      <c r="AW9" s="29">
        <v>43938</v>
      </c>
      <c r="AX9" s="29">
        <v>44303</v>
      </c>
      <c r="AY9" s="29">
        <v>44668</v>
      </c>
      <c r="AZ9" s="29">
        <v>45033</v>
      </c>
      <c r="BA9" s="31" t="s">
        <v>2</v>
      </c>
      <c r="BB9" s="30">
        <v>-5.07</v>
      </c>
      <c r="BC9" s="30">
        <f t="shared" ref="BC9:BH9" si="16">BB9</f>
        <v>-5.07</v>
      </c>
      <c r="BD9" s="30">
        <f t="shared" si="16"/>
        <v>-5.07</v>
      </c>
      <c r="BE9" s="30">
        <f t="shared" si="16"/>
        <v>-5.07</v>
      </c>
      <c r="BF9" s="30">
        <f t="shared" si="16"/>
        <v>-5.07</v>
      </c>
      <c r="BG9" s="30">
        <f t="shared" si="16"/>
        <v>-5.07</v>
      </c>
      <c r="BH9" s="30">
        <f t="shared" si="16"/>
        <v>-5.07</v>
      </c>
      <c r="BI9" s="30">
        <f t="shared" ref="BI9" si="17">-100+BH9</f>
        <v>-105.07</v>
      </c>
      <c r="BK9" s="23">
        <v>42292</v>
      </c>
      <c r="BL9" s="23">
        <v>42588</v>
      </c>
      <c r="BM9" s="23">
        <v>42953</v>
      </c>
      <c r="BN9" s="23">
        <v>43318</v>
      </c>
      <c r="BO9" s="25">
        <v>104</v>
      </c>
      <c r="BP9" s="24">
        <v>-7.3</v>
      </c>
      <c r="BQ9" s="24">
        <v>-7.3</v>
      </c>
      <c r="BR9" s="24">
        <v>-107.3</v>
      </c>
      <c r="BT9" s="19">
        <v>42292</v>
      </c>
      <c r="BU9" s="19">
        <v>42639</v>
      </c>
      <c r="BV9" s="19">
        <v>43004</v>
      </c>
      <c r="BW9" s="19">
        <v>43369</v>
      </c>
      <c r="BX9" s="19">
        <v>43734</v>
      </c>
      <c r="BY9" s="19">
        <v>44100</v>
      </c>
      <c r="BZ9" s="22">
        <v>107.32794520547945</v>
      </c>
      <c r="CA9" s="22">
        <v>-6.3</v>
      </c>
      <c r="CB9" s="22">
        <f t="shared" ref="CB9:CD9" si="18">CA9</f>
        <v>-6.3</v>
      </c>
      <c r="CC9" s="22">
        <f t="shared" si="18"/>
        <v>-6.3</v>
      </c>
      <c r="CD9" s="22">
        <f t="shared" si="18"/>
        <v>-6.3</v>
      </c>
      <c r="CE9" s="20">
        <v>-106.3</v>
      </c>
      <c r="CG9" s="26">
        <v>42292</v>
      </c>
      <c r="CH9" s="26">
        <v>42540</v>
      </c>
      <c r="CI9" s="26">
        <v>42905</v>
      </c>
      <c r="CJ9" s="26">
        <v>43270</v>
      </c>
      <c r="CK9" s="26">
        <v>43635</v>
      </c>
      <c r="CL9" s="26">
        <v>44001</v>
      </c>
      <c r="CM9" s="28">
        <v>104.01928767123287</v>
      </c>
      <c r="CN9" s="28">
        <v>-5.38</v>
      </c>
      <c r="CO9" s="28">
        <f t="shared" ref="CO9:CQ9" si="19">CN9</f>
        <v>-5.38</v>
      </c>
      <c r="CP9" s="28">
        <f t="shared" si="19"/>
        <v>-5.38</v>
      </c>
      <c r="CQ9" s="28">
        <f t="shared" si="19"/>
        <v>-5.38</v>
      </c>
      <c r="CR9" s="27">
        <v>-105.38</v>
      </c>
      <c r="CT9" s="23">
        <v>42292</v>
      </c>
      <c r="CU9" s="23">
        <v>42578</v>
      </c>
      <c r="CV9" s="23">
        <v>42943</v>
      </c>
      <c r="CW9" s="23">
        <v>43308</v>
      </c>
      <c r="CX9" s="25" t="s">
        <v>2</v>
      </c>
      <c r="CY9" s="24">
        <v>-6.5</v>
      </c>
      <c r="CZ9" s="24">
        <v>-6.5</v>
      </c>
      <c r="DA9" s="24">
        <v>-106.5</v>
      </c>
    </row>
    <row r="10" spans="1:105" x14ac:dyDescent="0.15">
      <c r="A10" s="1">
        <v>42293</v>
      </c>
      <c r="B10" s="1">
        <v>42405</v>
      </c>
      <c r="C10" s="1">
        <v>42771</v>
      </c>
      <c r="D10" s="1">
        <v>43136</v>
      </c>
      <c r="E10" s="2">
        <v>105.48758904109589</v>
      </c>
      <c r="F10">
        <v>-5.17</v>
      </c>
      <c r="G10">
        <v>-5.17</v>
      </c>
      <c r="H10">
        <v>-105.17</v>
      </c>
      <c r="J10" s="12">
        <v>42293</v>
      </c>
      <c r="K10" s="12">
        <v>42430</v>
      </c>
      <c r="L10" s="12">
        <v>42795</v>
      </c>
      <c r="M10" s="13">
        <v>110.18287671232876</v>
      </c>
      <c r="N10" s="11">
        <v>-8.5</v>
      </c>
      <c r="O10" s="11">
        <v>-108.5</v>
      </c>
      <c r="Q10" s="14">
        <v>42293</v>
      </c>
      <c r="R10" s="14">
        <v>42612</v>
      </c>
      <c r="S10" s="14">
        <v>42977</v>
      </c>
      <c r="T10" s="17">
        <v>102.19835616438357</v>
      </c>
      <c r="U10" s="18">
        <v>-6.2</v>
      </c>
      <c r="V10" s="18">
        <v>-106.2</v>
      </c>
      <c r="X10" s="19">
        <v>42293</v>
      </c>
      <c r="Y10" s="19">
        <v>42673</v>
      </c>
      <c r="Z10" s="19">
        <v>43038</v>
      </c>
      <c r="AA10" s="19">
        <v>43403</v>
      </c>
      <c r="AB10" s="19">
        <v>43768</v>
      </c>
      <c r="AC10" s="22" t="s">
        <v>2</v>
      </c>
      <c r="AD10" s="21">
        <v>-5.4</v>
      </c>
      <c r="AE10" s="21">
        <v>-5.4</v>
      </c>
      <c r="AF10" s="21">
        <v>-5.4</v>
      </c>
      <c r="AG10" s="21">
        <v>-105.4</v>
      </c>
      <c r="AI10" s="23">
        <v>42293</v>
      </c>
      <c r="AJ10" s="23">
        <v>42400</v>
      </c>
      <c r="AK10" s="23">
        <v>42766</v>
      </c>
      <c r="AL10" s="23">
        <v>43131</v>
      </c>
      <c r="AM10" s="25" t="s">
        <v>2</v>
      </c>
      <c r="AN10" s="24">
        <v>-6.5</v>
      </c>
      <c r="AO10" s="24">
        <v>-6.5</v>
      </c>
      <c r="AP10" s="24">
        <v>-106.5</v>
      </c>
      <c r="AR10" s="29">
        <v>42293</v>
      </c>
      <c r="AS10" s="29">
        <v>42477</v>
      </c>
      <c r="AT10" s="29">
        <v>42842</v>
      </c>
      <c r="AU10" s="29">
        <v>43207</v>
      </c>
      <c r="AV10" s="29">
        <v>43572</v>
      </c>
      <c r="AW10" s="29">
        <v>43938</v>
      </c>
      <c r="AX10" s="29">
        <v>44303</v>
      </c>
      <c r="AY10" s="29">
        <v>44668</v>
      </c>
      <c r="AZ10" s="29">
        <v>45033</v>
      </c>
      <c r="BA10" s="31">
        <v>101.42805479452055</v>
      </c>
      <c r="BB10" s="30">
        <v>-5.07</v>
      </c>
      <c r="BC10" s="30">
        <v>-5.07</v>
      </c>
      <c r="BD10" s="30">
        <v>-5.07</v>
      </c>
      <c r="BE10" s="30">
        <v>-5.07</v>
      </c>
      <c r="BF10" s="30">
        <v>-5.07</v>
      </c>
      <c r="BG10" s="30">
        <v>-5.07</v>
      </c>
      <c r="BH10" s="30">
        <v>-5.07</v>
      </c>
      <c r="BI10" s="30">
        <v>-105.07</v>
      </c>
      <c r="BK10" s="23">
        <v>42293</v>
      </c>
      <c r="BL10" s="23">
        <v>42588</v>
      </c>
      <c r="BM10" s="23">
        <v>42953</v>
      </c>
      <c r="BN10" s="23">
        <v>43318</v>
      </c>
      <c r="BO10" s="25">
        <v>104.14</v>
      </c>
      <c r="BP10" s="24">
        <v>-7.3</v>
      </c>
      <c r="BQ10" s="24">
        <v>-7.3</v>
      </c>
      <c r="BR10" s="24">
        <v>-107.3</v>
      </c>
      <c r="BT10" s="19">
        <v>42293</v>
      </c>
      <c r="BU10" s="19">
        <v>42639</v>
      </c>
      <c r="BV10" s="19">
        <v>43004</v>
      </c>
      <c r="BW10" s="19">
        <v>43369</v>
      </c>
      <c r="BX10" s="19">
        <v>43734</v>
      </c>
      <c r="BY10" s="19">
        <v>44100</v>
      </c>
      <c r="BZ10" s="22">
        <v>107.34520547945205</v>
      </c>
      <c r="CA10" s="22">
        <v>-6.3</v>
      </c>
      <c r="CB10" s="22">
        <v>-6.3</v>
      </c>
      <c r="CC10" s="20">
        <v>-6.3</v>
      </c>
      <c r="CD10" s="20">
        <v>-6.3</v>
      </c>
      <c r="CE10" s="20">
        <v>-106.3</v>
      </c>
      <c r="CG10" s="26">
        <v>42293</v>
      </c>
      <c r="CH10" s="26">
        <v>42540</v>
      </c>
      <c r="CI10" s="26">
        <v>42905</v>
      </c>
      <c r="CJ10" s="26">
        <v>43270</v>
      </c>
      <c r="CK10" s="26">
        <v>43635</v>
      </c>
      <c r="CL10" s="26">
        <v>44001</v>
      </c>
      <c r="CM10" s="28">
        <v>104.07402739726027</v>
      </c>
      <c r="CN10" s="28">
        <v>-5.38</v>
      </c>
      <c r="CO10" s="28">
        <v>-5.38</v>
      </c>
      <c r="CP10" s="27">
        <v>-5.38</v>
      </c>
      <c r="CQ10" s="27">
        <v>-5.38</v>
      </c>
      <c r="CR10" s="27">
        <v>-105.38</v>
      </c>
      <c r="CT10" s="23">
        <v>42293</v>
      </c>
      <c r="CU10" s="23">
        <v>42578</v>
      </c>
      <c r="CV10" s="23">
        <v>42943</v>
      </c>
      <c r="CW10" s="23">
        <v>43308</v>
      </c>
      <c r="CX10" s="25">
        <v>102.54246575342465</v>
      </c>
      <c r="CY10" s="24">
        <v>-6.5</v>
      </c>
      <c r="CZ10" s="24">
        <v>-6.5</v>
      </c>
      <c r="DA10" s="24">
        <v>-106.5</v>
      </c>
    </row>
    <row r="11" spans="1:105" x14ac:dyDescent="0.15">
      <c r="A11" s="1">
        <v>42296</v>
      </c>
      <c r="B11" s="1">
        <v>42405</v>
      </c>
      <c r="C11" s="1">
        <v>42771</v>
      </c>
      <c r="D11" s="1">
        <v>43136</v>
      </c>
      <c r="E11" s="2">
        <v>105.62608219178082</v>
      </c>
      <c r="F11">
        <f t="shared" ref="F11" si="20">-5.17</f>
        <v>-5.17</v>
      </c>
      <c r="G11">
        <v>-5.17</v>
      </c>
      <c r="H11">
        <f t="shared" ref="H11" si="21">-105.17</f>
        <v>-105.17</v>
      </c>
      <c r="J11" s="12">
        <v>42296</v>
      </c>
      <c r="K11" s="12">
        <v>42430</v>
      </c>
      <c r="L11" s="12">
        <v>42795</v>
      </c>
      <c r="M11" s="13">
        <v>110.20273972602739</v>
      </c>
      <c r="N11" s="11">
        <v>-8.5</v>
      </c>
      <c r="O11" s="11">
        <v>-108.5</v>
      </c>
      <c r="Q11" s="14">
        <v>42296</v>
      </c>
      <c r="R11" s="14">
        <v>42612</v>
      </c>
      <c r="S11" s="14">
        <v>42977</v>
      </c>
      <c r="T11" s="17">
        <v>102.00931506849315</v>
      </c>
      <c r="U11" s="18">
        <v>-6.2</v>
      </c>
      <c r="V11" s="18">
        <v>-106.2</v>
      </c>
      <c r="X11" s="19">
        <v>42296</v>
      </c>
      <c r="Y11" s="19">
        <v>42673</v>
      </c>
      <c r="Z11" s="19">
        <v>43038</v>
      </c>
      <c r="AA11" s="19">
        <v>43403</v>
      </c>
      <c r="AB11" s="19">
        <v>43768</v>
      </c>
      <c r="AC11" s="22" t="s">
        <v>2</v>
      </c>
      <c r="AD11" s="21">
        <v>-5.4</v>
      </c>
      <c r="AE11" s="21">
        <v>-5.4</v>
      </c>
      <c r="AF11" s="21">
        <v>-5.4</v>
      </c>
      <c r="AG11" s="21">
        <v>-105.4</v>
      </c>
      <c r="AI11" s="23">
        <v>42296</v>
      </c>
      <c r="AJ11" s="23">
        <v>42400</v>
      </c>
      <c r="AK11" s="23">
        <v>42766</v>
      </c>
      <c r="AL11" s="23">
        <v>43131</v>
      </c>
      <c r="AM11" s="25" t="s">
        <v>2</v>
      </c>
      <c r="AN11" s="24">
        <v>-6.5</v>
      </c>
      <c r="AO11" s="24">
        <v>-6.5</v>
      </c>
      <c r="AP11" s="24">
        <v>-106.5</v>
      </c>
      <c r="AR11" s="29">
        <v>42296</v>
      </c>
      <c r="AS11" s="29">
        <v>42477</v>
      </c>
      <c r="AT11" s="29">
        <v>42842</v>
      </c>
      <c r="AU11" s="29">
        <v>43207</v>
      </c>
      <c r="AV11" s="29">
        <v>43572</v>
      </c>
      <c r="AW11" s="29">
        <v>43938</v>
      </c>
      <c r="AX11" s="29">
        <v>44303</v>
      </c>
      <c r="AY11" s="29">
        <v>44668</v>
      </c>
      <c r="AZ11" s="29">
        <v>45033</v>
      </c>
      <c r="BA11" s="31" t="s">
        <v>2</v>
      </c>
      <c r="BB11" s="30">
        <v>-5.07</v>
      </c>
      <c r="BC11" s="30">
        <f t="shared" ref="BC11:BH11" si="22">BB11</f>
        <v>-5.07</v>
      </c>
      <c r="BD11" s="30">
        <f t="shared" si="22"/>
        <v>-5.07</v>
      </c>
      <c r="BE11" s="30">
        <f t="shared" si="22"/>
        <v>-5.07</v>
      </c>
      <c r="BF11" s="30">
        <f t="shared" si="22"/>
        <v>-5.07</v>
      </c>
      <c r="BG11" s="30">
        <f t="shared" si="22"/>
        <v>-5.07</v>
      </c>
      <c r="BH11" s="30">
        <f t="shared" si="22"/>
        <v>-5.07</v>
      </c>
      <c r="BI11" s="30">
        <f t="shared" ref="BI11" si="23">-100+BH11</f>
        <v>-105.07</v>
      </c>
      <c r="BK11" s="23">
        <v>42296</v>
      </c>
      <c r="BL11" s="23">
        <v>42588</v>
      </c>
      <c r="BM11" s="23">
        <v>42953</v>
      </c>
      <c r="BN11" s="23">
        <v>43318</v>
      </c>
      <c r="BO11" s="25">
        <v>104.08</v>
      </c>
      <c r="BP11" s="24">
        <v>-7.3</v>
      </c>
      <c r="BQ11" s="24">
        <v>-7.3</v>
      </c>
      <c r="BR11" s="24">
        <v>-107.3</v>
      </c>
      <c r="BT11" s="19">
        <v>42296</v>
      </c>
      <c r="BU11" s="19">
        <v>42639</v>
      </c>
      <c r="BV11" s="19">
        <v>43004</v>
      </c>
      <c r="BW11" s="19">
        <v>43369</v>
      </c>
      <c r="BX11" s="19">
        <v>43734</v>
      </c>
      <c r="BY11" s="19">
        <v>44100</v>
      </c>
      <c r="BZ11" s="22">
        <v>107.39698630136986</v>
      </c>
      <c r="CA11" s="22">
        <v>-6.3</v>
      </c>
      <c r="CB11" s="22">
        <v>-6.3</v>
      </c>
      <c r="CC11" s="20">
        <v>-6.3</v>
      </c>
      <c r="CD11" s="20">
        <v>-6.3</v>
      </c>
      <c r="CE11" s="20">
        <v>-106.3</v>
      </c>
      <c r="CG11" s="26">
        <v>42296</v>
      </c>
      <c r="CH11" s="26">
        <v>42540</v>
      </c>
      <c r="CI11" s="26">
        <v>42905</v>
      </c>
      <c r="CJ11" s="26">
        <v>43270</v>
      </c>
      <c r="CK11" s="26">
        <v>43635</v>
      </c>
      <c r="CL11" s="26">
        <v>44001</v>
      </c>
      <c r="CM11" s="28" t="s">
        <v>2</v>
      </c>
      <c r="CN11" s="28">
        <v>-5.38</v>
      </c>
      <c r="CO11" s="28">
        <f t="shared" ref="CO11:CQ11" si="24">CN11</f>
        <v>-5.38</v>
      </c>
      <c r="CP11" s="28">
        <f t="shared" si="24"/>
        <v>-5.38</v>
      </c>
      <c r="CQ11" s="28">
        <f t="shared" si="24"/>
        <v>-5.38</v>
      </c>
      <c r="CR11" s="27">
        <v>-105.38</v>
      </c>
      <c r="CT11" s="23">
        <v>42296</v>
      </c>
      <c r="CU11" s="23">
        <v>42578</v>
      </c>
      <c r="CV11" s="23">
        <v>42943</v>
      </c>
      <c r="CW11" s="23">
        <v>43308</v>
      </c>
      <c r="CX11" s="25">
        <v>102.58589041095891</v>
      </c>
      <c r="CY11" s="24">
        <v>-6.5</v>
      </c>
      <c r="CZ11" s="24">
        <v>-6.5</v>
      </c>
      <c r="DA11" s="24">
        <v>-106.5</v>
      </c>
    </row>
    <row r="12" spans="1:105" x14ac:dyDescent="0.15">
      <c r="A12" s="1">
        <v>42297</v>
      </c>
      <c r="B12" s="1">
        <v>42405</v>
      </c>
      <c r="C12" s="1">
        <v>42771</v>
      </c>
      <c r="D12" s="1">
        <v>43136</v>
      </c>
      <c r="E12" s="2">
        <v>105.54024657534247</v>
      </c>
      <c r="F12">
        <v>-5.17</v>
      </c>
      <c r="G12">
        <v>-5.17</v>
      </c>
      <c r="H12">
        <v>-105.17</v>
      </c>
      <c r="J12" s="12">
        <v>42297</v>
      </c>
      <c r="K12" s="12">
        <v>42430</v>
      </c>
      <c r="L12" s="12">
        <v>42795</v>
      </c>
      <c r="M12" s="13">
        <v>110.07602739726028</v>
      </c>
      <c r="N12" s="11">
        <v>-8.5</v>
      </c>
      <c r="O12" s="11">
        <v>-108.5</v>
      </c>
      <c r="Q12" s="14">
        <v>42297</v>
      </c>
      <c r="R12" s="14">
        <v>42612</v>
      </c>
      <c r="S12" s="14">
        <v>42977</v>
      </c>
      <c r="T12" s="17">
        <v>102.05630136986301</v>
      </c>
      <c r="U12" s="18">
        <v>-6.2</v>
      </c>
      <c r="V12" s="18">
        <v>-106.2</v>
      </c>
      <c r="X12" s="19">
        <v>42297</v>
      </c>
      <c r="Y12" s="19">
        <v>42673</v>
      </c>
      <c r="Z12" s="19">
        <v>43038</v>
      </c>
      <c r="AA12" s="19">
        <v>43403</v>
      </c>
      <c r="AB12" s="19">
        <v>43768</v>
      </c>
      <c r="AC12" s="22" t="s">
        <v>2</v>
      </c>
      <c r="AD12" s="21">
        <v>-5.4</v>
      </c>
      <c r="AE12" s="21">
        <v>-5.4</v>
      </c>
      <c r="AF12" s="21">
        <v>-5.4</v>
      </c>
      <c r="AG12" s="21">
        <v>-105.4</v>
      </c>
      <c r="AI12" s="23">
        <v>42297</v>
      </c>
      <c r="AJ12" s="23">
        <v>42400</v>
      </c>
      <c r="AK12" s="23">
        <v>42766</v>
      </c>
      <c r="AL12" s="23">
        <v>43131</v>
      </c>
      <c r="AM12" s="25">
        <v>105.36575342465754</v>
      </c>
      <c r="AN12" s="24">
        <v>-6.5</v>
      </c>
      <c r="AO12" s="24">
        <v>-6.5</v>
      </c>
      <c r="AP12" s="24">
        <v>-106.5</v>
      </c>
      <c r="AR12" s="29">
        <v>42297</v>
      </c>
      <c r="AS12" s="29">
        <v>42477</v>
      </c>
      <c r="AT12" s="29">
        <v>42842</v>
      </c>
      <c r="AU12" s="29">
        <v>43207</v>
      </c>
      <c r="AV12" s="29">
        <v>43572</v>
      </c>
      <c r="AW12" s="29">
        <v>43938</v>
      </c>
      <c r="AX12" s="29">
        <v>44303</v>
      </c>
      <c r="AY12" s="29">
        <v>44668</v>
      </c>
      <c r="AZ12" s="29">
        <v>45033</v>
      </c>
      <c r="BA12" s="31">
        <v>101.08361643835616</v>
      </c>
      <c r="BB12" s="30">
        <v>-5.07</v>
      </c>
      <c r="BC12" s="30">
        <v>-5.07</v>
      </c>
      <c r="BD12" s="30">
        <v>-5.07</v>
      </c>
      <c r="BE12" s="30">
        <v>-5.07</v>
      </c>
      <c r="BF12" s="30">
        <v>-5.07</v>
      </c>
      <c r="BG12" s="30">
        <v>-5.07</v>
      </c>
      <c r="BH12" s="30">
        <v>-5.07</v>
      </c>
      <c r="BI12" s="30">
        <v>-105.07</v>
      </c>
      <c r="BK12" s="23">
        <v>42297</v>
      </c>
      <c r="BL12" s="23">
        <v>42588</v>
      </c>
      <c r="BM12" s="23">
        <v>42953</v>
      </c>
      <c r="BN12" s="23">
        <v>43318</v>
      </c>
      <c r="BO12" s="25">
        <v>104.1</v>
      </c>
      <c r="BP12" s="24">
        <v>-7.3</v>
      </c>
      <c r="BQ12" s="24">
        <v>-7.3</v>
      </c>
      <c r="BR12" s="24">
        <v>-107.3</v>
      </c>
      <c r="BT12" s="19">
        <v>42297</v>
      </c>
      <c r="BU12" s="19">
        <v>42639</v>
      </c>
      <c r="BV12" s="19">
        <v>43004</v>
      </c>
      <c r="BW12" s="19">
        <v>43369</v>
      </c>
      <c r="BX12" s="19">
        <v>43734</v>
      </c>
      <c r="BY12" s="19">
        <v>44100</v>
      </c>
      <c r="BZ12" s="22">
        <v>107.41424657534246</v>
      </c>
      <c r="CA12" s="22">
        <v>-6.3</v>
      </c>
      <c r="CB12" s="22">
        <f t="shared" ref="CB12:CD12" si="25">CA12</f>
        <v>-6.3</v>
      </c>
      <c r="CC12" s="22">
        <f t="shared" si="25"/>
        <v>-6.3</v>
      </c>
      <c r="CD12" s="22">
        <f t="shared" si="25"/>
        <v>-6.3</v>
      </c>
      <c r="CE12" s="20">
        <v>-106.3</v>
      </c>
      <c r="CG12" s="26">
        <v>42297</v>
      </c>
      <c r="CH12" s="26">
        <v>42540</v>
      </c>
      <c r="CI12" s="26">
        <v>42905</v>
      </c>
      <c r="CJ12" s="26">
        <v>43270</v>
      </c>
      <c r="CK12" s="26">
        <v>43635</v>
      </c>
      <c r="CL12" s="26">
        <v>44001</v>
      </c>
      <c r="CM12" s="28">
        <v>103.99298630136987</v>
      </c>
      <c r="CN12" s="28">
        <v>-5.38</v>
      </c>
      <c r="CO12" s="28">
        <v>-5.38</v>
      </c>
      <c r="CP12" s="27">
        <v>-5.38</v>
      </c>
      <c r="CQ12" s="27">
        <v>-5.38</v>
      </c>
      <c r="CR12" s="27">
        <v>-105.38</v>
      </c>
      <c r="CT12" s="23">
        <v>42297</v>
      </c>
      <c r="CU12" s="23">
        <v>42578</v>
      </c>
      <c r="CV12" s="23">
        <v>42943</v>
      </c>
      <c r="CW12" s="23">
        <v>43308</v>
      </c>
      <c r="CX12" s="25">
        <v>103.11369863013698</v>
      </c>
      <c r="CY12" s="24">
        <v>-6.5</v>
      </c>
      <c r="CZ12" s="24">
        <v>-6.5</v>
      </c>
      <c r="DA12" s="24">
        <v>-106.5</v>
      </c>
    </row>
    <row r="13" spans="1:105" x14ac:dyDescent="0.15">
      <c r="A13" s="1">
        <v>42298</v>
      </c>
      <c r="B13" s="1">
        <v>42405</v>
      </c>
      <c r="C13" s="1">
        <v>42771</v>
      </c>
      <c r="D13" s="1">
        <v>43136</v>
      </c>
      <c r="E13" s="2" t="s">
        <v>2</v>
      </c>
      <c r="F13">
        <f t="shared" ref="F13" si="26">-5.17</f>
        <v>-5.17</v>
      </c>
      <c r="G13">
        <v>-5.17</v>
      </c>
      <c r="H13">
        <f t="shared" ref="H13" si="27">-105.17</f>
        <v>-105.17</v>
      </c>
      <c r="J13" s="12">
        <v>42298</v>
      </c>
      <c r="K13" s="12">
        <v>42430</v>
      </c>
      <c r="L13" s="12">
        <v>42795</v>
      </c>
      <c r="M13" s="13">
        <v>110.09931506849315</v>
      </c>
      <c r="N13" s="11">
        <v>-8.5</v>
      </c>
      <c r="O13" s="11">
        <v>-108.5</v>
      </c>
      <c r="Q13" s="14">
        <v>42298</v>
      </c>
      <c r="R13" s="14">
        <v>42612</v>
      </c>
      <c r="S13" s="14">
        <v>42977</v>
      </c>
      <c r="T13" s="17">
        <v>101.98328767123287</v>
      </c>
      <c r="U13" s="18">
        <v>-6.2</v>
      </c>
      <c r="V13" s="18">
        <v>-106.2</v>
      </c>
      <c r="X13" s="19">
        <v>42298</v>
      </c>
      <c r="Y13" s="19">
        <v>42673</v>
      </c>
      <c r="Z13" s="19">
        <v>43038</v>
      </c>
      <c r="AA13" s="19">
        <v>43403</v>
      </c>
      <c r="AB13" s="19">
        <v>43768</v>
      </c>
      <c r="AC13" s="22">
        <v>109.6568493150685</v>
      </c>
      <c r="AD13" s="21">
        <v>-5.4</v>
      </c>
      <c r="AE13" s="21">
        <v>-5.4</v>
      </c>
      <c r="AF13" s="21">
        <v>-5.4</v>
      </c>
      <c r="AG13" s="21">
        <v>-105.4</v>
      </c>
      <c r="AI13" s="23">
        <v>42298</v>
      </c>
      <c r="AJ13" s="23">
        <v>42400</v>
      </c>
      <c r="AK13" s="23">
        <v>42766</v>
      </c>
      <c r="AL13" s="23">
        <v>43131</v>
      </c>
      <c r="AM13" s="25" t="s">
        <v>2</v>
      </c>
      <c r="AN13" s="24">
        <v>-6.5</v>
      </c>
      <c r="AO13" s="24">
        <v>-6.5</v>
      </c>
      <c r="AP13" s="24">
        <v>-106.5</v>
      </c>
      <c r="AR13" s="29">
        <v>42298</v>
      </c>
      <c r="AS13" s="29">
        <v>42477</v>
      </c>
      <c r="AT13" s="29">
        <v>42842</v>
      </c>
      <c r="AU13" s="29">
        <v>43207</v>
      </c>
      <c r="AV13" s="29">
        <v>43572</v>
      </c>
      <c r="AW13" s="29">
        <v>43938</v>
      </c>
      <c r="AX13" s="29">
        <v>44303</v>
      </c>
      <c r="AY13" s="29">
        <v>44668</v>
      </c>
      <c r="AZ13" s="29">
        <v>45033</v>
      </c>
      <c r="BA13" s="31">
        <v>101.10750684931507</v>
      </c>
      <c r="BB13" s="30">
        <v>-5.07</v>
      </c>
      <c r="BC13" s="30">
        <f t="shared" ref="BC13:BH13" si="28">BB13</f>
        <v>-5.07</v>
      </c>
      <c r="BD13" s="30">
        <f t="shared" si="28"/>
        <v>-5.07</v>
      </c>
      <c r="BE13" s="30">
        <f t="shared" si="28"/>
        <v>-5.07</v>
      </c>
      <c r="BF13" s="30">
        <f t="shared" si="28"/>
        <v>-5.07</v>
      </c>
      <c r="BG13" s="30">
        <f t="shared" si="28"/>
        <v>-5.07</v>
      </c>
      <c r="BH13" s="30">
        <f t="shared" si="28"/>
        <v>-5.07</v>
      </c>
      <c r="BI13" s="30">
        <f t="shared" ref="BI13" si="29">-100+BH13</f>
        <v>-105.07</v>
      </c>
      <c r="BK13" s="23">
        <v>42298</v>
      </c>
      <c r="BL13" s="23">
        <v>42588</v>
      </c>
      <c r="BM13" s="23">
        <v>42953</v>
      </c>
      <c r="BN13" s="23">
        <v>43318</v>
      </c>
      <c r="BO13" s="25">
        <v>104.13</v>
      </c>
      <c r="BP13" s="24">
        <v>-7.3</v>
      </c>
      <c r="BQ13" s="24">
        <v>-7.3</v>
      </c>
      <c r="BR13" s="24">
        <v>-107.3</v>
      </c>
      <c r="BT13" s="19">
        <v>42298</v>
      </c>
      <c r="BU13" s="19">
        <v>42639</v>
      </c>
      <c r="BV13" s="19">
        <v>43004</v>
      </c>
      <c r="BW13" s="19">
        <v>43369</v>
      </c>
      <c r="BX13" s="19">
        <v>43734</v>
      </c>
      <c r="BY13" s="19">
        <v>44100</v>
      </c>
      <c r="BZ13" s="22">
        <v>107.23150684931507</v>
      </c>
      <c r="CA13" s="22">
        <v>-6.3</v>
      </c>
      <c r="CB13" s="22">
        <v>-6.3</v>
      </c>
      <c r="CC13" s="20">
        <v>-6.3</v>
      </c>
      <c r="CD13" s="20">
        <v>-6.3</v>
      </c>
      <c r="CE13" s="20">
        <v>-106.3</v>
      </c>
      <c r="CG13" s="26">
        <v>42298</v>
      </c>
      <c r="CH13" s="26">
        <v>42540</v>
      </c>
      <c r="CI13" s="26">
        <v>42905</v>
      </c>
      <c r="CJ13" s="26">
        <v>43270</v>
      </c>
      <c r="CK13" s="26">
        <v>43635</v>
      </c>
      <c r="CL13" s="26">
        <v>44001</v>
      </c>
      <c r="CM13" s="28">
        <v>104.11772602739727</v>
      </c>
      <c r="CN13" s="28">
        <v>-5.38</v>
      </c>
      <c r="CO13" s="28">
        <f t="shared" ref="CO13:CQ13" si="30">CN13</f>
        <v>-5.38</v>
      </c>
      <c r="CP13" s="28">
        <f t="shared" si="30"/>
        <v>-5.38</v>
      </c>
      <c r="CQ13" s="28">
        <f t="shared" si="30"/>
        <v>-5.38</v>
      </c>
      <c r="CR13" s="27">
        <v>-105.38</v>
      </c>
      <c r="CT13" s="23">
        <v>42298</v>
      </c>
      <c r="CU13" s="23">
        <v>42578</v>
      </c>
      <c r="CV13" s="23">
        <v>42943</v>
      </c>
      <c r="CW13" s="23">
        <v>43308</v>
      </c>
      <c r="CX13" s="25">
        <v>102.83150684931506</v>
      </c>
      <c r="CY13" s="24">
        <v>-6.5</v>
      </c>
      <c r="CZ13" s="24">
        <v>-6.5</v>
      </c>
      <c r="DA13" s="24">
        <v>-106.5</v>
      </c>
    </row>
    <row r="14" spans="1:105" x14ac:dyDescent="0.15">
      <c r="A14" s="1">
        <v>42299</v>
      </c>
      <c r="B14" s="1">
        <v>42405</v>
      </c>
      <c r="C14" s="1">
        <v>42771</v>
      </c>
      <c r="D14" s="1">
        <v>43136</v>
      </c>
      <c r="E14" s="2" t="s">
        <v>2</v>
      </c>
      <c r="F14">
        <v>-5.17</v>
      </c>
      <c r="G14">
        <v>-5.17</v>
      </c>
      <c r="H14">
        <v>-105.17</v>
      </c>
      <c r="J14" s="12">
        <v>42299</v>
      </c>
      <c r="K14" s="12">
        <v>42430</v>
      </c>
      <c r="L14" s="12">
        <v>42795</v>
      </c>
      <c r="M14" s="13">
        <v>110.11260273972603</v>
      </c>
      <c r="N14" s="11">
        <v>-8.5</v>
      </c>
      <c r="O14" s="11">
        <v>-108.5</v>
      </c>
      <c r="Q14" s="14">
        <v>42299</v>
      </c>
      <c r="R14" s="14">
        <v>42612</v>
      </c>
      <c r="S14" s="14">
        <v>42977</v>
      </c>
      <c r="T14" s="17">
        <v>101.94027397260274</v>
      </c>
      <c r="U14" s="18">
        <v>-6.2</v>
      </c>
      <c r="V14" s="18">
        <v>-106.2</v>
      </c>
      <c r="X14" s="19">
        <v>42299</v>
      </c>
      <c r="Y14" s="19">
        <v>42673</v>
      </c>
      <c r="Z14" s="19">
        <v>43038</v>
      </c>
      <c r="AA14" s="19">
        <v>43403</v>
      </c>
      <c r="AB14" s="19">
        <v>43768</v>
      </c>
      <c r="AC14" s="22" t="s">
        <v>2</v>
      </c>
      <c r="AD14" s="21">
        <v>-5.4</v>
      </c>
      <c r="AE14" s="21">
        <v>-5.4</v>
      </c>
      <c r="AF14" s="21">
        <v>-5.4</v>
      </c>
      <c r="AG14" s="21">
        <v>-105.4</v>
      </c>
      <c r="AI14" s="23">
        <v>42299</v>
      </c>
      <c r="AJ14" s="23">
        <v>42400</v>
      </c>
      <c r="AK14" s="23">
        <v>42766</v>
      </c>
      <c r="AL14" s="23">
        <v>43131</v>
      </c>
      <c r="AM14" s="25">
        <v>105.7013698630137</v>
      </c>
      <c r="AN14" s="24">
        <v>-6.5</v>
      </c>
      <c r="AO14" s="24">
        <v>-6.5</v>
      </c>
      <c r="AP14" s="24">
        <v>-106.5</v>
      </c>
      <c r="AR14" s="29">
        <v>42299</v>
      </c>
      <c r="AS14" s="29">
        <v>42477</v>
      </c>
      <c r="AT14" s="29">
        <v>42842</v>
      </c>
      <c r="AU14" s="29">
        <v>43207</v>
      </c>
      <c r="AV14" s="29">
        <v>43572</v>
      </c>
      <c r="AW14" s="29">
        <v>43938</v>
      </c>
      <c r="AX14" s="29">
        <v>44303</v>
      </c>
      <c r="AY14" s="29">
        <v>44668</v>
      </c>
      <c r="AZ14" s="29">
        <v>45033</v>
      </c>
      <c r="BA14" s="31" t="s">
        <v>2</v>
      </c>
      <c r="BB14" s="30">
        <v>-5.07</v>
      </c>
      <c r="BC14" s="30">
        <v>-5.07</v>
      </c>
      <c r="BD14" s="30">
        <v>-5.07</v>
      </c>
      <c r="BE14" s="30">
        <v>-5.07</v>
      </c>
      <c r="BF14" s="30">
        <v>-5.07</v>
      </c>
      <c r="BG14" s="30">
        <v>-5.07</v>
      </c>
      <c r="BH14" s="30">
        <v>-5.07</v>
      </c>
      <c r="BI14" s="30">
        <v>-105.07</v>
      </c>
      <c r="BK14" s="23">
        <v>42299</v>
      </c>
      <c r="BL14" s="23">
        <v>42588</v>
      </c>
      <c r="BM14" s="23">
        <v>42953</v>
      </c>
      <c r="BN14" s="23">
        <v>43318</v>
      </c>
      <c r="BO14" s="25">
        <v>104.2</v>
      </c>
      <c r="BP14" s="24">
        <v>-7.3</v>
      </c>
      <c r="BQ14" s="24">
        <v>-7.3</v>
      </c>
      <c r="BR14" s="24">
        <v>-107.3</v>
      </c>
      <c r="BT14" s="19">
        <v>42299</v>
      </c>
      <c r="BU14" s="19">
        <v>42639</v>
      </c>
      <c r="BV14" s="19">
        <v>43004</v>
      </c>
      <c r="BW14" s="19">
        <v>43369</v>
      </c>
      <c r="BX14" s="19">
        <v>43734</v>
      </c>
      <c r="BY14" s="19">
        <v>44100</v>
      </c>
      <c r="BZ14" s="22">
        <v>107.94876712328767</v>
      </c>
      <c r="CA14" s="22">
        <v>-6.3</v>
      </c>
      <c r="CB14" s="22">
        <v>-6.3</v>
      </c>
      <c r="CC14" s="20">
        <v>-6.3</v>
      </c>
      <c r="CD14" s="20">
        <v>-6.3</v>
      </c>
      <c r="CE14" s="20">
        <v>-106.3</v>
      </c>
      <c r="CG14" s="26">
        <v>42299</v>
      </c>
      <c r="CH14" s="26">
        <v>42540</v>
      </c>
      <c r="CI14" s="26">
        <v>42905</v>
      </c>
      <c r="CJ14" s="26">
        <v>43270</v>
      </c>
      <c r="CK14" s="26">
        <v>43635</v>
      </c>
      <c r="CL14" s="26">
        <v>44001</v>
      </c>
      <c r="CM14" s="28">
        <v>104.05246575342466</v>
      </c>
      <c r="CN14" s="28">
        <v>-5.38</v>
      </c>
      <c r="CO14" s="28">
        <v>-5.38</v>
      </c>
      <c r="CP14" s="27">
        <v>-5.38</v>
      </c>
      <c r="CQ14" s="27">
        <v>-5.38</v>
      </c>
      <c r="CR14" s="27">
        <v>-105.38</v>
      </c>
      <c r="CT14" s="23">
        <v>42299</v>
      </c>
      <c r="CU14" s="23">
        <v>42578</v>
      </c>
      <c r="CV14" s="23">
        <v>42943</v>
      </c>
      <c r="CW14" s="23">
        <v>43308</v>
      </c>
      <c r="CX14" s="25">
        <v>102.79931506849314</v>
      </c>
      <c r="CY14" s="24">
        <v>-6.5</v>
      </c>
      <c r="CZ14" s="24">
        <v>-6.5</v>
      </c>
      <c r="DA14" s="24">
        <v>-106.5</v>
      </c>
    </row>
    <row r="15" spans="1:105" x14ac:dyDescent="0.15">
      <c r="A15" s="1">
        <v>42300</v>
      </c>
      <c r="B15" s="1">
        <v>42405</v>
      </c>
      <c r="C15" s="1">
        <v>42771</v>
      </c>
      <c r="D15" s="1">
        <v>43136</v>
      </c>
      <c r="E15" s="2">
        <v>105.78273972602739</v>
      </c>
      <c r="F15">
        <f t="shared" ref="F15" si="31">-5.17</f>
        <v>-5.17</v>
      </c>
      <c r="G15">
        <v>-5.17</v>
      </c>
      <c r="H15">
        <f t="shared" ref="H15" si="32">-105.17</f>
        <v>-105.17</v>
      </c>
      <c r="J15" s="12">
        <v>42300</v>
      </c>
      <c r="K15" s="12">
        <v>42430</v>
      </c>
      <c r="L15" s="12">
        <v>42795</v>
      </c>
      <c r="M15" s="13">
        <v>110.21589041095891</v>
      </c>
      <c r="N15" s="11">
        <v>-8.5</v>
      </c>
      <c r="O15" s="11">
        <v>-108.5</v>
      </c>
      <c r="Q15" s="14">
        <v>42300</v>
      </c>
      <c r="R15" s="14">
        <v>42612</v>
      </c>
      <c r="S15" s="14">
        <v>42977</v>
      </c>
      <c r="T15" s="17">
        <v>101.9172602739726</v>
      </c>
      <c r="U15" s="18">
        <v>-6.2</v>
      </c>
      <c r="V15" s="18">
        <v>-106.2</v>
      </c>
      <c r="X15" s="19">
        <v>42300</v>
      </c>
      <c r="Y15" s="19">
        <v>42673</v>
      </c>
      <c r="Z15" s="19">
        <v>43038</v>
      </c>
      <c r="AA15" s="19">
        <v>43403</v>
      </c>
      <c r="AB15" s="19">
        <v>43768</v>
      </c>
      <c r="AC15" s="22" t="s">
        <v>2</v>
      </c>
      <c r="AD15" s="21">
        <v>-5.4</v>
      </c>
      <c r="AE15" s="21">
        <v>-5.4</v>
      </c>
      <c r="AF15" s="21">
        <v>-5.4</v>
      </c>
      <c r="AG15" s="21">
        <v>-105.4</v>
      </c>
      <c r="AI15" s="23">
        <v>42300</v>
      </c>
      <c r="AJ15" s="23">
        <v>42400</v>
      </c>
      <c r="AK15" s="23">
        <v>42766</v>
      </c>
      <c r="AL15" s="23">
        <v>43131</v>
      </c>
      <c r="AM15" s="25">
        <v>105.56917808219177</v>
      </c>
      <c r="AN15" s="24">
        <v>-6.5</v>
      </c>
      <c r="AO15" s="24">
        <v>-6.5</v>
      </c>
      <c r="AP15" s="24">
        <v>-106.5</v>
      </c>
      <c r="AR15" s="29">
        <v>42300</v>
      </c>
      <c r="AS15" s="29">
        <v>42477</v>
      </c>
      <c r="AT15" s="29">
        <v>42842</v>
      </c>
      <c r="AU15" s="29">
        <v>43207</v>
      </c>
      <c r="AV15" s="29">
        <v>43572</v>
      </c>
      <c r="AW15" s="29">
        <v>43938</v>
      </c>
      <c r="AX15" s="29">
        <v>44303</v>
      </c>
      <c r="AY15" s="29">
        <v>44668</v>
      </c>
      <c r="AZ15" s="29">
        <v>45033</v>
      </c>
      <c r="BA15" s="31" t="s">
        <v>2</v>
      </c>
      <c r="BB15" s="30">
        <v>-5.07</v>
      </c>
      <c r="BC15" s="30">
        <f t="shared" ref="BC15:BH15" si="33">BB15</f>
        <v>-5.07</v>
      </c>
      <c r="BD15" s="30">
        <f t="shared" si="33"/>
        <v>-5.07</v>
      </c>
      <c r="BE15" s="30">
        <f t="shared" si="33"/>
        <v>-5.07</v>
      </c>
      <c r="BF15" s="30">
        <f t="shared" si="33"/>
        <v>-5.07</v>
      </c>
      <c r="BG15" s="30">
        <f t="shared" si="33"/>
        <v>-5.07</v>
      </c>
      <c r="BH15" s="30">
        <f t="shared" si="33"/>
        <v>-5.07</v>
      </c>
      <c r="BI15" s="30">
        <f t="shared" ref="BI15" si="34">-100+BH15</f>
        <v>-105.07</v>
      </c>
      <c r="BK15" s="23">
        <v>42300</v>
      </c>
      <c r="BL15" s="23">
        <v>42588</v>
      </c>
      <c r="BM15" s="23">
        <v>42953</v>
      </c>
      <c r="BN15" s="23">
        <v>43318</v>
      </c>
      <c r="BO15" s="25">
        <v>104.56</v>
      </c>
      <c r="BP15" s="24">
        <v>-7.3</v>
      </c>
      <c r="BQ15" s="24">
        <v>-7.3</v>
      </c>
      <c r="BR15" s="24">
        <v>-107.3</v>
      </c>
      <c r="BT15" s="19">
        <v>42300</v>
      </c>
      <c r="BU15" s="19">
        <v>42639</v>
      </c>
      <c r="BV15" s="19">
        <v>43004</v>
      </c>
      <c r="BW15" s="19">
        <v>43369</v>
      </c>
      <c r="BX15" s="19">
        <v>43734</v>
      </c>
      <c r="BY15" s="19">
        <v>44100</v>
      </c>
      <c r="BZ15" s="22" t="s">
        <v>2</v>
      </c>
      <c r="CA15" s="22">
        <v>-6.3</v>
      </c>
      <c r="CB15" s="22">
        <f t="shared" ref="CB15:CD15" si="35">CA15</f>
        <v>-6.3</v>
      </c>
      <c r="CC15" s="22">
        <f t="shared" si="35"/>
        <v>-6.3</v>
      </c>
      <c r="CD15" s="22">
        <f t="shared" si="35"/>
        <v>-6.3</v>
      </c>
      <c r="CE15" s="20">
        <v>-106.3</v>
      </c>
      <c r="CG15" s="26">
        <v>42300</v>
      </c>
      <c r="CH15" s="26">
        <v>42540</v>
      </c>
      <c r="CI15" s="26">
        <v>42905</v>
      </c>
      <c r="CJ15" s="26">
        <v>43270</v>
      </c>
      <c r="CK15" s="26">
        <v>43635</v>
      </c>
      <c r="CL15" s="26">
        <v>44001</v>
      </c>
      <c r="CM15" s="28">
        <v>104.06720547945204</v>
      </c>
      <c r="CN15" s="28">
        <v>-5.38</v>
      </c>
      <c r="CO15" s="28">
        <f t="shared" ref="CO15:CQ15" si="36">CN15</f>
        <v>-5.38</v>
      </c>
      <c r="CP15" s="28">
        <f t="shared" si="36"/>
        <v>-5.38</v>
      </c>
      <c r="CQ15" s="28">
        <f t="shared" si="36"/>
        <v>-5.38</v>
      </c>
      <c r="CR15" s="27">
        <v>-105.38</v>
      </c>
      <c r="CT15" s="23">
        <v>42300</v>
      </c>
      <c r="CU15" s="23">
        <v>42578</v>
      </c>
      <c r="CV15" s="23">
        <v>42943</v>
      </c>
      <c r="CW15" s="23">
        <v>43308</v>
      </c>
      <c r="CX15" s="25">
        <v>102.79712328767124</v>
      </c>
      <c r="CY15" s="24">
        <v>-6.5</v>
      </c>
      <c r="CZ15" s="24">
        <v>-6.5</v>
      </c>
      <c r="DA15" s="24">
        <v>-106.5</v>
      </c>
    </row>
    <row r="16" spans="1:105" x14ac:dyDescent="0.15">
      <c r="A16" s="1">
        <v>42303</v>
      </c>
      <c r="B16" s="1">
        <v>42405</v>
      </c>
      <c r="C16" s="1">
        <v>42771</v>
      </c>
      <c r="D16" s="1">
        <v>43136</v>
      </c>
      <c r="E16" s="2" t="s">
        <v>2</v>
      </c>
      <c r="F16">
        <v>-5.17</v>
      </c>
      <c r="G16">
        <v>-5.17</v>
      </c>
      <c r="H16">
        <v>-105.17</v>
      </c>
      <c r="J16" s="12">
        <v>42303</v>
      </c>
      <c r="K16" s="12">
        <v>42430</v>
      </c>
      <c r="L16" s="12">
        <v>42795</v>
      </c>
      <c r="M16" s="13">
        <v>110.36575342465753</v>
      </c>
      <c r="N16" s="11">
        <v>-8.5</v>
      </c>
      <c r="O16" s="11">
        <v>-108.5</v>
      </c>
      <c r="Q16" s="14">
        <v>42303</v>
      </c>
      <c r="R16" s="14">
        <v>42612</v>
      </c>
      <c r="S16" s="14">
        <v>42977</v>
      </c>
      <c r="T16" s="17">
        <v>101.96821917808219</v>
      </c>
      <c r="U16" s="18">
        <v>-6.2</v>
      </c>
      <c r="V16" s="18">
        <v>-106.2</v>
      </c>
      <c r="X16" s="19">
        <v>42303</v>
      </c>
      <c r="Y16" s="19">
        <v>42673</v>
      </c>
      <c r="Z16" s="19">
        <v>43038</v>
      </c>
      <c r="AA16" s="19">
        <v>43403</v>
      </c>
      <c r="AB16" s="19">
        <v>43768</v>
      </c>
      <c r="AC16" s="22" t="s">
        <v>2</v>
      </c>
      <c r="AD16" s="21">
        <v>-5.4</v>
      </c>
      <c r="AE16" s="21">
        <v>-5.4</v>
      </c>
      <c r="AF16" s="21">
        <v>-5.4</v>
      </c>
      <c r="AG16" s="21">
        <v>-105.4</v>
      </c>
      <c r="AI16" s="23">
        <v>42303</v>
      </c>
      <c r="AJ16" s="23">
        <v>42400</v>
      </c>
      <c r="AK16" s="23">
        <v>42766</v>
      </c>
      <c r="AL16" s="23">
        <v>43131</v>
      </c>
      <c r="AM16" s="25" t="s">
        <v>2</v>
      </c>
      <c r="AN16" s="24">
        <v>-6.5</v>
      </c>
      <c r="AO16" s="24">
        <v>-6.5</v>
      </c>
      <c r="AP16" s="24">
        <v>-106.5</v>
      </c>
      <c r="AR16" s="29">
        <v>42303</v>
      </c>
      <c r="AS16" s="29">
        <v>42477</v>
      </c>
      <c r="AT16" s="29">
        <v>42842</v>
      </c>
      <c r="AU16" s="29">
        <v>43207</v>
      </c>
      <c r="AV16" s="29">
        <v>43572</v>
      </c>
      <c r="AW16" s="29">
        <v>43938</v>
      </c>
      <c r="AX16" s="29">
        <v>44303</v>
      </c>
      <c r="AY16" s="29">
        <v>44668</v>
      </c>
      <c r="AZ16" s="29">
        <v>45033</v>
      </c>
      <c r="BA16" s="31">
        <v>101.22695890410959</v>
      </c>
      <c r="BB16" s="30">
        <v>-5.07</v>
      </c>
      <c r="BC16" s="30">
        <v>-5.07</v>
      </c>
      <c r="BD16" s="30">
        <v>-5.07</v>
      </c>
      <c r="BE16" s="30">
        <v>-5.07</v>
      </c>
      <c r="BF16" s="30">
        <v>-5.07</v>
      </c>
      <c r="BG16" s="30">
        <v>-5.07</v>
      </c>
      <c r="BH16" s="30">
        <v>-5.07</v>
      </c>
      <c r="BI16" s="30">
        <v>-105.07</v>
      </c>
      <c r="BK16" s="23">
        <v>42303</v>
      </c>
      <c r="BL16" s="23">
        <v>42588</v>
      </c>
      <c r="BM16" s="23">
        <v>42953</v>
      </c>
      <c r="BN16" s="23">
        <v>43318</v>
      </c>
      <c r="BO16" s="25">
        <v>104.57000000000001</v>
      </c>
      <c r="BP16" s="24">
        <v>-7.3</v>
      </c>
      <c r="BQ16" s="24">
        <v>-7.3</v>
      </c>
      <c r="BR16" s="24">
        <v>-107.3</v>
      </c>
      <c r="BT16" s="19">
        <v>42303</v>
      </c>
      <c r="BU16" s="19">
        <v>42639</v>
      </c>
      <c r="BV16" s="19">
        <v>43004</v>
      </c>
      <c r="BW16" s="19">
        <v>43369</v>
      </c>
      <c r="BX16" s="19">
        <v>43734</v>
      </c>
      <c r="BY16" s="19">
        <v>44100</v>
      </c>
      <c r="BZ16" s="22" t="s">
        <v>2</v>
      </c>
      <c r="CA16" s="22">
        <v>-6.3</v>
      </c>
      <c r="CB16" s="22">
        <v>-6.3</v>
      </c>
      <c r="CC16" s="20">
        <v>-6.3</v>
      </c>
      <c r="CD16" s="20">
        <v>-6.3</v>
      </c>
      <c r="CE16" s="20">
        <v>-106.3</v>
      </c>
      <c r="CG16" s="26">
        <v>42303</v>
      </c>
      <c r="CH16" s="26">
        <v>42540</v>
      </c>
      <c r="CI16" s="26">
        <v>42905</v>
      </c>
      <c r="CJ16" s="26">
        <v>43270</v>
      </c>
      <c r="CK16" s="26">
        <v>43635</v>
      </c>
      <c r="CL16" s="26">
        <v>44001</v>
      </c>
      <c r="CM16" s="28">
        <v>104.20142465753425</v>
      </c>
      <c r="CN16" s="28">
        <v>-5.38</v>
      </c>
      <c r="CO16" s="28">
        <v>-5.38</v>
      </c>
      <c r="CP16" s="27">
        <v>-5.38</v>
      </c>
      <c r="CQ16" s="27">
        <v>-5.38</v>
      </c>
      <c r="CR16" s="27">
        <v>-105.38</v>
      </c>
      <c r="CT16" s="23">
        <v>42303</v>
      </c>
      <c r="CU16" s="23">
        <v>42578</v>
      </c>
      <c r="CV16" s="23">
        <v>42943</v>
      </c>
      <c r="CW16" s="23">
        <v>43308</v>
      </c>
      <c r="CX16" s="25">
        <v>103.07054794520548</v>
      </c>
      <c r="CY16" s="24">
        <v>-6.5</v>
      </c>
      <c r="CZ16" s="24">
        <v>-6.5</v>
      </c>
      <c r="DA16" s="24">
        <v>-106.5</v>
      </c>
    </row>
    <row r="17" spans="1:105" x14ac:dyDescent="0.15">
      <c r="A17" s="1">
        <v>42304</v>
      </c>
      <c r="B17" s="1">
        <v>42405</v>
      </c>
      <c r="C17" s="1">
        <v>42771</v>
      </c>
      <c r="D17" s="1">
        <v>43136</v>
      </c>
      <c r="E17" s="2" t="s">
        <v>2</v>
      </c>
      <c r="F17">
        <f t="shared" ref="F17" si="37">-5.17</f>
        <v>-5.17</v>
      </c>
      <c r="G17">
        <v>-5.17</v>
      </c>
      <c r="H17">
        <f t="shared" ref="H17" si="38">-105.17</f>
        <v>-105.17</v>
      </c>
      <c r="J17" s="12">
        <v>42304</v>
      </c>
      <c r="K17" s="12">
        <v>42430</v>
      </c>
      <c r="L17" s="12">
        <v>42795</v>
      </c>
      <c r="M17" s="13">
        <v>110.48904109589041</v>
      </c>
      <c r="N17" s="11">
        <v>-8.5</v>
      </c>
      <c r="O17" s="11">
        <v>-108.5</v>
      </c>
      <c r="Q17" s="14">
        <v>42304</v>
      </c>
      <c r="R17" s="14">
        <v>42612</v>
      </c>
      <c r="S17" s="14">
        <v>42977</v>
      </c>
      <c r="T17" s="17">
        <v>102.03520547945205</v>
      </c>
      <c r="U17" s="18">
        <v>-6.2</v>
      </c>
      <c r="V17" s="18">
        <v>-106.2</v>
      </c>
      <c r="X17" s="19">
        <v>42304</v>
      </c>
      <c r="Y17" s="19">
        <v>42673</v>
      </c>
      <c r="Z17" s="19">
        <v>43038</v>
      </c>
      <c r="AA17" s="19">
        <v>43403</v>
      </c>
      <c r="AB17" s="19">
        <v>43768</v>
      </c>
      <c r="AC17" s="22" t="s">
        <v>2</v>
      </c>
      <c r="AD17" s="21">
        <v>-5.4</v>
      </c>
      <c r="AE17" s="21">
        <v>-5.4</v>
      </c>
      <c r="AF17" s="21">
        <v>-5.4</v>
      </c>
      <c r="AG17" s="21">
        <v>-105.4</v>
      </c>
      <c r="AI17" s="23">
        <v>42304</v>
      </c>
      <c r="AJ17" s="23">
        <v>42400</v>
      </c>
      <c r="AK17" s="23">
        <v>42766</v>
      </c>
      <c r="AL17" s="23">
        <v>43131</v>
      </c>
      <c r="AM17" s="25" t="s">
        <v>2</v>
      </c>
      <c r="AN17" s="24">
        <v>-6.5</v>
      </c>
      <c r="AO17" s="24">
        <v>-6.5</v>
      </c>
      <c r="AP17" s="24">
        <v>-106.5</v>
      </c>
      <c r="AR17" s="29">
        <v>42304</v>
      </c>
      <c r="AS17" s="29">
        <v>42477</v>
      </c>
      <c r="AT17" s="29">
        <v>42842</v>
      </c>
      <c r="AU17" s="29">
        <v>43207</v>
      </c>
      <c r="AV17" s="29">
        <v>43572</v>
      </c>
      <c r="AW17" s="29">
        <v>43938</v>
      </c>
      <c r="AX17" s="29">
        <v>44303</v>
      </c>
      <c r="AY17" s="29">
        <v>44668</v>
      </c>
      <c r="AZ17" s="29">
        <v>45033</v>
      </c>
      <c r="BA17" s="31">
        <v>101.1808493150685</v>
      </c>
      <c r="BB17" s="30">
        <v>-5.07</v>
      </c>
      <c r="BC17" s="30">
        <f t="shared" ref="BC17:BH17" si="39">BB17</f>
        <v>-5.07</v>
      </c>
      <c r="BD17" s="30">
        <f t="shared" si="39"/>
        <v>-5.07</v>
      </c>
      <c r="BE17" s="30">
        <f t="shared" si="39"/>
        <v>-5.07</v>
      </c>
      <c r="BF17" s="30">
        <f t="shared" si="39"/>
        <v>-5.07</v>
      </c>
      <c r="BG17" s="30">
        <f t="shared" si="39"/>
        <v>-5.07</v>
      </c>
      <c r="BH17" s="30">
        <f t="shared" si="39"/>
        <v>-5.07</v>
      </c>
      <c r="BI17" s="30">
        <f t="shared" ref="BI17" si="40">-100+BH17</f>
        <v>-105.07</v>
      </c>
      <c r="BK17" s="23">
        <v>42304</v>
      </c>
      <c r="BL17" s="23">
        <v>42588</v>
      </c>
      <c r="BM17" s="23">
        <v>42953</v>
      </c>
      <c r="BN17" s="23">
        <v>43318</v>
      </c>
      <c r="BO17" s="25">
        <v>104.52</v>
      </c>
      <c r="BP17" s="24">
        <v>-7.3</v>
      </c>
      <c r="BQ17" s="24">
        <v>-7.3</v>
      </c>
      <c r="BR17" s="24">
        <v>-107.3</v>
      </c>
      <c r="BT17" s="19">
        <v>42304</v>
      </c>
      <c r="BU17" s="19">
        <v>42639</v>
      </c>
      <c r="BV17" s="19">
        <v>43004</v>
      </c>
      <c r="BW17" s="19">
        <v>43369</v>
      </c>
      <c r="BX17" s="19">
        <v>43734</v>
      </c>
      <c r="BY17" s="19">
        <v>44100</v>
      </c>
      <c r="BZ17" s="22">
        <v>109.53506849315069</v>
      </c>
      <c r="CA17" s="22">
        <v>-6.3</v>
      </c>
      <c r="CB17" s="22">
        <v>-6.3</v>
      </c>
      <c r="CC17" s="20">
        <v>-6.3</v>
      </c>
      <c r="CD17" s="20">
        <v>-6.3</v>
      </c>
      <c r="CE17" s="20">
        <v>-106.3</v>
      </c>
      <c r="CG17" s="26">
        <v>42304</v>
      </c>
      <c r="CH17" s="26">
        <v>42540</v>
      </c>
      <c r="CI17" s="26">
        <v>42905</v>
      </c>
      <c r="CJ17" s="26">
        <v>43270</v>
      </c>
      <c r="CK17" s="26">
        <v>43635</v>
      </c>
      <c r="CL17" s="26">
        <v>44001</v>
      </c>
      <c r="CM17" s="28">
        <v>104.31616438356166</v>
      </c>
      <c r="CN17" s="28">
        <v>-5.38</v>
      </c>
      <c r="CO17" s="28">
        <f t="shared" ref="CO17:CQ17" si="41">CN17</f>
        <v>-5.38</v>
      </c>
      <c r="CP17" s="28">
        <f t="shared" si="41"/>
        <v>-5.38</v>
      </c>
      <c r="CQ17" s="28">
        <f t="shared" si="41"/>
        <v>-5.38</v>
      </c>
      <c r="CR17" s="27">
        <v>-105.38</v>
      </c>
      <c r="CT17" s="23">
        <v>42304</v>
      </c>
      <c r="CU17" s="23">
        <v>42578</v>
      </c>
      <c r="CV17" s="23">
        <v>42943</v>
      </c>
      <c r="CW17" s="23">
        <v>43308</v>
      </c>
      <c r="CX17" s="25">
        <v>103.03835616438357</v>
      </c>
      <c r="CY17" s="24">
        <v>-6.5</v>
      </c>
      <c r="CZ17" s="24">
        <v>-6.5</v>
      </c>
      <c r="DA17" s="24">
        <v>-106.5</v>
      </c>
    </row>
    <row r="18" spans="1:105" x14ac:dyDescent="0.15">
      <c r="A18" s="1">
        <v>42305</v>
      </c>
      <c r="B18" s="1">
        <v>42405</v>
      </c>
      <c r="C18" s="1">
        <v>42771</v>
      </c>
      <c r="D18" s="1">
        <v>43136</v>
      </c>
      <c r="E18" s="2" t="s">
        <v>2</v>
      </c>
      <c r="F18">
        <v>-5.17</v>
      </c>
      <c r="G18">
        <v>-5.17</v>
      </c>
      <c r="H18">
        <v>-105.17</v>
      </c>
      <c r="J18" s="12">
        <v>42305</v>
      </c>
      <c r="K18" s="12">
        <v>42430</v>
      </c>
      <c r="L18" s="12">
        <v>42795</v>
      </c>
      <c r="M18" s="13">
        <v>110.55232876712329</v>
      </c>
      <c r="N18" s="11">
        <v>-8.5</v>
      </c>
      <c r="O18" s="11">
        <v>-108.5</v>
      </c>
      <c r="Q18" s="14">
        <v>42305</v>
      </c>
      <c r="R18" s="14">
        <v>42612</v>
      </c>
      <c r="S18" s="14">
        <v>42977</v>
      </c>
      <c r="T18" s="17">
        <v>102.05219178082191</v>
      </c>
      <c r="U18" s="18">
        <v>-6.2</v>
      </c>
      <c r="V18" s="18">
        <v>-106.2</v>
      </c>
      <c r="X18" s="19">
        <v>42305</v>
      </c>
      <c r="Y18" s="19">
        <v>42673</v>
      </c>
      <c r="Z18" s="19">
        <v>43038</v>
      </c>
      <c r="AA18" s="19">
        <v>43403</v>
      </c>
      <c r="AB18" s="19">
        <v>43768</v>
      </c>
      <c r="AC18" s="22" t="s">
        <v>2</v>
      </c>
      <c r="AD18" s="21">
        <v>-5.4</v>
      </c>
      <c r="AE18" s="21">
        <v>-5.4</v>
      </c>
      <c r="AF18" s="21">
        <v>-5.4</v>
      </c>
      <c r="AG18" s="21">
        <v>-105.4</v>
      </c>
      <c r="AI18" s="23">
        <v>42305</v>
      </c>
      <c r="AJ18" s="23">
        <v>42400</v>
      </c>
      <c r="AK18" s="23">
        <v>42766</v>
      </c>
      <c r="AL18" s="23">
        <v>43131</v>
      </c>
      <c r="AM18" s="25">
        <v>105.65821917808219</v>
      </c>
      <c r="AN18" s="24">
        <v>-6.5</v>
      </c>
      <c r="AO18" s="24">
        <v>-6.5</v>
      </c>
      <c r="AP18" s="24">
        <v>-106.5</v>
      </c>
      <c r="AR18" s="29">
        <v>42305</v>
      </c>
      <c r="AS18" s="29">
        <v>42477</v>
      </c>
      <c r="AT18" s="29">
        <v>42842</v>
      </c>
      <c r="AU18" s="29">
        <v>43207</v>
      </c>
      <c r="AV18" s="29">
        <v>43572</v>
      </c>
      <c r="AW18" s="29">
        <v>43938</v>
      </c>
      <c r="AX18" s="29">
        <v>44303</v>
      </c>
      <c r="AY18" s="29">
        <v>44668</v>
      </c>
      <c r="AZ18" s="29">
        <v>45033</v>
      </c>
      <c r="BA18" s="31" t="s">
        <v>2</v>
      </c>
      <c r="BB18" s="30">
        <v>-5.07</v>
      </c>
      <c r="BC18" s="30">
        <v>-5.07</v>
      </c>
      <c r="BD18" s="30">
        <v>-5.07</v>
      </c>
      <c r="BE18" s="30">
        <v>-5.07</v>
      </c>
      <c r="BF18" s="30">
        <v>-5.07</v>
      </c>
      <c r="BG18" s="30">
        <v>-5.07</v>
      </c>
      <c r="BH18" s="30">
        <v>-5.07</v>
      </c>
      <c r="BI18" s="30">
        <v>-105.07</v>
      </c>
      <c r="BK18" s="23">
        <v>42305</v>
      </c>
      <c r="BL18" s="23">
        <v>42588</v>
      </c>
      <c r="BM18" s="23">
        <v>42953</v>
      </c>
      <c r="BN18" s="23">
        <v>43318</v>
      </c>
      <c r="BO18" s="25">
        <v>104.55</v>
      </c>
      <c r="BP18" s="24">
        <v>-7.3</v>
      </c>
      <c r="BQ18" s="24">
        <v>-7.3</v>
      </c>
      <c r="BR18" s="24">
        <v>-107.3</v>
      </c>
      <c r="BT18" s="19">
        <v>42305</v>
      </c>
      <c r="BU18" s="19">
        <v>42639</v>
      </c>
      <c r="BV18" s="19">
        <v>43004</v>
      </c>
      <c r="BW18" s="19">
        <v>43369</v>
      </c>
      <c r="BX18" s="19">
        <v>43734</v>
      </c>
      <c r="BY18" s="19">
        <v>44100</v>
      </c>
      <c r="BZ18" s="22" t="s">
        <v>2</v>
      </c>
      <c r="CA18" s="22">
        <v>-6.3</v>
      </c>
      <c r="CB18" s="22">
        <f t="shared" ref="CB18:CD18" si="42">CA18</f>
        <v>-6.3</v>
      </c>
      <c r="CC18" s="22">
        <f t="shared" si="42"/>
        <v>-6.3</v>
      </c>
      <c r="CD18" s="22">
        <f t="shared" si="42"/>
        <v>-6.3</v>
      </c>
      <c r="CE18" s="20">
        <v>-106.3</v>
      </c>
      <c r="CG18" s="26">
        <v>42305</v>
      </c>
      <c r="CH18" s="26">
        <v>42540</v>
      </c>
      <c r="CI18" s="26">
        <v>42905</v>
      </c>
      <c r="CJ18" s="26">
        <v>43270</v>
      </c>
      <c r="CK18" s="26">
        <v>43635</v>
      </c>
      <c r="CL18" s="26">
        <v>44001</v>
      </c>
      <c r="CM18" s="28">
        <v>104.73090410958903</v>
      </c>
      <c r="CN18" s="28">
        <v>-5.38</v>
      </c>
      <c r="CO18" s="28">
        <v>-5.38</v>
      </c>
      <c r="CP18" s="27">
        <v>-5.38</v>
      </c>
      <c r="CQ18" s="27">
        <v>-5.38</v>
      </c>
      <c r="CR18" s="27">
        <v>-105.38</v>
      </c>
      <c r="CT18" s="23">
        <v>42305</v>
      </c>
      <c r="CU18" s="23">
        <v>42578</v>
      </c>
      <c r="CV18" s="23">
        <v>42943</v>
      </c>
      <c r="CW18" s="23">
        <v>43308</v>
      </c>
      <c r="CX18" s="25">
        <v>103.04616438356165</v>
      </c>
      <c r="CY18" s="24">
        <v>-6.5</v>
      </c>
      <c r="CZ18" s="24">
        <v>-6.5</v>
      </c>
      <c r="DA18" s="24">
        <v>-106.5</v>
      </c>
    </row>
    <row r="19" spans="1:105" x14ac:dyDescent="0.15">
      <c r="A19" s="1">
        <v>42306</v>
      </c>
      <c r="B19" s="1">
        <v>42405</v>
      </c>
      <c r="C19" s="1">
        <v>42771</v>
      </c>
      <c r="D19" s="1">
        <v>43136</v>
      </c>
      <c r="E19" s="2" t="s">
        <v>2</v>
      </c>
      <c r="F19">
        <f t="shared" ref="F19" si="43">-5.17</f>
        <v>-5.17</v>
      </c>
      <c r="G19">
        <v>-5.17</v>
      </c>
      <c r="H19">
        <f t="shared" ref="H19" si="44">-105.17</f>
        <v>-105.17</v>
      </c>
      <c r="J19" s="12">
        <v>42306</v>
      </c>
      <c r="K19" s="12">
        <v>42430</v>
      </c>
      <c r="L19" s="12">
        <v>42795</v>
      </c>
      <c r="M19" s="13">
        <v>110.57561643835616</v>
      </c>
      <c r="N19" s="11">
        <v>-8.5</v>
      </c>
      <c r="O19" s="11">
        <v>-108.5</v>
      </c>
      <c r="Q19" s="14">
        <v>42306</v>
      </c>
      <c r="R19" s="14">
        <v>42612</v>
      </c>
      <c r="S19" s="14">
        <v>42977</v>
      </c>
      <c r="T19" s="17">
        <v>102.08917808219178</v>
      </c>
      <c r="U19" s="18">
        <v>-6.2</v>
      </c>
      <c r="V19" s="18">
        <v>-106.2</v>
      </c>
      <c r="X19" s="19">
        <v>42306</v>
      </c>
      <c r="Y19" s="19">
        <v>42673</v>
      </c>
      <c r="Z19" s="19">
        <v>43038</v>
      </c>
      <c r="AA19" s="19">
        <v>43403</v>
      </c>
      <c r="AB19" s="19">
        <v>43768</v>
      </c>
      <c r="AC19" s="22">
        <v>109.35520547945205</v>
      </c>
      <c r="AD19" s="21">
        <v>-5.4</v>
      </c>
      <c r="AE19" s="21">
        <v>-5.4</v>
      </c>
      <c r="AF19" s="21">
        <v>-5.4</v>
      </c>
      <c r="AG19" s="21">
        <v>-105.4</v>
      </c>
      <c r="AI19" s="23">
        <v>42306</v>
      </c>
      <c r="AJ19" s="23">
        <v>42400</v>
      </c>
      <c r="AK19" s="23">
        <v>42766</v>
      </c>
      <c r="AL19" s="23">
        <v>43131</v>
      </c>
      <c r="AM19" s="25">
        <v>105.72602739726028</v>
      </c>
      <c r="AN19" s="24">
        <v>-6.5</v>
      </c>
      <c r="AO19" s="24">
        <v>-6.5</v>
      </c>
      <c r="AP19" s="24">
        <v>-106.5</v>
      </c>
      <c r="AR19" s="29">
        <v>42306</v>
      </c>
      <c r="AS19" s="29">
        <v>42477</v>
      </c>
      <c r="AT19" s="29">
        <v>42842</v>
      </c>
      <c r="AU19" s="29">
        <v>43207</v>
      </c>
      <c r="AV19" s="29">
        <v>43572</v>
      </c>
      <c r="AW19" s="29">
        <v>43938</v>
      </c>
      <c r="AX19" s="29">
        <v>44303</v>
      </c>
      <c r="AY19" s="29">
        <v>44668</v>
      </c>
      <c r="AZ19" s="29">
        <v>45033</v>
      </c>
      <c r="BA19" s="31">
        <v>101.2086301369863</v>
      </c>
      <c r="BB19" s="30">
        <v>-5.07</v>
      </c>
      <c r="BC19" s="30">
        <f t="shared" ref="BC19:BH19" si="45">BB19</f>
        <v>-5.07</v>
      </c>
      <c r="BD19" s="30">
        <f t="shared" si="45"/>
        <v>-5.07</v>
      </c>
      <c r="BE19" s="30">
        <f t="shared" si="45"/>
        <v>-5.07</v>
      </c>
      <c r="BF19" s="30">
        <f t="shared" si="45"/>
        <v>-5.07</v>
      </c>
      <c r="BG19" s="30">
        <f t="shared" si="45"/>
        <v>-5.07</v>
      </c>
      <c r="BH19" s="30">
        <f t="shared" si="45"/>
        <v>-5.07</v>
      </c>
      <c r="BI19" s="30">
        <f t="shared" ref="BI19" si="46">-100+BH19</f>
        <v>-105.07</v>
      </c>
      <c r="BK19" s="23">
        <v>42306</v>
      </c>
      <c r="BL19" s="23">
        <v>42588</v>
      </c>
      <c r="BM19" s="23">
        <v>42953</v>
      </c>
      <c r="BN19" s="23">
        <v>43318</v>
      </c>
      <c r="BO19" s="25">
        <v>104.48</v>
      </c>
      <c r="BP19" s="24">
        <v>-7.3</v>
      </c>
      <c r="BQ19" s="24">
        <v>-7.3</v>
      </c>
      <c r="BR19" s="24">
        <v>-107.3</v>
      </c>
      <c r="BT19" s="19">
        <v>42306</v>
      </c>
      <c r="BU19" s="19">
        <v>42639</v>
      </c>
      <c r="BV19" s="19">
        <v>43004</v>
      </c>
      <c r="BW19" s="19">
        <v>43369</v>
      </c>
      <c r="BX19" s="19">
        <v>43734</v>
      </c>
      <c r="BY19" s="19">
        <v>44100</v>
      </c>
      <c r="BZ19" s="22">
        <v>108.0695890410959</v>
      </c>
      <c r="CA19" s="22">
        <v>-6.3</v>
      </c>
      <c r="CB19" s="22">
        <v>-6.3</v>
      </c>
      <c r="CC19" s="20">
        <v>-6.3</v>
      </c>
      <c r="CD19" s="20">
        <v>-6.3</v>
      </c>
      <c r="CE19" s="20">
        <v>-106.3</v>
      </c>
      <c r="CG19" s="26">
        <v>42306</v>
      </c>
      <c r="CH19" s="26">
        <v>42540</v>
      </c>
      <c r="CI19" s="26">
        <v>42905</v>
      </c>
      <c r="CJ19" s="26">
        <v>43270</v>
      </c>
      <c r="CK19" s="26">
        <v>43635</v>
      </c>
      <c r="CL19" s="26">
        <v>44001</v>
      </c>
      <c r="CM19" s="28">
        <v>104.66564383561644</v>
      </c>
      <c r="CN19" s="28">
        <v>-5.38</v>
      </c>
      <c r="CO19" s="28">
        <f t="shared" ref="CO19:CQ19" si="47">CN19</f>
        <v>-5.38</v>
      </c>
      <c r="CP19" s="28">
        <f t="shared" si="47"/>
        <v>-5.38</v>
      </c>
      <c r="CQ19" s="28">
        <f t="shared" si="47"/>
        <v>-5.38</v>
      </c>
      <c r="CR19" s="27">
        <v>-105.38</v>
      </c>
      <c r="CT19" s="23">
        <v>42306</v>
      </c>
      <c r="CU19" s="23">
        <v>42578</v>
      </c>
      <c r="CV19" s="23">
        <v>42943</v>
      </c>
      <c r="CW19" s="23">
        <v>43308</v>
      </c>
      <c r="CX19" s="25">
        <v>103.05397260273972</v>
      </c>
      <c r="CY19" s="24">
        <v>-6.5</v>
      </c>
      <c r="CZ19" s="24">
        <v>-6.5</v>
      </c>
      <c r="DA19" s="24">
        <v>-106.5</v>
      </c>
    </row>
    <row r="20" spans="1:105" x14ac:dyDescent="0.15">
      <c r="A20" s="1">
        <v>42307</v>
      </c>
      <c r="B20" s="1">
        <v>42405</v>
      </c>
      <c r="C20" s="1">
        <v>42771</v>
      </c>
      <c r="D20" s="1">
        <v>43136</v>
      </c>
      <c r="E20" s="2" t="s">
        <v>2</v>
      </c>
      <c r="F20">
        <v>-5.17</v>
      </c>
      <c r="G20">
        <v>-5.17</v>
      </c>
      <c r="H20">
        <v>-105.17</v>
      </c>
      <c r="J20" s="12">
        <v>42307</v>
      </c>
      <c r="K20" s="12">
        <v>42430</v>
      </c>
      <c r="L20" s="12">
        <v>42795</v>
      </c>
      <c r="M20" s="13">
        <v>110.60890410958905</v>
      </c>
      <c r="N20" s="11">
        <v>-8.5</v>
      </c>
      <c r="O20" s="11">
        <v>-108.5</v>
      </c>
      <c r="Q20" s="14">
        <v>42307</v>
      </c>
      <c r="R20" s="14">
        <v>42612</v>
      </c>
      <c r="S20" s="14">
        <v>42977</v>
      </c>
      <c r="T20" s="17">
        <v>102.11616438356164</v>
      </c>
      <c r="U20" s="18">
        <v>-6.2</v>
      </c>
      <c r="V20" s="18">
        <v>-106.2</v>
      </c>
      <c r="X20" s="19">
        <v>42307</v>
      </c>
      <c r="Y20" s="19">
        <v>42673</v>
      </c>
      <c r="Z20" s="19">
        <v>43038</v>
      </c>
      <c r="AA20" s="19">
        <v>43403</v>
      </c>
      <c r="AB20" s="19">
        <v>43768</v>
      </c>
      <c r="AC20" s="22">
        <v>103.93</v>
      </c>
      <c r="AD20" s="21">
        <v>-5.4</v>
      </c>
      <c r="AE20" s="21">
        <v>-5.4</v>
      </c>
      <c r="AF20" s="21">
        <v>-5.4</v>
      </c>
      <c r="AG20" s="21">
        <v>-105.4</v>
      </c>
      <c r="AI20" s="23">
        <v>42307</v>
      </c>
      <c r="AJ20" s="23">
        <v>42400</v>
      </c>
      <c r="AK20" s="23">
        <v>42766</v>
      </c>
      <c r="AL20" s="23">
        <v>43131</v>
      </c>
      <c r="AM20" s="25" t="s">
        <v>2</v>
      </c>
      <c r="AN20" s="24">
        <v>-6.5</v>
      </c>
      <c r="AO20" s="24">
        <v>-6.5</v>
      </c>
      <c r="AP20" s="24">
        <v>-106.5</v>
      </c>
      <c r="AR20" s="29">
        <v>42307</v>
      </c>
      <c r="AS20" s="29">
        <v>42477</v>
      </c>
      <c r="AT20" s="29">
        <v>42842</v>
      </c>
      <c r="AU20" s="29">
        <v>43207</v>
      </c>
      <c r="AV20" s="29">
        <v>43572</v>
      </c>
      <c r="AW20" s="29">
        <v>43938</v>
      </c>
      <c r="AX20" s="29">
        <v>44303</v>
      </c>
      <c r="AY20" s="29">
        <v>44668</v>
      </c>
      <c r="AZ20" s="29">
        <v>45033</v>
      </c>
      <c r="BA20" s="31">
        <v>101.52252054794521</v>
      </c>
      <c r="BB20" s="30">
        <v>-5.07</v>
      </c>
      <c r="BC20" s="30">
        <v>-5.07</v>
      </c>
      <c r="BD20" s="30">
        <v>-5.07</v>
      </c>
      <c r="BE20" s="30">
        <v>-5.07</v>
      </c>
      <c r="BF20" s="30">
        <v>-5.07</v>
      </c>
      <c r="BG20" s="30">
        <v>-5.07</v>
      </c>
      <c r="BH20" s="30">
        <v>-5.07</v>
      </c>
      <c r="BI20" s="30">
        <v>-105.07</v>
      </c>
      <c r="BK20" s="23">
        <v>42307</v>
      </c>
      <c r="BL20" s="23">
        <v>42588</v>
      </c>
      <c r="BM20" s="23">
        <v>42953</v>
      </c>
      <c r="BN20" s="23">
        <v>43318</v>
      </c>
      <c r="BO20" s="25">
        <v>104.46000000000001</v>
      </c>
      <c r="BP20" s="24">
        <v>-7.3</v>
      </c>
      <c r="BQ20" s="24">
        <v>-7.3</v>
      </c>
      <c r="BR20" s="24">
        <v>-107.3</v>
      </c>
      <c r="BT20" s="19">
        <v>42307</v>
      </c>
      <c r="BU20" s="19">
        <v>42639</v>
      </c>
      <c r="BV20" s="19">
        <v>43004</v>
      </c>
      <c r="BW20" s="19">
        <v>43369</v>
      </c>
      <c r="BX20" s="19">
        <v>43734</v>
      </c>
      <c r="BY20" s="19">
        <v>44100</v>
      </c>
      <c r="BZ20" s="22" t="s">
        <v>2</v>
      </c>
      <c r="CA20" s="22">
        <v>-6.3</v>
      </c>
      <c r="CB20" s="22">
        <v>-6.3</v>
      </c>
      <c r="CC20" s="20">
        <v>-6.3</v>
      </c>
      <c r="CD20" s="20">
        <v>-6.3</v>
      </c>
      <c r="CE20" s="20">
        <v>-106.3</v>
      </c>
      <c r="CG20" s="26">
        <v>42307</v>
      </c>
      <c r="CH20" s="26">
        <v>42540</v>
      </c>
      <c r="CI20" s="26">
        <v>42905</v>
      </c>
      <c r="CJ20" s="26">
        <v>43270</v>
      </c>
      <c r="CK20" s="26">
        <v>43635</v>
      </c>
      <c r="CL20" s="26">
        <v>44001</v>
      </c>
      <c r="CM20" s="28">
        <v>104.61038356164384</v>
      </c>
      <c r="CN20" s="28">
        <v>-5.38</v>
      </c>
      <c r="CO20" s="28">
        <v>-5.38</v>
      </c>
      <c r="CP20" s="27">
        <v>-5.38</v>
      </c>
      <c r="CQ20" s="27">
        <v>-5.38</v>
      </c>
      <c r="CR20" s="27">
        <v>-105.38</v>
      </c>
      <c r="CT20" s="23">
        <v>42307</v>
      </c>
      <c r="CU20" s="23">
        <v>42578</v>
      </c>
      <c r="CV20" s="23">
        <v>42943</v>
      </c>
      <c r="CW20" s="23">
        <v>43308</v>
      </c>
      <c r="CX20" s="25">
        <v>102.9317808219178</v>
      </c>
      <c r="CY20" s="24">
        <v>-6.5</v>
      </c>
      <c r="CZ20" s="24">
        <v>-6.5</v>
      </c>
      <c r="DA20" s="24">
        <v>-106.5</v>
      </c>
    </row>
    <row r="21" spans="1:105" x14ac:dyDescent="0.15">
      <c r="A21" s="1">
        <v>42310</v>
      </c>
      <c r="B21" s="1">
        <v>42405</v>
      </c>
      <c r="C21" s="1">
        <v>42771</v>
      </c>
      <c r="D21" s="1">
        <v>43136</v>
      </c>
      <c r="E21" s="2" t="s">
        <v>2</v>
      </c>
      <c r="F21">
        <f t="shared" ref="F21" si="48">-5.17</f>
        <v>-5.17</v>
      </c>
      <c r="G21">
        <v>-5.17</v>
      </c>
      <c r="H21">
        <f t="shared" ref="H21" si="49">-105.17</f>
        <v>-105.17</v>
      </c>
      <c r="J21" s="12">
        <v>42310</v>
      </c>
      <c r="K21" s="12">
        <v>42430</v>
      </c>
      <c r="L21" s="12">
        <v>42795</v>
      </c>
      <c r="M21" s="13">
        <v>110.64876712328767</v>
      </c>
      <c r="N21" s="11">
        <v>-8.5</v>
      </c>
      <c r="O21" s="11">
        <v>-108.5</v>
      </c>
      <c r="Q21" s="14">
        <v>42310</v>
      </c>
      <c r="R21" s="14">
        <v>42612</v>
      </c>
      <c r="S21" s="14">
        <v>42977</v>
      </c>
      <c r="T21" s="17">
        <v>102.16712328767123</v>
      </c>
      <c r="U21" s="18">
        <v>-6.2</v>
      </c>
      <c r="V21" s="18">
        <v>-106.2</v>
      </c>
      <c r="X21" s="19">
        <v>42310</v>
      </c>
      <c r="Y21" s="19">
        <v>42673</v>
      </c>
      <c r="Z21" s="19">
        <v>43038</v>
      </c>
      <c r="AA21" s="19">
        <v>43403</v>
      </c>
      <c r="AB21" s="19">
        <v>43768</v>
      </c>
      <c r="AC21" s="22">
        <v>103.54438356164384</v>
      </c>
      <c r="AD21" s="21">
        <v>-5.4</v>
      </c>
      <c r="AE21" s="21">
        <v>-5.4</v>
      </c>
      <c r="AF21" s="21">
        <v>-5.4</v>
      </c>
      <c r="AG21" s="21">
        <v>-105.4</v>
      </c>
      <c r="AI21" s="23">
        <v>42310</v>
      </c>
      <c r="AJ21" s="23">
        <v>42400</v>
      </c>
      <c r="AK21" s="23">
        <v>42766</v>
      </c>
      <c r="AL21" s="23">
        <v>43131</v>
      </c>
      <c r="AM21" s="25" t="s">
        <v>2</v>
      </c>
      <c r="AN21" s="24">
        <v>-6.5</v>
      </c>
      <c r="AO21" s="24">
        <v>-6.5</v>
      </c>
      <c r="AP21" s="24">
        <v>-106.5</v>
      </c>
      <c r="AR21" s="29">
        <v>42310</v>
      </c>
      <c r="AS21" s="29">
        <v>42477</v>
      </c>
      <c r="AT21" s="29">
        <v>42842</v>
      </c>
      <c r="AU21" s="29">
        <v>43207</v>
      </c>
      <c r="AV21" s="29">
        <v>43572</v>
      </c>
      <c r="AW21" s="29">
        <v>43938</v>
      </c>
      <c r="AX21" s="29">
        <v>44303</v>
      </c>
      <c r="AY21" s="29">
        <v>44668</v>
      </c>
      <c r="AZ21" s="29">
        <v>45033</v>
      </c>
      <c r="BA21" s="31">
        <v>101.60419178082192</v>
      </c>
      <c r="BB21" s="30">
        <v>-5.07</v>
      </c>
      <c r="BC21" s="30">
        <f t="shared" ref="BC21:BH21" si="50">BB21</f>
        <v>-5.07</v>
      </c>
      <c r="BD21" s="30">
        <f t="shared" si="50"/>
        <v>-5.07</v>
      </c>
      <c r="BE21" s="30">
        <f t="shared" si="50"/>
        <v>-5.07</v>
      </c>
      <c r="BF21" s="30">
        <f t="shared" si="50"/>
        <v>-5.07</v>
      </c>
      <c r="BG21" s="30">
        <f t="shared" si="50"/>
        <v>-5.07</v>
      </c>
      <c r="BH21" s="30">
        <f t="shared" si="50"/>
        <v>-5.07</v>
      </c>
      <c r="BI21" s="30">
        <f t="shared" ref="BI21" si="51">-100+BH21</f>
        <v>-105.07</v>
      </c>
      <c r="BK21" s="23">
        <v>42310</v>
      </c>
      <c r="BL21" s="23">
        <v>42588</v>
      </c>
      <c r="BM21" s="23">
        <v>42953</v>
      </c>
      <c r="BN21" s="23">
        <v>43318</v>
      </c>
      <c r="BO21" s="25">
        <v>104.52000000000001</v>
      </c>
      <c r="BP21" s="24">
        <v>-7.3</v>
      </c>
      <c r="BQ21" s="24">
        <v>-7.3</v>
      </c>
      <c r="BR21" s="24">
        <v>-107.3</v>
      </c>
      <c r="BT21" s="19">
        <v>42310</v>
      </c>
      <c r="BU21" s="19">
        <v>42639</v>
      </c>
      <c r="BV21" s="19">
        <v>43004</v>
      </c>
      <c r="BW21" s="19">
        <v>43369</v>
      </c>
      <c r="BX21" s="19">
        <v>43734</v>
      </c>
      <c r="BY21" s="19">
        <v>44100</v>
      </c>
      <c r="BZ21" s="22">
        <v>108.13863013698631</v>
      </c>
      <c r="CA21" s="22">
        <v>-6.3</v>
      </c>
      <c r="CB21" s="22">
        <f t="shared" ref="CB21:CD21" si="52">CA21</f>
        <v>-6.3</v>
      </c>
      <c r="CC21" s="22">
        <f t="shared" si="52"/>
        <v>-6.3</v>
      </c>
      <c r="CD21" s="22">
        <f t="shared" si="52"/>
        <v>-6.3</v>
      </c>
      <c r="CE21" s="20">
        <v>-106.3</v>
      </c>
      <c r="CG21" s="26">
        <v>42310</v>
      </c>
      <c r="CH21" s="26">
        <v>42540</v>
      </c>
      <c r="CI21" s="26">
        <v>42905</v>
      </c>
      <c r="CJ21" s="26">
        <v>43270</v>
      </c>
      <c r="CK21" s="26">
        <v>43635</v>
      </c>
      <c r="CL21" s="26">
        <v>44001</v>
      </c>
      <c r="CM21" s="28">
        <v>104.65460273972603</v>
      </c>
      <c r="CN21" s="28">
        <v>-5.38</v>
      </c>
      <c r="CO21" s="28">
        <f t="shared" ref="CO21:CQ21" si="53">CN21</f>
        <v>-5.38</v>
      </c>
      <c r="CP21" s="28">
        <f t="shared" si="53"/>
        <v>-5.38</v>
      </c>
      <c r="CQ21" s="28">
        <f t="shared" si="53"/>
        <v>-5.38</v>
      </c>
      <c r="CR21" s="27">
        <v>-105.38</v>
      </c>
      <c r="CT21" s="23">
        <v>42310</v>
      </c>
      <c r="CU21" s="23">
        <v>42578</v>
      </c>
      <c r="CV21" s="23">
        <v>42943</v>
      </c>
      <c r="CW21" s="23">
        <v>43308</v>
      </c>
      <c r="CX21" s="25" t="s">
        <v>2</v>
      </c>
      <c r="CY21" s="24">
        <v>-6.5</v>
      </c>
      <c r="CZ21" s="24">
        <v>-6.5</v>
      </c>
      <c r="DA21" s="24">
        <v>-106.5</v>
      </c>
    </row>
    <row r="22" spans="1:105" x14ac:dyDescent="0.15">
      <c r="A22" s="1">
        <v>42311</v>
      </c>
      <c r="B22" s="1">
        <v>42405</v>
      </c>
      <c r="C22" s="1">
        <v>42771</v>
      </c>
      <c r="D22" s="1">
        <v>43136</v>
      </c>
      <c r="E22" s="2" t="s">
        <v>2</v>
      </c>
      <c r="F22">
        <v>-5.17</v>
      </c>
      <c r="G22">
        <v>-5.17</v>
      </c>
      <c r="H22">
        <v>-105.17</v>
      </c>
      <c r="J22" s="12">
        <v>42311</v>
      </c>
      <c r="K22" s="12">
        <v>42430</v>
      </c>
      <c r="L22" s="12">
        <v>42795</v>
      </c>
      <c r="M22" s="13">
        <v>110.65205479452055</v>
      </c>
      <c r="N22" s="11">
        <v>-8.5</v>
      </c>
      <c r="O22" s="11">
        <v>-108.5</v>
      </c>
      <c r="Q22" s="14">
        <v>42311</v>
      </c>
      <c r="R22" s="14">
        <v>42612</v>
      </c>
      <c r="S22" s="14">
        <v>42977</v>
      </c>
      <c r="T22" s="17">
        <v>102.1341095890411</v>
      </c>
      <c r="U22" s="18">
        <v>-6.2</v>
      </c>
      <c r="V22" s="18">
        <v>-106.2</v>
      </c>
      <c r="X22" s="19">
        <v>42311</v>
      </c>
      <c r="Y22" s="19">
        <v>42673</v>
      </c>
      <c r="Z22" s="19">
        <v>43038</v>
      </c>
      <c r="AA22" s="19">
        <v>43403</v>
      </c>
      <c r="AB22" s="19">
        <v>43768</v>
      </c>
      <c r="AC22" s="22">
        <v>103.05917808219178</v>
      </c>
      <c r="AD22" s="21">
        <v>-5.4</v>
      </c>
      <c r="AE22" s="21">
        <v>-5.4</v>
      </c>
      <c r="AF22" s="21">
        <v>-5.4</v>
      </c>
      <c r="AG22" s="21">
        <v>-105.4</v>
      </c>
      <c r="AI22" s="23">
        <v>42311</v>
      </c>
      <c r="AJ22" s="23">
        <v>42400</v>
      </c>
      <c r="AK22" s="23">
        <v>42766</v>
      </c>
      <c r="AL22" s="23">
        <v>43131</v>
      </c>
      <c r="AM22" s="25" t="s">
        <v>2</v>
      </c>
      <c r="AN22" s="24">
        <v>-6.5</v>
      </c>
      <c r="AO22" s="24">
        <v>-6.5</v>
      </c>
      <c r="AP22" s="24">
        <v>-106.5</v>
      </c>
      <c r="AR22" s="29">
        <v>42311</v>
      </c>
      <c r="AS22" s="29">
        <v>42477</v>
      </c>
      <c r="AT22" s="29">
        <v>42842</v>
      </c>
      <c r="AU22" s="29">
        <v>43207</v>
      </c>
      <c r="AV22" s="29">
        <v>43572</v>
      </c>
      <c r="AW22" s="29">
        <v>43938</v>
      </c>
      <c r="AX22" s="29">
        <v>44303</v>
      </c>
      <c r="AY22" s="29">
        <v>44668</v>
      </c>
      <c r="AZ22" s="29">
        <v>45033</v>
      </c>
      <c r="BA22" s="31">
        <v>101.62808219178082</v>
      </c>
      <c r="BB22" s="30">
        <v>-5.07</v>
      </c>
      <c r="BC22" s="30">
        <v>-5.07</v>
      </c>
      <c r="BD22" s="30">
        <v>-5.07</v>
      </c>
      <c r="BE22" s="30">
        <v>-5.07</v>
      </c>
      <c r="BF22" s="30">
        <v>-5.07</v>
      </c>
      <c r="BG22" s="30">
        <v>-5.07</v>
      </c>
      <c r="BH22" s="30">
        <v>-5.07</v>
      </c>
      <c r="BI22" s="30">
        <v>-105.07</v>
      </c>
      <c r="BK22" s="23">
        <v>42311</v>
      </c>
      <c r="BL22" s="23">
        <v>42588</v>
      </c>
      <c r="BM22" s="23">
        <v>42953</v>
      </c>
      <c r="BN22" s="23">
        <v>43318</v>
      </c>
      <c r="BO22" s="25">
        <v>104.54</v>
      </c>
      <c r="BP22" s="24">
        <v>-7.3</v>
      </c>
      <c r="BQ22" s="24">
        <v>-7.3</v>
      </c>
      <c r="BR22" s="24">
        <v>-107.3</v>
      </c>
      <c r="BT22" s="19">
        <v>42311</v>
      </c>
      <c r="BU22" s="19">
        <v>42639</v>
      </c>
      <c r="BV22" s="19">
        <v>43004</v>
      </c>
      <c r="BW22" s="19">
        <v>43369</v>
      </c>
      <c r="BX22" s="19">
        <v>43734</v>
      </c>
      <c r="BY22" s="19">
        <v>44100</v>
      </c>
      <c r="BZ22" s="22" t="s">
        <v>2</v>
      </c>
      <c r="CA22" s="22">
        <v>-6.3</v>
      </c>
      <c r="CB22" s="22">
        <v>-6.3</v>
      </c>
      <c r="CC22" s="20">
        <v>-6.3</v>
      </c>
      <c r="CD22" s="20">
        <v>-6.3</v>
      </c>
      <c r="CE22" s="20">
        <v>-106.3</v>
      </c>
      <c r="CG22" s="26">
        <v>42311</v>
      </c>
      <c r="CH22" s="26">
        <v>42540</v>
      </c>
      <c r="CI22" s="26">
        <v>42905</v>
      </c>
      <c r="CJ22" s="26">
        <v>43270</v>
      </c>
      <c r="CK22" s="26">
        <v>43635</v>
      </c>
      <c r="CL22" s="26">
        <v>44001</v>
      </c>
      <c r="CM22" s="28">
        <v>104.65934246575343</v>
      </c>
      <c r="CN22" s="28">
        <v>-5.38</v>
      </c>
      <c r="CO22" s="28">
        <v>-5.38</v>
      </c>
      <c r="CP22" s="27">
        <v>-5.38</v>
      </c>
      <c r="CQ22" s="27">
        <v>-5.38</v>
      </c>
      <c r="CR22" s="27">
        <v>-105.38</v>
      </c>
      <c r="CT22" s="23">
        <v>42311</v>
      </c>
      <c r="CU22" s="23">
        <v>42578</v>
      </c>
      <c r="CV22" s="23">
        <v>42943</v>
      </c>
      <c r="CW22" s="23">
        <v>43308</v>
      </c>
      <c r="CX22" s="25">
        <v>102.76301369863013</v>
      </c>
      <c r="CY22" s="24">
        <v>-6.5</v>
      </c>
      <c r="CZ22" s="24">
        <v>-6.5</v>
      </c>
      <c r="DA22" s="24">
        <v>-106.5</v>
      </c>
    </row>
    <row r="23" spans="1:105" x14ac:dyDescent="0.15">
      <c r="A23" s="1">
        <v>42312</v>
      </c>
      <c r="B23" s="1">
        <v>42405</v>
      </c>
      <c r="C23" s="1">
        <v>42771</v>
      </c>
      <c r="D23" s="1">
        <v>43136</v>
      </c>
      <c r="E23" s="2" t="s">
        <v>2</v>
      </c>
      <c r="F23">
        <f t="shared" ref="F23" si="54">-5.17</f>
        <v>-5.17</v>
      </c>
      <c r="G23">
        <v>-5.17</v>
      </c>
      <c r="H23">
        <f t="shared" ref="H23" si="55">-105.17</f>
        <v>-105.17</v>
      </c>
      <c r="J23" s="12">
        <v>42312</v>
      </c>
      <c r="K23" s="12">
        <v>42430</v>
      </c>
      <c r="L23" s="12">
        <v>42795</v>
      </c>
      <c r="M23" s="13">
        <v>110.60534246575342</v>
      </c>
      <c r="N23" s="11">
        <v>-8.5</v>
      </c>
      <c r="O23" s="11">
        <v>-108.5</v>
      </c>
      <c r="Q23" s="14">
        <v>42312</v>
      </c>
      <c r="R23" s="14">
        <v>42612</v>
      </c>
      <c r="S23" s="14">
        <v>42977</v>
      </c>
      <c r="T23" s="17">
        <v>102.12109589041096</v>
      </c>
      <c r="U23" s="18">
        <v>-6.2</v>
      </c>
      <c r="V23" s="18">
        <v>-106.2</v>
      </c>
      <c r="X23" s="19">
        <v>42312</v>
      </c>
      <c r="Y23" s="19">
        <v>42673</v>
      </c>
      <c r="Z23" s="19">
        <v>43038</v>
      </c>
      <c r="AA23" s="19">
        <v>43403</v>
      </c>
      <c r="AB23" s="19">
        <v>43768</v>
      </c>
      <c r="AC23" s="22" t="s">
        <v>2</v>
      </c>
      <c r="AD23" s="21">
        <v>-5.4</v>
      </c>
      <c r="AE23" s="21">
        <v>-5.4</v>
      </c>
      <c r="AF23" s="21">
        <v>-5.4</v>
      </c>
      <c r="AG23" s="21">
        <v>-105.4</v>
      </c>
      <c r="AI23" s="23">
        <v>42312</v>
      </c>
      <c r="AJ23" s="23">
        <v>42400</v>
      </c>
      <c r="AK23" s="23">
        <v>42766</v>
      </c>
      <c r="AL23" s="23">
        <v>43131</v>
      </c>
      <c r="AM23" s="25" t="s">
        <v>2</v>
      </c>
      <c r="AN23" s="24">
        <v>-6.5</v>
      </c>
      <c r="AO23" s="24">
        <v>-6.5</v>
      </c>
      <c r="AP23" s="24">
        <v>-106.5</v>
      </c>
      <c r="AR23" s="29">
        <v>42312</v>
      </c>
      <c r="AS23" s="29">
        <v>42477</v>
      </c>
      <c r="AT23" s="29">
        <v>42842</v>
      </c>
      <c r="AU23" s="29">
        <v>43207</v>
      </c>
      <c r="AV23" s="29">
        <v>43572</v>
      </c>
      <c r="AW23" s="29">
        <v>43938</v>
      </c>
      <c r="AX23" s="29">
        <v>44303</v>
      </c>
      <c r="AY23" s="29">
        <v>44668</v>
      </c>
      <c r="AZ23" s="29">
        <v>45033</v>
      </c>
      <c r="BA23" s="31">
        <v>101.59197260273973</v>
      </c>
      <c r="BB23" s="30">
        <v>-5.07</v>
      </c>
      <c r="BC23" s="30">
        <f t="shared" ref="BC23:BH23" si="56">BB23</f>
        <v>-5.07</v>
      </c>
      <c r="BD23" s="30">
        <f t="shared" si="56"/>
        <v>-5.07</v>
      </c>
      <c r="BE23" s="30">
        <f t="shared" si="56"/>
        <v>-5.07</v>
      </c>
      <c r="BF23" s="30">
        <f t="shared" si="56"/>
        <v>-5.07</v>
      </c>
      <c r="BG23" s="30">
        <f t="shared" si="56"/>
        <v>-5.07</v>
      </c>
      <c r="BH23" s="30">
        <f t="shared" si="56"/>
        <v>-5.07</v>
      </c>
      <c r="BI23" s="30">
        <f t="shared" ref="BI23" si="57">-100+BH23</f>
        <v>-105.07</v>
      </c>
      <c r="BK23" s="23">
        <v>42312</v>
      </c>
      <c r="BL23" s="23">
        <v>42588</v>
      </c>
      <c r="BM23" s="23">
        <v>42953</v>
      </c>
      <c r="BN23" s="23">
        <v>43318</v>
      </c>
      <c r="BO23" s="25">
        <v>104.56</v>
      </c>
      <c r="BP23" s="24">
        <v>-7.3</v>
      </c>
      <c r="BQ23" s="24">
        <v>-7.3</v>
      </c>
      <c r="BR23" s="24">
        <v>-107.3</v>
      </c>
      <c r="BT23" s="19">
        <v>42312</v>
      </c>
      <c r="BU23" s="19">
        <v>42639</v>
      </c>
      <c r="BV23" s="19">
        <v>43004</v>
      </c>
      <c r="BW23" s="19">
        <v>43369</v>
      </c>
      <c r="BX23" s="19">
        <v>43734</v>
      </c>
      <c r="BY23" s="19">
        <v>44100</v>
      </c>
      <c r="BZ23" s="22" t="s">
        <v>2</v>
      </c>
      <c r="CA23" s="22">
        <v>-6.3</v>
      </c>
      <c r="CB23" s="22">
        <v>-6.3</v>
      </c>
      <c r="CC23" s="20">
        <v>-6.3</v>
      </c>
      <c r="CD23" s="20">
        <v>-6.3</v>
      </c>
      <c r="CE23" s="20">
        <v>-106.3</v>
      </c>
      <c r="CG23" s="26">
        <v>42312</v>
      </c>
      <c r="CH23" s="26">
        <v>42540</v>
      </c>
      <c r="CI23" s="26">
        <v>42905</v>
      </c>
      <c r="CJ23" s="26">
        <v>43270</v>
      </c>
      <c r="CK23" s="26">
        <v>43635</v>
      </c>
      <c r="CL23" s="26">
        <v>44001</v>
      </c>
      <c r="CM23" s="28">
        <v>104.58408219178082</v>
      </c>
      <c r="CN23" s="28">
        <v>-5.38</v>
      </c>
      <c r="CO23" s="28">
        <f t="shared" ref="CO23:CQ23" si="58">CN23</f>
        <v>-5.38</v>
      </c>
      <c r="CP23" s="28">
        <f t="shared" si="58"/>
        <v>-5.38</v>
      </c>
      <c r="CQ23" s="28">
        <f t="shared" si="58"/>
        <v>-5.38</v>
      </c>
      <c r="CR23" s="27">
        <v>-105.38</v>
      </c>
      <c r="CT23" s="23">
        <v>42312</v>
      </c>
      <c r="CU23" s="23">
        <v>42578</v>
      </c>
      <c r="CV23" s="23">
        <v>42943</v>
      </c>
      <c r="CW23" s="23">
        <v>43308</v>
      </c>
      <c r="CX23" s="25">
        <v>102.78082191780823</v>
      </c>
      <c r="CY23" s="24">
        <v>-6.5</v>
      </c>
      <c r="CZ23" s="24">
        <v>-6.5</v>
      </c>
      <c r="DA23" s="24">
        <v>-106.5</v>
      </c>
    </row>
    <row r="24" spans="1:105" x14ac:dyDescent="0.15">
      <c r="A24" s="1">
        <v>42313</v>
      </c>
      <c r="B24" s="1">
        <v>42405</v>
      </c>
      <c r="C24" s="1">
        <v>42771</v>
      </c>
      <c r="D24" s="1">
        <v>43136</v>
      </c>
      <c r="E24" s="2" t="s">
        <v>2</v>
      </c>
      <c r="F24">
        <v>-5.17</v>
      </c>
      <c r="G24">
        <v>-5.17</v>
      </c>
      <c r="H24">
        <v>-105.17</v>
      </c>
      <c r="J24" s="12">
        <v>42313</v>
      </c>
      <c r="K24" s="12">
        <v>42430</v>
      </c>
      <c r="L24" s="12">
        <v>42795</v>
      </c>
      <c r="M24" s="13">
        <v>110.4586301369863</v>
      </c>
      <c r="N24" s="11">
        <v>-8.5</v>
      </c>
      <c r="O24" s="11">
        <v>-108.5</v>
      </c>
      <c r="Q24" s="14">
        <v>42313</v>
      </c>
      <c r="R24" s="14">
        <v>42612</v>
      </c>
      <c r="S24" s="14">
        <v>42977</v>
      </c>
      <c r="T24" s="17">
        <v>102.13808219178082</v>
      </c>
      <c r="U24" s="18">
        <v>-6.2</v>
      </c>
      <c r="V24" s="18">
        <v>-106.2</v>
      </c>
      <c r="X24" s="19">
        <v>42313</v>
      </c>
      <c r="Y24" s="19">
        <v>42673</v>
      </c>
      <c r="Z24" s="19">
        <v>43038</v>
      </c>
      <c r="AA24" s="19">
        <v>43403</v>
      </c>
      <c r="AB24" s="19">
        <v>43768</v>
      </c>
      <c r="AC24" s="22">
        <v>103.38876712328766</v>
      </c>
      <c r="AD24" s="21">
        <v>-5.4</v>
      </c>
      <c r="AE24" s="21">
        <v>-5.4</v>
      </c>
      <c r="AF24" s="21">
        <v>-5.4</v>
      </c>
      <c r="AG24" s="21">
        <v>-105.4</v>
      </c>
      <c r="AI24" s="23">
        <v>42313</v>
      </c>
      <c r="AJ24" s="23">
        <v>42400</v>
      </c>
      <c r="AK24" s="23">
        <v>42766</v>
      </c>
      <c r="AL24" s="23">
        <v>43131</v>
      </c>
      <c r="AM24" s="25">
        <v>105.84068493150684</v>
      </c>
      <c r="AN24" s="24">
        <v>-6.5</v>
      </c>
      <c r="AO24" s="24">
        <v>-6.5</v>
      </c>
      <c r="AP24" s="24">
        <v>-106.5</v>
      </c>
      <c r="AR24" s="29">
        <v>42313</v>
      </c>
      <c r="AS24" s="29">
        <v>42477</v>
      </c>
      <c r="AT24" s="29">
        <v>42842</v>
      </c>
      <c r="AU24" s="29">
        <v>43207</v>
      </c>
      <c r="AV24" s="29">
        <v>43572</v>
      </c>
      <c r="AW24" s="29">
        <v>43938</v>
      </c>
      <c r="AX24" s="29">
        <v>44303</v>
      </c>
      <c r="AY24" s="29">
        <v>44668</v>
      </c>
      <c r="AZ24" s="29">
        <v>45033</v>
      </c>
      <c r="BA24" s="31" t="s">
        <v>2</v>
      </c>
      <c r="BB24" s="30">
        <v>-5.07</v>
      </c>
      <c r="BC24" s="30">
        <v>-5.07</v>
      </c>
      <c r="BD24" s="30">
        <v>-5.07</v>
      </c>
      <c r="BE24" s="30">
        <v>-5.07</v>
      </c>
      <c r="BF24" s="30">
        <v>-5.07</v>
      </c>
      <c r="BG24" s="30">
        <v>-5.07</v>
      </c>
      <c r="BH24" s="30">
        <v>-5.07</v>
      </c>
      <c r="BI24" s="30">
        <v>-105.07</v>
      </c>
      <c r="BK24" s="23">
        <v>42313</v>
      </c>
      <c r="BL24" s="23">
        <v>42588</v>
      </c>
      <c r="BM24" s="23">
        <v>42953</v>
      </c>
      <c r="BN24" s="23">
        <v>43318</v>
      </c>
      <c r="BO24" s="25">
        <v>104.41999999999999</v>
      </c>
      <c r="BP24" s="24">
        <v>-7.3</v>
      </c>
      <c r="BQ24" s="24">
        <v>-7.3</v>
      </c>
      <c r="BR24" s="24">
        <v>-107.3</v>
      </c>
      <c r="BT24" s="19">
        <v>42313</v>
      </c>
      <c r="BU24" s="19">
        <v>42639</v>
      </c>
      <c r="BV24" s="19">
        <v>43004</v>
      </c>
      <c r="BW24" s="19">
        <v>43369</v>
      </c>
      <c r="BX24" s="19">
        <v>43734</v>
      </c>
      <c r="BY24" s="19">
        <v>44100</v>
      </c>
      <c r="BZ24" s="22" t="s">
        <v>2</v>
      </c>
      <c r="CA24" s="22">
        <v>-6.3</v>
      </c>
      <c r="CB24" s="22">
        <f t="shared" ref="CB24:CD24" si="59">CA24</f>
        <v>-6.3</v>
      </c>
      <c r="CC24" s="22">
        <f t="shared" si="59"/>
        <v>-6.3</v>
      </c>
      <c r="CD24" s="22">
        <f t="shared" si="59"/>
        <v>-6.3</v>
      </c>
      <c r="CE24" s="20">
        <v>-106.3</v>
      </c>
      <c r="CG24" s="26">
        <v>42313</v>
      </c>
      <c r="CH24" s="26">
        <v>42540</v>
      </c>
      <c r="CI24" s="26">
        <v>42905</v>
      </c>
      <c r="CJ24" s="26">
        <v>43270</v>
      </c>
      <c r="CK24" s="26">
        <v>43635</v>
      </c>
      <c r="CL24" s="26">
        <v>44001</v>
      </c>
      <c r="CM24" s="28">
        <v>104.58882191780823</v>
      </c>
      <c r="CN24" s="28">
        <v>-5.38</v>
      </c>
      <c r="CO24" s="28">
        <v>-5.38</v>
      </c>
      <c r="CP24" s="27">
        <v>-5.38</v>
      </c>
      <c r="CQ24" s="27">
        <v>-5.38</v>
      </c>
      <c r="CR24" s="27">
        <v>-105.38</v>
      </c>
      <c r="CT24" s="23">
        <v>42313</v>
      </c>
      <c r="CU24" s="23">
        <v>42578</v>
      </c>
      <c r="CV24" s="23">
        <v>42943</v>
      </c>
      <c r="CW24" s="23">
        <v>43308</v>
      </c>
      <c r="CX24" s="25">
        <v>102.8786301369863</v>
      </c>
      <c r="CY24" s="24">
        <v>-6.5</v>
      </c>
      <c r="CZ24" s="24">
        <v>-6.5</v>
      </c>
      <c r="DA24" s="24">
        <v>-106.5</v>
      </c>
    </row>
    <row r="25" spans="1:105" x14ac:dyDescent="0.15">
      <c r="A25" s="1">
        <v>42314</v>
      </c>
      <c r="B25" s="1">
        <v>42405</v>
      </c>
      <c r="C25" s="1">
        <v>42771</v>
      </c>
      <c r="D25" s="1">
        <v>43136</v>
      </c>
      <c r="E25" s="2" t="s">
        <v>2</v>
      </c>
      <c r="F25">
        <f t="shared" ref="F25" si="60">-5.17</f>
        <v>-5.17</v>
      </c>
      <c r="G25">
        <v>-5.17</v>
      </c>
      <c r="H25">
        <f t="shared" ref="H25" si="61">-105.17</f>
        <v>-105.17</v>
      </c>
      <c r="J25" s="12">
        <v>42314</v>
      </c>
      <c r="K25" s="12">
        <v>42430</v>
      </c>
      <c r="L25" s="12">
        <v>42795</v>
      </c>
      <c r="M25" s="13">
        <v>110.41191780821919</v>
      </c>
      <c r="N25" s="11">
        <v>-8.5</v>
      </c>
      <c r="O25" s="11">
        <v>-108.5</v>
      </c>
      <c r="Q25" s="14">
        <v>42314</v>
      </c>
      <c r="R25" s="14">
        <v>42612</v>
      </c>
      <c r="S25" s="14">
        <v>42977</v>
      </c>
      <c r="T25" s="17">
        <v>102.19506849315069</v>
      </c>
      <c r="U25" s="18">
        <v>-6.2</v>
      </c>
      <c r="V25" s="18">
        <v>-106.2</v>
      </c>
      <c r="X25" s="19">
        <v>42314</v>
      </c>
      <c r="Y25" s="19">
        <v>42673</v>
      </c>
      <c r="Z25" s="19">
        <v>43038</v>
      </c>
      <c r="AA25" s="19">
        <v>43403</v>
      </c>
      <c r="AB25" s="19">
        <v>43768</v>
      </c>
      <c r="AC25" s="22">
        <v>102.56356164383561</v>
      </c>
      <c r="AD25" s="21">
        <v>-5.4</v>
      </c>
      <c r="AE25" s="21">
        <v>-5.4</v>
      </c>
      <c r="AF25" s="21">
        <v>-5.4</v>
      </c>
      <c r="AG25" s="21">
        <v>-105.4</v>
      </c>
      <c r="AI25" s="23">
        <v>42314</v>
      </c>
      <c r="AJ25" s="23">
        <v>42400</v>
      </c>
      <c r="AK25" s="23">
        <v>42766</v>
      </c>
      <c r="AL25" s="23">
        <v>43131</v>
      </c>
      <c r="AM25" s="25">
        <v>105.85849315068494</v>
      </c>
      <c r="AN25" s="24">
        <v>-6.5</v>
      </c>
      <c r="AO25" s="24">
        <v>-6.5</v>
      </c>
      <c r="AP25" s="24">
        <v>-106.5</v>
      </c>
      <c r="AR25" s="29">
        <v>42314</v>
      </c>
      <c r="AS25" s="29">
        <v>42477</v>
      </c>
      <c r="AT25" s="29">
        <v>42842</v>
      </c>
      <c r="AU25" s="29">
        <v>43207</v>
      </c>
      <c r="AV25" s="29">
        <v>43572</v>
      </c>
      <c r="AW25" s="29">
        <v>43938</v>
      </c>
      <c r="AX25" s="29">
        <v>44303</v>
      </c>
      <c r="AY25" s="29">
        <v>44668</v>
      </c>
      <c r="AZ25" s="29">
        <v>45033</v>
      </c>
      <c r="BA25" s="31" t="s">
        <v>2</v>
      </c>
      <c r="BB25" s="30">
        <v>-5.07</v>
      </c>
      <c r="BC25" s="30">
        <f t="shared" ref="BC25:BH25" si="62">BB25</f>
        <v>-5.07</v>
      </c>
      <c r="BD25" s="30">
        <f t="shared" si="62"/>
        <v>-5.07</v>
      </c>
      <c r="BE25" s="30">
        <f t="shared" si="62"/>
        <v>-5.07</v>
      </c>
      <c r="BF25" s="30">
        <f t="shared" si="62"/>
        <v>-5.07</v>
      </c>
      <c r="BG25" s="30">
        <f t="shared" si="62"/>
        <v>-5.07</v>
      </c>
      <c r="BH25" s="30">
        <f t="shared" si="62"/>
        <v>-5.07</v>
      </c>
      <c r="BI25" s="30">
        <f t="shared" ref="BI25" si="63">-100+BH25</f>
        <v>-105.07</v>
      </c>
      <c r="BK25" s="23">
        <v>42314</v>
      </c>
      <c r="BL25" s="23">
        <v>42588</v>
      </c>
      <c r="BM25" s="23">
        <v>42953</v>
      </c>
      <c r="BN25" s="23">
        <v>43318</v>
      </c>
      <c r="BO25" s="25">
        <v>104.44</v>
      </c>
      <c r="BP25" s="24">
        <v>-7.3</v>
      </c>
      <c r="BQ25" s="24">
        <v>-7.3</v>
      </c>
      <c r="BR25" s="24">
        <v>-107.3</v>
      </c>
      <c r="BT25" s="19">
        <v>42314</v>
      </c>
      <c r="BU25" s="19">
        <v>42639</v>
      </c>
      <c r="BV25" s="19">
        <v>43004</v>
      </c>
      <c r="BW25" s="19">
        <v>43369</v>
      </c>
      <c r="BX25" s="19">
        <v>43734</v>
      </c>
      <c r="BY25" s="19">
        <v>44100</v>
      </c>
      <c r="BZ25" s="22" t="s">
        <v>2</v>
      </c>
      <c r="CA25" s="22">
        <v>-6.3</v>
      </c>
      <c r="CB25" s="22">
        <v>-6.3</v>
      </c>
      <c r="CC25" s="20">
        <v>-6.3</v>
      </c>
      <c r="CD25" s="20">
        <v>-6.3</v>
      </c>
      <c r="CE25" s="20">
        <v>-106.3</v>
      </c>
      <c r="CG25" s="26">
        <v>42314</v>
      </c>
      <c r="CH25" s="26">
        <v>42540</v>
      </c>
      <c r="CI25" s="26">
        <v>42905</v>
      </c>
      <c r="CJ25" s="26">
        <v>43270</v>
      </c>
      <c r="CK25" s="26">
        <v>43635</v>
      </c>
      <c r="CL25" s="26">
        <v>44001</v>
      </c>
      <c r="CM25" s="28">
        <v>104.82356164383562</v>
      </c>
      <c r="CN25" s="28">
        <v>-5.38</v>
      </c>
      <c r="CO25" s="28">
        <f t="shared" ref="CO25:CQ25" si="64">CN25</f>
        <v>-5.38</v>
      </c>
      <c r="CP25" s="28">
        <f t="shared" si="64"/>
        <v>-5.38</v>
      </c>
      <c r="CQ25" s="28">
        <f t="shared" si="64"/>
        <v>-5.38</v>
      </c>
      <c r="CR25" s="27">
        <v>-105.38</v>
      </c>
      <c r="CT25" s="23">
        <v>42314</v>
      </c>
      <c r="CU25" s="23">
        <v>42578</v>
      </c>
      <c r="CV25" s="23">
        <v>42943</v>
      </c>
      <c r="CW25" s="23">
        <v>43308</v>
      </c>
      <c r="CX25" s="25">
        <v>102.92643835616438</v>
      </c>
      <c r="CY25" s="24">
        <v>-6.5</v>
      </c>
      <c r="CZ25" s="24">
        <v>-6.5</v>
      </c>
      <c r="DA25" s="24">
        <v>-106.5</v>
      </c>
    </row>
    <row r="26" spans="1:105" x14ac:dyDescent="0.15">
      <c r="A26" s="1">
        <v>42317</v>
      </c>
      <c r="B26" s="1">
        <v>42405</v>
      </c>
      <c r="C26" s="1">
        <v>42771</v>
      </c>
      <c r="D26" s="1">
        <v>43136</v>
      </c>
      <c r="E26" s="2" t="s">
        <v>2</v>
      </c>
      <c r="F26">
        <v>-5.17</v>
      </c>
      <c r="G26">
        <v>-5.17</v>
      </c>
      <c r="H26">
        <v>-105.17</v>
      </c>
      <c r="J26" s="12">
        <v>42317</v>
      </c>
      <c r="K26" s="12">
        <v>42430</v>
      </c>
      <c r="L26" s="12">
        <v>42795</v>
      </c>
      <c r="M26" s="13">
        <v>110.23178082191781</v>
      </c>
      <c r="N26" s="11">
        <v>-8.5</v>
      </c>
      <c r="O26" s="11">
        <v>-108.5</v>
      </c>
      <c r="Q26" s="14">
        <v>42317</v>
      </c>
      <c r="R26" s="14">
        <v>42612</v>
      </c>
      <c r="S26" s="14">
        <v>42977</v>
      </c>
      <c r="T26" s="17">
        <v>102.00602739726027</v>
      </c>
      <c r="U26" s="18">
        <v>-6.2</v>
      </c>
      <c r="V26" s="18">
        <v>-106.2</v>
      </c>
      <c r="X26" s="19">
        <v>42317</v>
      </c>
      <c r="Y26" s="19">
        <v>42673</v>
      </c>
      <c r="Z26" s="19">
        <v>43038</v>
      </c>
      <c r="AA26" s="19">
        <v>43403</v>
      </c>
      <c r="AB26" s="19">
        <v>43768</v>
      </c>
      <c r="AC26" s="22" t="s">
        <v>2</v>
      </c>
      <c r="AD26" s="21">
        <v>-5.4</v>
      </c>
      <c r="AE26" s="21">
        <v>-5.4</v>
      </c>
      <c r="AF26" s="21">
        <v>-5.4</v>
      </c>
      <c r="AG26" s="21">
        <v>-105.4</v>
      </c>
      <c r="AI26" s="23">
        <v>42317</v>
      </c>
      <c r="AJ26" s="23">
        <v>42400</v>
      </c>
      <c r="AK26" s="23">
        <v>42766</v>
      </c>
      <c r="AL26" s="23">
        <v>43131</v>
      </c>
      <c r="AM26" s="25" t="s">
        <v>2</v>
      </c>
      <c r="AN26" s="24">
        <v>-6.5</v>
      </c>
      <c r="AO26" s="24">
        <v>-6.5</v>
      </c>
      <c r="AP26" s="24">
        <v>-106.5</v>
      </c>
      <c r="AR26" s="29">
        <v>42317</v>
      </c>
      <c r="AS26" s="29">
        <v>42477</v>
      </c>
      <c r="AT26" s="29">
        <v>42842</v>
      </c>
      <c r="AU26" s="29">
        <v>43207</v>
      </c>
      <c r="AV26" s="29">
        <v>43572</v>
      </c>
      <c r="AW26" s="29">
        <v>43938</v>
      </c>
      <c r="AX26" s="29">
        <v>44303</v>
      </c>
      <c r="AY26" s="29">
        <v>44668</v>
      </c>
      <c r="AZ26" s="29">
        <v>45033</v>
      </c>
      <c r="BA26" s="31">
        <v>101.71142465753424</v>
      </c>
      <c r="BB26" s="30">
        <v>-5.07</v>
      </c>
      <c r="BC26" s="30">
        <v>-5.07</v>
      </c>
      <c r="BD26" s="30">
        <v>-5.07</v>
      </c>
      <c r="BE26" s="30">
        <v>-5.07</v>
      </c>
      <c r="BF26" s="30">
        <v>-5.07</v>
      </c>
      <c r="BG26" s="30">
        <v>-5.07</v>
      </c>
      <c r="BH26" s="30">
        <v>-5.07</v>
      </c>
      <c r="BI26" s="30">
        <v>-105.07</v>
      </c>
      <c r="BK26" s="23">
        <v>42317</v>
      </c>
      <c r="BL26" s="23">
        <v>42588</v>
      </c>
      <c r="BM26" s="23">
        <v>42953</v>
      </c>
      <c r="BN26" s="23">
        <v>43318</v>
      </c>
      <c r="BO26" s="25">
        <v>104.14</v>
      </c>
      <c r="BP26" s="24">
        <v>-7.3</v>
      </c>
      <c r="BQ26" s="24">
        <v>-7.3</v>
      </c>
      <c r="BR26" s="24">
        <v>-107.3</v>
      </c>
      <c r="BT26" s="19">
        <v>42317</v>
      </c>
      <c r="BU26" s="19">
        <v>42639</v>
      </c>
      <c r="BV26" s="19">
        <v>43004</v>
      </c>
      <c r="BW26" s="19">
        <v>43369</v>
      </c>
      <c r="BX26" s="19">
        <v>43734</v>
      </c>
      <c r="BY26" s="19">
        <v>44100</v>
      </c>
      <c r="BZ26" s="22">
        <v>108.05945205479452</v>
      </c>
      <c r="CA26" s="22">
        <v>-6.3</v>
      </c>
      <c r="CB26" s="22">
        <v>-6.3</v>
      </c>
      <c r="CC26" s="20">
        <v>-6.3</v>
      </c>
      <c r="CD26" s="20">
        <v>-6.3</v>
      </c>
      <c r="CE26" s="20">
        <v>-106.3</v>
      </c>
      <c r="CG26" s="26">
        <v>42317</v>
      </c>
      <c r="CH26" s="26">
        <v>42540</v>
      </c>
      <c r="CI26" s="26">
        <v>42905</v>
      </c>
      <c r="CJ26" s="26">
        <v>43270</v>
      </c>
      <c r="CK26" s="26">
        <v>43635</v>
      </c>
      <c r="CL26" s="26">
        <v>44001</v>
      </c>
      <c r="CM26" s="28">
        <v>104.40778082191781</v>
      </c>
      <c r="CN26" s="28">
        <v>-5.38</v>
      </c>
      <c r="CO26" s="28">
        <v>-5.38</v>
      </c>
      <c r="CP26" s="27">
        <v>-5.38</v>
      </c>
      <c r="CQ26" s="27">
        <v>-5.38</v>
      </c>
      <c r="CR26" s="27">
        <v>-105.38</v>
      </c>
      <c r="CT26" s="23">
        <v>42317</v>
      </c>
      <c r="CU26" s="23">
        <v>42578</v>
      </c>
      <c r="CV26" s="23">
        <v>42943</v>
      </c>
      <c r="CW26" s="23">
        <v>43308</v>
      </c>
      <c r="CX26" s="25" t="s">
        <v>2</v>
      </c>
      <c r="CY26" s="24">
        <v>-6.5</v>
      </c>
      <c r="CZ26" s="24">
        <v>-6.5</v>
      </c>
      <c r="DA26" s="24">
        <v>-106.5</v>
      </c>
    </row>
    <row r="27" spans="1:105" x14ac:dyDescent="0.15">
      <c r="A27" s="1">
        <v>42318</v>
      </c>
      <c r="B27" s="1">
        <v>42405</v>
      </c>
      <c r="C27" s="1">
        <v>42771</v>
      </c>
      <c r="D27" s="1">
        <v>43136</v>
      </c>
      <c r="E27" s="2" t="s">
        <v>2</v>
      </c>
      <c r="F27">
        <f t="shared" ref="F27" si="65">-5.17</f>
        <v>-5.17</v>
      </c>
      <c r="G27">
        <v>-5.17</v>
      </c>
      <c r="H27">
        <f t="shared" ref="H27" si="66">-105.17</f>
        <v>-105.17</v>
      </c>
      <c r="J27" s="12">
        <v>42318</v>
      </c>
      <c r="K27" s="12">
        <v>42430</v>
      </c>
      <c r="L27" s="12">
        <v>42795</v>
      </c>
      <c r="M27" s="13">
        <v>110.10506849315068</v>
      </c>
      <c r="N27" s="11">
        <v>-8.5</v>
      </c>
      <c r="O27" s="11">
        <v>-108.5</v>
      </c>
      <c r="Q27" s="14">
        <v>42318</v>
      </c>
      <c r="R27" s="14">
        <v>42612</v>
      </c>
      <c r="S27" s="14">
        <v>42977</v>
      </c>
      <c r="T27" s="17">
        <v>101.76301369863015</v>
      </c>
      <c r="U27" s="18">
        <v>-6.2</v>
      </c>
      <c r="V27" s="18">
        <v>-106.2</v>
      </c>
      <c r="X27" s="19">
        <v>42318</v>
      </c>
      <c r="Y27" s="19">
        <v>42673</v>
      </c>
      <c r="Z27" s="19">
        <v>43038</v>
      </c>
      <c r="AA27" s="19">
        <v>43403</v>
      </c>
      <c r="AB27" s="19">
        <v>43768</v>
      </c>
      <c r="AC27" s="22">
        <v>102.4727397260274</v>
      </c>
      <c r="AD27" s="21">
        <v>-5.4</v>
      </c>
      <c r="AE27" s="21">
        <v>-5.4</v>
      </c>
      <c r="AF27" s="21">
        <v>-5.4</v>
      </c>
      <c r="AG27" s="21">
        <v>-105.4</v>
      </c>
      <c r="AI27" s="23">
        <v>42318</v>
      </c>
      <c r="AJ27" s="23">
        <v>42400</v>
      </c>
      <c r="AK27" s="23">
        <v>42766</v>
      </c>
      <c r="AL27" s="23">
        <v>43131</v>
      </c>
      <c r="AM27" s="25">
        <v>105.88972602739726</v>
      </c>
      <c r="AN27" s="24">
        <v>-6.5</v>
      </c>
      <c r="AO27" s="24">
        <v>-6.5</v>
      </c>
      <c r="AP27" s="24">
        <v>-106.5</v>
      </c>
      <c r="AR27" s="29">
        <v>42318</v>
      </c>
      <c r="AS27" s="29">
        <v>42477</v>
      </c>
      <c r="AT27" s="29">
        <v>42842</v>
      </c>
      <c r="AU27" s="29">
        <v>43207</v>
      </c>
      <c r="AV27" s="29">
        <v>43572</v>
      </c>
      <c r="AW27" s="29">
        <v>43938</v>
      </c>
      <c r="AX27" s="29">
        <v>44303</v>
      </c>
      <c r="AY27" s="29">
        <v>44668</v>
      </c>
      <c r="AZ27" s="29">
        <v>45033</v>
      </c>
      <c r="BA27" s="31">
        <v>101.37531506849315</v>
      </c>
      <c r="BB27" s="30">
        <v>-5.07</v>
      </c>
      <c r="BC27" s="30">
        <f t="shared" ref="BC27:BH27" si="67">BB27</f>
        <v>-5.07</v>
      </c>
      <c r="BD27" s="30">
        <f t="shared" si="67"/>
        <v>-5.07</v>
      </c>
      <c r="BE27" s="30">
        <f t="shared" si="67"/>
        <v>-5.07</v>
      </c>
      <c r="BF27" s="30">
        <f t="shared" si="67"/>
        <v>-5.07</v>
      </c>
      <c r="BG27" s="30">
        <f t="shared" si="67"/>
        <v>-5.07</v>
      </c>
      <c r="BH27" s="30">
        <f t="shared" si="67"/>
        <v>-5.07</v>
      </c>
      <c r="BI27" s="30">
        <f t="shared" ref="BI27" si="68">-100+BH27</f>
        <v>-105.07</v>
      </c>
      <c r="BK27" s="23">
        <v>42318</v>
      </c>
      <c r="BL27" s="23">
        <v>42588</v>
      </c>
      <c r="BM27" s="23">
        <v>42953</v>
      </c>
      <c r="BN27" s="23">
        <v>43318</v>
      </c>
      <c r="BO27" s="25">
        <v>103.71000000000001</v>
      </c>
      <c r="BP27" s="24">
        <v>-7.3</v>
      </c>
      <c r="BQ27" s="24">
        <v>-7.3</v>
      </c>
      <c r="BR27" s="24">
        <v>-107.3</v>
      </c>
      <c r="BT27" s="19">
        <v>42318</v>
      </c>
      <c r="BU27" s="19">
        <v>42639</v>
      </c>
      <c r="BV27" s="19">
        <v>43004</v>
      </c>
      <c r="BW27" s="19">
        <v>43369</v>
      </c>
      <c r="BX27" s="19">
        <v>43734</v>
      </c>
      <c r="BY27" s="19">
        <v>44100</v>
      </c>
      <c r="BZ27" s="22" t="s">
        <v>2</v>
      </c>
      <c r="CA27" s="22">
        <v>-6.3</v>
      </c>
      <c r="CB27" s="22">
        <f t="shared" ref="CB27:CD27" si="69">CA27</f>
        <v>-6.3</v>
      </c>
      <c r="CC27" s="22">
        <f t="shared" si="69"/>
        <v>-6.3</v>
      </c>
      <c r="CD27" s="22">
        <f t="shared" si="69"/>
        <v>-6.3</v>
      </c>
      <c r="CE27" s="20">
        <v>-106.3</v>
      </c>
      <c r="CG27" s="26">
        <v>42318</v>
      </c>
      <c r="CH27" s="26">
        <v>42540</v>
      </c>
      <c r="CI27" s="26">
        <v>42905</v>
      </c>
      <c r="CJ27" s="26">
        <v>43270</v>
      </c>
      <c r="CK27" s="26">
        <v>43635</v>
      </c>
      <c r="CL27" s="26">
        <v>44001</v>
      </c>
      <c r="CM27" s="28">
        <v>104.4225205479452</v>
      </c>
      <c r="CN27" s="28">
        <v>-5.38</v>
      </c>
      <c r="CO27" s="28">
        <f t="shared" ref="CO27:CQ27" si="70">CN27</f>
        <v>-5.38</v>
      </c>
      <c r="CP27" s="28">
        <f t="shared" si="70"/>
        <v>-5.38</v>
      </c>
      <c r="CQ27" s="28">
        <f t="shared" si="70"/>
        <v>-5.38</v>
      </c>
      <c r="CR27" s="27">
        <v>-105.38</v>
      </c>
      <c r="CT27" s="23">
        <v>42318</v>
      </c>
      <c r="CU27" s="23">
        <v>42578</v>
      </c>
      <c r="CV27" s="23">
        <v>42943</v>
      </c>
      <c r="CW27" s="23">
        <v>43308</v>
      </c>
      <c r="CX27" s="25" t="s">
        <v>2</v>
      </c>
      <c r="CY27" s="24">
        <v>-6.5</v>
      </c>
      <c r="CZ27" s="24">
        <v>-6.5</v>
      </c>
      <c r="DA27" s="24">
        <v>-106.5</v>
      </c>
    </row>
    <row r="28" spans="1:105" x14ac:dyDescent="0.15">
      <c r="A28" s="1">
        <v>42319</v>
      </c>
      <c r="B28" s="1">
        <v>42405</v>
      </c>
      <c r="C28" s="1">
        <v>42771</v>
      </c>
      <c r="D28" s="1">
        <v>43136</v>
      </c>
      <c r="E28" s="2" t="s">
        <v>2</v>
      </c>
      <c r="F28">
        <v>-5.17</v>
      </c>
      <c r="G28">
        <v>-5.17</v>
      </c>
      <c r="H28">
        <v>-105.17</v>
      </c>
      <c r="J28" s="12">
        <v>42319</v>
      </c>
      <c r="K28" s="12">
        <v>42430</v>
      </c>
      <c r="L28" s="12">
        <v>42795</v>
      </c>
      <c r="M28" s="13">
        <v>110.14835616438356</v>
      </c>
      <c r="N28" s="11">
        <v>-8.5</v>
      </c>
      <c r="O28" s="11">
        <v>-108.5</v>
      </c>
      <c r="Q28" s="14">
        <v>42319</v>
      </c>
      <c r="R28" s="14">
        <v>42612</v>
      </c>
      <c r="S28" s="14">
        <v>42977</v>
      </c>
      <c r="T28" s="17">
        <v>101.89</v>
      </c>
      <c r="U28" s="18">
        <v>-6.2</v>
      </c>
      <c r="V28" s="18">
        <v>-106.2</v>
      </c>
      <c r="X28" s="19">
        <v>42319</v>
      </c>
      <c r="Y28" s="19">
        <v>42673</v>
      </c>
      <c r="Z28" s="19">
        <v>43038</v>
      </c>
      <c r="AA28" s="19">
        <v>43403</v>
      </c>
      <c r="AB28" s="19">
        <v>43768</v>
      </c>
      <c r="AC28" s="22">
        <v>102.67753424657535</v>
      </c>
      <c r="AD28" s="21">
        <v>-5.4</v>
      </c>
      <c r="AE28" s="21">
        <v>-5.4</v>
      </c>
      <c r="AF28" s="21">
        <v>-5.4</v>
      </c>
      <c r="AG28" s="21">
        <v>-105.4</v>
      </c>
      <c r="AI28" s="23">
        <v>42319</v>
      </c>
      <c r="AJ28" s="23">
        <v>42400</v>
      </c>
      <c r="AK28" s="23">
        <v>42766</v>
      </c>
      <c r="AL28" s="23">
        <v>43131</v>
      </c>
      <c r="AM28" s="25" t="s">
        <v>2</v>
      </c>
      <c r="AN28" s="24">
        <v>-6.5</v>
      </c>
      <c r="AO28" s="24">
        <v>-6.5</v>
      </c>
      <c r="AP28" s="24">
        <v>-106.5</v>
      </c>
      <c r="AR28" s="29">
        <v>42319</v>
      </c>
      <c r="AS28" s="29">
        <v>42477</v>
      </c>
      <c r="AT28" s="29">
        <v>42842</v>
      </c>
      <c r="AU28" s="29">
        <v>43207</v>
      </c>
      <c r="AV28" s="29">
        <v>43572</v>
      </c>
      <c r="AW28" s="29">
        <v>43938</v>
      </c>
      <c r="AX28" s="29">
        <v>44303</v>
      </c>
      <c r="AY28" s="29">
        <v>44668</v>
      </c>
      <c r="AZ28" s="29">
        <v>45033</v>
      </c>
      <c r="BA28" s="31" t="s">
        <v>2</v>
      </c>
      <c r="BB28" s="30">
        <v>-5.07</v>
      </c>
      <c r="BC28" s="30">
        <v>-5.07</v>
      </c>
      <c r="BD28" s="30">
        <v>-5.07</v>
      </c>
      <c r="BE28" s="30">
        <v>-5.07</v>
      </c>
      <c r="BF28" s="30">
        <v>-5.07</v>
      </c>
      <c r="BG28" s="30">
        <v>-5.07</v>
      </c>
      <c r="BH28" s="30">
        <v>-5.07</v>
      </c>
      <c r="BI28" s="30">
        <v>-105.07</v>
      </c>
      <c r="BK28" s="23">
        <v>42319</v>
      </c>
      <c r="BL28" s="23">
        <v>42588</v>
      </c>
      <c r="BM28" s="23">
        <v>42953</v>
      </c>
      <c r="BN28" s="23">
        <v>43318</v>
      </c>
      <c r="BO28" s="25">
        <v>103.34</v>
      </c>
      <c r="BP28" s="24">
        <v>-7.3</v>
      </c>
      <c r="BQ28" s="24">
        <v>-7.3</v>
      </c>
      <c r="BR28" s="24">
        <v>-107.3</v>
      </c>
      <c r="BT28" s="19">
        <v>42319</v>
      </c>
      <c r="BU28" s="19">
        <v>42639</v>
      </c>
      <c r="BV28" s="19">
        <v>43004</v>
      </c>
      <c r="BW28" s="19">
        <v>43369</v>
      </c>
      <c r="BX28" s="19">
        <v>43734</v>
      </c>
      <c r="BY28" s="19">
        <v>44100</v>
      </c>
      <c r="BZ28" s="22" t="s">
        <v>2</v>
      </c>
      <c r="CA28" s="22">
        <v>-6.3</v>
      </c>
      <c r="CB28" s="22">
        <v>-6.3</v>
      </c>
      <c r="CC28" s="20">
        <v>-6.3</v>
      </c>
      <c r="CD28" s="20">
        <v>-6.3</v>
      </c>
      <c r="CE28" s="20">
        <v>-106.3</v>
      </c>
      <c r="CG28" s="26">
        <v>42319</v>
      </c>
      <c r="CH28" s="26">
        <v>42540</v>
      </c>
      <c r="CI28" s="26">
        <v>42905</v>
      </c>
      <c r="CJ28" s="26">
        <v>43270</v>
      </c>
      <c r="CK28" s="26">
        <v>43635</v>
      </c>
      <c r="CL28" s="26">
        <v>44001</v>
      </c>
      <c r="CM28" s="28">
        <v>104.48726027397259</v>
      </c>
      <c r="CN28" s="28">
        <v>-5.38</v>
      </c>
      <c r="CO28" s="28">
        <v>-5.38</v>
      </c>
      <c r="CP28" s="27">
        <v>-5.38</v>
      </c>
      <c r="CQ28" s="27">
        <v>-5.38</v>
      </c>
      <c r="CR28" s="27">
        <v>-105.38</v>
      </c>
      <c r="CT28" s="23">
        <v>42319</v>
      </c>
      <c r="CU28" s="23">
        <v>42578</v>
      </c>
      <c r="CV28" s="23">
        <v>42943</v>
      </c>
      <c r="CW28" s="23">
        <v>43308</v>
      </c>
      <c r="CX28" s="25" t="s">
        <v>2</v>
      </c>
      <c r="CY28" s="24">
        <v>-6.5</v>
      </c>
      <c r="CZ28" s="24">
        <v>-6.5</v>
      </c>
      <c r="DA28" s="24">
        <v>-106.5</v>
      </c>
    </row>
    <row r="29" spans="1:105" x14ac:dyDescent="0.15">
      <c r="A29" s="1">
        <v>42320</v>
      </c>
      <c r="B29" s="1">
        <v>42405</v>
      </c>
      <c r="C29" s="1">
        <v>42771</v>
      </c>
      <c r="D29" s="1">
        <v>43136</v>
      </c>
      <c r="E29" s="2" t="s">
        <v>2</v>
      </c>
      <c r="F29">
        <f t="shared" ref="F29" si="71">-5.17</f>
        <v>-5.17</v>
      </c>
      <c r="G29">
        <v>-5.17</v>
      </c>
      <c r="H29">
        <f t="shared" ref="H29" si="72">-105.17</f>
        <v>-105.17</v>
      </c>
      <c r="J29" s="12">
        <v>42320</v>
      </c>
      <c r="K29" s="12">
        <v>42430</v>
      </c>
      <c r="L29" s="12">
        <v>42795</v>
      </c>
      <c r="M29" s="13">
        <v>109.97164383561645</v>
      </c>
      <c r="N29" s="11">
        <v>-8.5</v>
      </c>
      <c r="O29" s="11">
        <v>-108.5</v>
      </c>
      <c r="Q29" s="14">
        <v>42320</v>
      </c>
      <c r="R29" s="14">
        <v>42612</v>
      </c>
      <c r="S29" s="14">
        <v>42977</v>
      </c>
      <c r="T29" s="17">
        <v>101.85698630136986</v>
      </c>
      <c r="U29" s="18">
        <v>-6.2</v>
      </c>
      <c r="V29" s="18">
        <v>-106.2</v>
      </c>
      <c r="X29" s="19">
        <v>42320</v>
      </c>
      <c r="Y29" s="19">
        <v>42673</v>
      </c>
      <c r="Z29" s="19">
        <v>43038</v>
      </c>
      <c r="AA29" s="19">
        <v>43403</v>
      </c>
      <c r="AB29" s="19">
        <v>43768</v>
      </c>
      <c r="AC29" s="22" t="s">
        <v>2</v>
      </c>
      <c r="AD29" s="21">
        <v>-5.4</v>
      </c>
      <c r="AE29" s="21">
        <v>-5.4</v>
      </c>
      <c r="AF29" s="21">
        <v>-5.4</v>
      </c>
      <c r="AG29" s="21">
        <v>-105.4</v>
      </c>
      <c r="AI29" s="23">
        <v>42320</v>
      </c>
      <c r="AJ29" s="23">
        <v>42400</v>
      </c>
      <c r="AK29" s="23">
        <v>42766</v>
      </c>
      <c r="AL29" s="23">
        <v>43131</v>
      </c>
      <c r="AM29" s="25">
        <v>105.86534246575343</v>
      </c>
      <c r="AN29" s="24">
        <v>-6.5</v>
      </c>
      <c r="AO29" s="24">
        <v>-6.5</v>
      </c>
      <c r="AP29" s="24">
        <v>-106.5</v>
      </c>
      <c r="AR29" s="29">
        <v>42320</v>
      </c>
      <c r="AS29" s="29">
        <v>42477</v>
      </c>
      <c r="AT29" s="29">
        <v>42842</v>
      </c>
      <c r="AU29" s="29">
        <v>43207</v>
      </c>
      <c r="AV29" s="29">
        <v>43572</v>
      </c>
      <c r="AW29" s="29">
        <v>43938</v>
      </c>
      <c r="AX29" s="29">
        <v>44303</v>
      </c>
      <c r="AY29" s="29">
        <v>44668</v>
      </c>
      <c r="AZ29" s="29">
        <v>45033</v>
      </c>
      <c r="BA29" s="31" t="s">
        <v>2</v>
      </c>
      <c r="BB29" s="30">
        <v>-5.07</v>
      </c>
      <c r="BC29" s="30">
        <f t="shared" ref="BC29:BH29" si="73">BB29</f>
        <v>-5.07</v>
      </c>
      <c r="BD29" s="30">
        <f t="shared" si="73"/>
        <v>-5.07</v>
      </c>
      <c r="BE29" s="30">
        <f t="shared" si="73"/>
        <v>-5.07</v>
      </c>
      <c r="BF29" s="30">
        <f t="shared" si="73"/>
        <v>-5.07</v>
      </c>
      <c r="BG29" s="30">
        <f t="shared" si="73"/>
        <v>-5.07</v>
      </c>
      <c r="BH29" s="30">
        <f t="shared" si="73"/>
        <v>-5.07</v>
      </c>
      <c r="BI29" s="30">
        <f t="shared" ref="BI29" si="74">-100+BH29</f>
        <v>-105.07</v>
      </c>
      <c r="BK29" s="23">
        <v>42320</v>
      </c>
      <c r="BL29" s="23">
        <v>42588</v>
      </c>
      <c r="BM29" s="23">
        <v>42953</v>
      </c>
      <c r="BN29" s="23">
        <v>43318</v>
      </c>
      <c r="BO29" s="25">
        <v>102.71</v>
      </c>
      <c r="BP29" s="24">
        <v>-7.3</v>
      </c>
      <c r="BQ29" s="24">
        <v>-7.3</v>
      </c>
      <c r="BR29" s="24">
        <v>-107.3</v>
      </c>
      <c r="BT29" s="19">
        <v>42320</v>
      </c>
      <c r="BU29" s="19">
        <v>42639</v>
      </c>
      <c r="BV29" s="19">
        <v>43004</v>
      </c>
      <c r="BW29" s="19">
        <v>43369</v>
      </c>
      <c r="BX29" s="19">
        <v>43734</v>
      </c>
      <c r="BY29" s="19">
        <v>44100</v>
      </c>
      <c r="BZ29" s="22" t="s">
        <v>2</v>
      </c>
      <c r="CA29" s="22">
        <v>-6.3</v>
      </c>
      <c r="CB29" s="22">
        <v>-6.3</v>
      </c>
      <c r="CC29" s="20">
        <v>-6.3</v>
      </c>
      <c r="CD29" s="20">
        <v>-6.3</v>
      </c>
      <c r="CE29" s="20">
        <v>-106.3</v>
      </c>
      <c r="CG29" s="26">
        <v>42320</v>
      </c>
      <c r="CH29" s="26">
        <v>42540</v>
      </c>
      <c r="CI29" s="26">
        <v>42905</v>
      </c>
      <c r="CJ29" s="26">
        <v>43270</v>
      </c>
      <c r="CK29" s="26">
        <v>43635</v>
      </c>
      <c r="CL29" s="26">
        <v>44001</v>
      </c>
      <c r="CM29" s="28">
        <v>104.502</v>
      </c>
      <c r="CN29" s="28">
        <v>-5.38</v>
      </c>
      <c r="CO29" s="28">
        <f t="shared" ref="CO29:CQ29" si="75">CN29</f>
        <v>-5.38</v>
      </c>
      <c r="CP29" s="28">
        <f t="shared" si="75"/>
        <v>-5.38</v>
      </c>
      <c r="CQ29" s="28">
        <f t="shared" si="75"/>
        <v>-5.38</v>
      </c>
      <c r="CR29" s="27">
        <v>-105.38</v>
      </c>
      <c r="CT29" s="23">
        <v>42320</v>
      </c>
      <c r="CU29" s="23">
        <v>42578</v>
      </c>
      <c r="CV29" s="23">
        <v>42943</v>
      </c>
      <c r="CW29" s="23">
        <v>43308</v>
      </c>
      <c r="CX29" s="25" t="s">
        <v>2</v>
      </c>
      <c r="CY29" s="24">
        <v>-6.5</v>
      </c>
      <c r="CZ29" s="24">
        <v>-6.5</v>
      </c>
      <c r="DA29" s="24">
        <v>-106.5</v>
      </c>
    </row>
    <row r="30" spans="1:105" x14ac:dyDescent="0.15">
      <c r="A30" s="1">
        <v>42321</v>
      </c>
      <c r="B30" s="1">
        <v>42405</v>
      </c>
      <c r="C30" s="1">
        <v>42771</v>
      </c>
      <c r="D30" s="1">
        <v>43136</v>
      </c>
      <c r="E30" s="2" t="s">
        <v>2</v>
      </c>
      <c r="F30">
        <v>-5.17</v>
      </c>
      <c r="G30">
        <v>-5.17</v>
      </c>
      <c r="H30">
        <v>-105.17</v>
      </c>
      <c r="J30" s="12">
        <v>42321</v>
      </c>
      <c r="K30" s="12">
        <v>42430</v>
      </c>
      <c r="L30" s="12">
        <v>42795</v>
      </c>
      <c r="M30" s="13">
        <v>109.83493150684932</v>
      </c>
      <c r="N30" s="11">
        <v>-8.5</v>
      </c>
      <c r="O30" s="11">
        <v>-108.5</v>
      </c>
      <c r="Q30" s="14">
        <v>42321</v>
      </c>
      <c r="R30" s="14">
        <v>42612</v>
      </c>
      <c r="S30" s="14">
        <v>42977</v>
      </c>
      <c r="T30" s="17">
        <v>101.77397260273973</v>
      </c>
      <c r="U30" s="18">
        <v>-6.2</v>
      </c>
      <c r="V30" s="18">
        <v>-106.2</v>
      </c>
      <c r="X30" s="19">
        <v>42321</v>
      </c>
      <c r="Y30" s="19">
        <v>42673</v>
      </c>
      <c r="Z30" s="19">
        <v>43038</v>
      </c>
      <c r="AA30" s="19">
        <v>43403</v>
      </c>
      <c r="AB30" s="19">
        <v>43768</v>
      </c>
      <c r="AC30" s="22">
        <v>102.18712328767124</v>
      </c>
      <c r="AD30" s="21">
        <v>-5.4</v>
      </c>
      <c r="AE30" s="21">
        <v>-5.4</v>
      </c>
      <c r="AF30" s="21">
        <v>-5.4</v>
      </c>
      <c r="AG30" s="21">
        <v>-105.4</v>
      </c>
      <c r="AI30" s="23">
        <v>42321</v>
      </c>
      <c r="AJ30" s="23">
        <v>42400</v>
      </c>
      <c r="AK30" s="23">
        <v>42766</v>
      </c>
      <c r="AL30" s="23">
        <v>43131</v>
      </c>
      <c r="AM30" s="25">
        <v>105.9331506849315</v>
      </c>
      <c r="AN30" s="24">
        <v>-6.5</v>
      </c>
      <c r="AO30" s="24">
        <v>-6.5</v>
      </c>
      <c r="AP30" s="24">
        <v>-106.5</v>
      </c>
      <c r="AR30" s="29">
        <v>42321</v>
      </c>
      <c r="AS30" s="29">
        <v>42477</v>
      </c>
      <c r="AT30" s="29">
        <v>42842</v>
      </c>
      <c r="AU30" s="29">
        <v>43207</v>
      </c>
      <c r="AV30" s="29">
        <v>43572</v>
      </c>
      <c r="AW30" s="29">
        <v>43938</v>
      </c>
      <c r="AX30" s="29">
        <v>44303</v>
      </c>
      <c r="AY30" s="29">
        <v>44668</v>
      </c>
      <c r="AZ30" s="29">
        <v>45033</v>
      </c>
      <c r="BA30" s="31" t="s">
        <v>2</v>
      </c>
      <c r="BB30" s="30">
        <v>-5.07</v>
      </c>
      <c r="BC30" s="30">
        <v>-5.07</v>
      </c>
      <c r="BD30" s="30">
        <v>-5.07</v>
      </c>
      <c r="BE30" s="30">
        <v>-5.07</v>
      </c>
      <c r="BF30" s="30">
        <v>-5.07</v>
      </c>
      <c r="BG30" s="30">
        <v>-5.07</v>
      </c>
      <c r="BH30" s="30">
        <v>-5.07</v>
      </c>
      <c r="BI30" s="30">
        <v>-105.07</v>
      </c>
      <c r="BK30" s="23">
        <v>42321</v>
      </c>
      <c r="BL30" s="23">
        <v>42588</v>
      </c>
      <c r="BM30" s="23">
        <v>42953</v>
      </c>
      <c r="BN30" s="23">
        <v>43318</v>
      </c>
      <c r="BO30" s="25">
        <v>102.97</v>
      </c>
      <c r="BP30" s="24">
        <v>-7.3</v>
      </c>
      <c r="BQ30" s="24">
        <v>-7.3</v>
      </c>
      <c r="BR30" s="24">
        <v>-107.3</v>
      </c>
      <c r="BT30" s="19">
        <v>42321</v>
      </c>
      <c r="BU30" s="19">
        <v>42639</v>
      </c>
      <c r="BV30" s="19">
        <v>43004</v>
      </c>
      <c r="BW30" s="19">
        <v>43369</v>
      </c>
      <c r="BX30" s="19">
        <v>43734</v>
      </c>
      <c r="BY30" s="19">
        <v>44100</v>
      </c>
      <c r="BZ30" s="22">
        <v>106.81849315068493</v>
      </c>
      <c r="CA30" s="22">
        <v>-6.3</v>
      </c>
      <c r="CB30" s="22">
        <f t="shared" ref="CB30:CD30" si="76">CA30</f>
        <v>-6.3</v>
      </c>
      <c r="CC30" s="22">
        <f t="shared" si="76"/>
        <v>-6.3</v>
      </c>
      <c r="CD30" s="22">
        <f t="shared" si="76"/>
        <v>-6.3</v>
      </c>
      <c r="CE30" s="20">
        <v>-106.3</v>
      </c>
      <c r="CG30" s="26">
        <v>42321</v>
      </c>
      <c r="CH30" s="26">
        <v>42540</v>
      </c>
      <c r="CI30" s="26">
        <v>42905</v>
      </c>
      <c r="CJ30" s="26">
        <v>43270</v>
      </c>
      <c r="CK30" s="26">
        <v>43635</v>
      </c>
      <c r="CL30" s="26">
        <v>44001</v>
      </c>
      <c r="CM30" s="28">
        <v>104.5167397260274</v>
      </c>
      <c r="CN30" s="28">
        <v>-5.38</v>
      </c>
      <c r="CO30" s="28">
        <v>-5.38</v>
      </c>
      <c r="CP30" s="27">
        <v>-5.38</v>
      </c>
      <c r="CQ30" s="27">
        <v>-5.38</v>
      </c>
      <c r="CR30" s="27">
        <v>-105.38</v>
      </c>
      <c r="CT30" s="23">
        <v>42321</v>
      </c>
      <c r="CU30" s="23">
        <v>42578</v>
      </c>
      <c r="CV30" s="23">
        <v>42943</v>
      </c>
      <c r="CW30" s="23">
        <v>43308</v>
      </c>
      <c r="CX30" s="25" t="s">
        <v>2</v>
      </c>
      <c r="CY30" s="24">
        <v>-6.5</v>
      </c>
      <c r="CZ30" s="24">
        <v>-6.5</v>
      </c>
      <c r="DA30" s="24">
        <v>-106.5</v>
      </c>
    </row>
    <row r="31" spans="1:105" x14ac:dyDescent="0.15">
      <c r="A31" s="1">
        <v>42324</v>
      </c>
      <c r="B31" s="1">
        <v>42405</v>
      </c>
      <c r="C31" s="1">
        <v>42771</v>
      </c>
      <c r="D31" s="1">
        <v>43136</v>
      </c>
      <c r="E31" s="2" t="s">
        <v>2</v>
      </c>
      <c r="F31">
        <f t="shared" ref="F31" si="77">-5.17</f>
        <v>-5.17</v>
      </c>
      <c r="G31">
        <v>-5.17</v>
      </c>
      <c r="H31">
        <f t="shared" ref="H31" si="78">-105.17</f>
        <v>-105.17</v>
      </c>
      <c r="J31" s="12">
        <v>42324</v>
      </c>
      <c r="K31" s="12">
        <v>42430</v>
      </c>
      <c r="L31" s="12">
        <v>42795</v>
      </c>
      <c r="M31" s="13">
        <v>109.14479452054795</v>
      </c>
      <c r="N31" s="11">
        <v>-8.5</v>
      </c>
      <c r="O31" s="11">
        <v>-108.5</v>
      </c>
      <c r="Q31" s="14">
        <v>42324</v>
      </c>
      <c r="R31" s="14">
        <v>42612</v>
      </c>
      <c r="S31" s="14">
        <v>42977</v>
      </c>
      <c r="T31" s="17" t="s">
        <v>2</v>
      </c>
      <c r="U31" s="18">
        <v>-6.2</v>
      </c>
      <c r="V31" s="18">
        <v>-106.2</v>
      </c>
      <c r="X31" s="19">
        <v>42324</v>
      </c>
      <c r="Y31" s="19">
        <v>42673</v>
      </c>
      <c r="Z31" s="19">
        <v>43038</v>
      </c>
      <c r="AA31" s="19">
        <v>43403</v>
      </c>
      <c r="AB31" s="19">
        <v>43768</v>
      </c>
      <c r="AC31" s="22">
        <v>101.75150684931506</v>
      </c>
      <c r="AD31" s="21">
        <v>-5.4</v>
      </c>
      <c r="AE31" s="21">
        <v>-5.4</v>
      </c>
      <c r="AF31" s="21">
        <v>-5.4</v>
      </c>
      <c r="AG31" s="21">
        <v>-105.4</v>
      </c>
      <c r="AI31" s="23">
        <v>42324</v>
      </c>
      <c r="AJ31" s="23">
        <v>42400</v>
      </c>
      <c r="AK31" s="23">
        <v>42766</v>
      </c>
      <c r="AL31" s="23">
        <v>43131</v>
      </c>
      <c r="AM31" s="25">
        <v>105.63657534246575</v>
      </c>
      <c r="AN31" s="24">
        <v>-6.5</v>
      </c>
      <c r="AO31" s="24">
        <v>-6.5</v>
      </c>
      <c r="AP31" s="24">
        <v>-106.5</v>
      </c>
      <c r="AR31" s="29">
        <v>42324</v>
      </c>
      <c r="AS31" s="29">
        <v>42477</v>
      </c>
      <c r="AT31" s="29">
        <v>42842</v>
      </c>
      <c r="AU31" s="29">
        <v>43207</v>
      </c>
      <c r="AV31" s="29">
        <v>43572</v>
      </c>
      <c r="AW31" s="29">
        <v>43938</v>
      </c>
      <c r="AX31" s="29">
        <v>44303</v>
      </c>
      <c r="AY31" s="29">
        <v>44668</v>
      </c>
      <c r="AZ31" s="29">
        <v>45033</v>
      </c>
      <c r="BA31" s="31">
        <v>101.45865753424657</v>
      </c>
      <c r="BB31" s="30">
        <v>-5.07</v>
      </c>
      <c r="BC31" s="30">
        <f t="shared" ref="BC31:BH31" si="79">BB31</f>
        <v>-5.07</v>
      </c>
      <c r="BD31" s="30">
        <f t="shared" si="79"/>
        <v>-5.07</v>
      </c>
      <c r="BE31" s="30">
        <f t="shared" si="79"/>
        <v>-5.07</v>
      </c>
      <c r="BF31" s="30">
        <f t="shared" si="79"/>
        <v>-5.07</v>
      </c>
      <c r="BG31" s="30">
        <f t="shared" si="79"/>
        <v>-5.07</v>
      </c>
      <c r="BH31" s="30">
        <f t="shared" si="79"/>
        <v>-5.07</v>
      </c>
      <c r="BI31" s="30">
        <f t="shared" ref="BI31" si="80">-100+BH31</f>
        <v>-105.07</v>
      </c>
      <c r="BK31" s="23">
        <v>42324</v>
      </c>
      <c r="BL31" s="23">
        <v>42588</v>
      </c>
      <c r="BM31" s="23">
        <v>42953</v>
      </c>
      <c r="BN31" s="23">
        <v>43318</v>
      </c>
      <c r="BO31" s="25">
        <v>102.53</v>
      </c>
      <c r="BP31" s="24">
        <v>-7.3</v>
      </c>
      <c r="BQ31" s="24">
        <v>-7.3</v>
      </c>
      <c r="BR31" s="24">
        <v>-107.3</v>
      </c>
      <c r="BT31" s="19">
        <v>42324</v>
      </c>
      <c r="BU31" s="19">
        <v>42639</v>
      </c>
      <c r="BV31" s="19">
        <v>43004</v>
      </c>
      <c r="BW31" s="19">
        <v>43369</v>
      </c>
      <c r="BX31" s="19">
        <v>43734</v>
      </c>
      <c r="BY31" s="19">
        <v>44100</v>
      </c>
      <c r="BZ31" s="22">
        <v>106.87027397260273</v>
      </c>
      <c r="CA31" s="22">
        <v>-6.3</v>
      </c>
      <c r="CB31" s="22">
        <v>-6.3</v>
      </c>
      <c r="CC31" s="20">
        <v>-6.3</v>
      </c>
      <c r="CD31" s="20">
        <v>-6.3</v>
      </c>
      <c r="CE31" s="20">
        <v>-106.3</v>
      </c>
      <c r="CG31" s="26">
        <v>42324</v>
      </c>
      <c r="CH31" s="26">
        <v>42540</v>
      </c>
      <c r="CI31" s="26">
        <v>42905</v>
      </c>
      <c r="CJ31" s="26">
        <v>43270</v>
      </c>
      <c r="CK31" s="26">
        <v>43635</v>
      </c>
      <c r="CL31" s="26">
        <v>44001</v>
      </c>
      <c r="CM31" s="28">
        <v>104.54095890410959</v>
      </c>
      <c r="CN31" s="28">
        <v>-5.38</v>
      </c>
      <c r="CO31" s="28">
        <f t="shared" ref="CO31:CQ31" si="81">CN31</f>
        <v>-5.38</v>
      </c>
      <c r="CP31" s="28">
        <f t="shared" si="81"/>
        <v>-5.38</v>
      </c>
      <c r="CQ31" s="28">
        <f t="shared" si="81"/>
        <v>-5.38</v>
      </c>
      <c r="CR31" s="27">
        <v>-105.38</v>
      </c>
      <c r="CT31" s="23">
        <v>42324</v>
      </c>
      <c r="CU31" s="23">
        <v>42578</v>
      </c>
      <c r="CV31" s="23">
        <v>42943</v>
      </c>
      <c r="CW31" s="23">
        <v>43308</v>
      </c>
      <c r="CX31" s="25" t="s">
        <v>2</v>
      </c>
      <c r="CY31" s="24">
        <v>-6.5</v>
      </c>
      <c r="CZ31" s="24">
        <v>-6.5</v>
      </c>
      <c r="DA31" s="24">
        <v>-106.5</v>
      </c>
    </row>
    <row r="32" spans="1:105" x14ac:dyDescent="0.15">
      <c r="A32" s="1">
        <v>42325</v>
      </c>
      <c r="B32" s="1">
        <v>42405</v>
      </c>
      <c r="C32" s="1">
        <v>42771</v>
      </c>
      <c r="D32" s="1">
        <v>43136</v>
      </c>
      <c r="E32" s="2" t="s">
        <v>2</v>
      </c>
      <c r="F32">
        <v>-5.17</v>
      </c>
      <c r="G32">
        <v>-5.17</v>
      </c>
      <c r="H32">
        <v>-105.17</v>
      </c>
      <c r="J32" s="12">
        <v>42325</v>
      </c>
      <c r="K32" s="12">
        <v>42430</v>
      </c>
      <c r="L32" s="12">
        <v>42795</v>
      </c>
      <c r="M32" s="13">
        <v>109.17808219178082</v>
      </c>
      <c r="N32" s="11">
        <v>-8.5</v>
      </c>
      <c r="O32" s="11">
        <v>-108.5</v>
      </c>
      <c r="Q32" s="14">
        <v>42325</v>
      </c>
      <c r="R32" s="14">
        <v>42612</v>
      </c>
      <c r="S32" s="14">
        <v>42977</v>
      </c>
      <c r="T32" s="17">
        <v>101.64191780821918</v>
      </c>
      <c r="U32" s="18">
        <v>-6.2</v>
      </c>
      <c r="V32" s="18">
        <v>-106.2</v>
      </c>
      <c r="X32" s="19">
        <v>42325</v>
      </c>
      <c r="Y32" s="19">
        <v>42673</v>
      </c>
      <c r="Z32" s="19">
        <v>43038</v>
      </c>
      <c r="AA32" s="19">
        <v>43403</v>
      </c>
      <c r="AB32" s="19">
        <v>43768</v>
      </c>
      <c r="AC32" s="22">
        <v>101.26630136986302</v>
      </c>
      <c r="AD32" s="21">
        <v>-5.4</v>
      </c>
      <c r="AE32" s="21">
        <v>-5.4</v>
      </c>
      <c r="AF32" s="21">
        <v>-5.4</v>
      </c>
      <c r="AG32" s="21">
        <v>-105.4</v>
      </c>
      <c r="AI32" s="23">
        <v>42325</v>
      </c>
      <c r="AJ32" s="23">
        <v>42400</v>
      </c>
      <c r="AK32" s="23">
        <v>42766</v>
      </c>
      <c r="AL32" s="23">
        <v>43131</v>
      </c>
      <c r="AM32" s="25">
        <v>105.41438356164383</v>
      </c>
      <c r="AN32" s="24">
        <v>-6.5</v>
      </c>
      <c r="AO32" s="24">
        <v>-6.5</v>
      </c>
      <c r="AP32" s="24">
        <v>-106.5</v>
      </c>
      <c r="AR32" s="29">
        <v>42325</v>
      </c>
      <c r="AS32" s="29">
        <v>42477</v>
      </c>
      <c r="AT32" s="29">
        <v>42842</v>
      </c>
      <c r="AU32" s="29">
        <v>43207</v>
      </c>
      <c r="AV32" s="29">
        <v>43572</v>
      </c>
      <c r="AW32" s="29">
        <v>43938</v>
      </c>
      <c r="AX32" s="29">
        <v>44303</v>
      </c>
      <c r="AY32" s="29">
        <v>44668</v>
      </c>
      <c r="AZ32" s="29">
        <v>45033</v>
      </c>
      <c r="BA32" s="31">
        <v>100.98254794520548</v>
      </c>
      <c r="BB32" s="30">
        <v>-5.07</v>
      </c>
      <c r="BC32" s="30">
        <v>-5.07</v>
      </c>
      <c r="BD32" s="30">
        <v>-5.07</v>
      </c>
      <c r="BE32" s="30">
        <v>-5.07</v>
      </c>
      <c r="BF32" s="30">
        <v>-5.07</v>
      </c>
      <c r="BG32" s="30">
        <v>-5.07</v>
      </c>
      <c r="BH32" s="30">
        <v>-5.07</v>
      </c>
      <c r="BI32" s="30">
        <v>-105.07</v>
      </c>
      <c r="BK32" s="23">
        <v>42325</v>
      </c>
      <c r="BL32" s="23">
        <v>42588</v>
      </c>
      <c r="BM32" s="23">
        <v>42953</v>
      </c>
      <c r="BN32" s="23">
        <v>43318</v>
      </c>
      <c r="BO32" s="25">
        <v>102.52</v>
      </c>
      <c r="BP32" s="24">
        <v>-7.3</v>
      </c>
      <c r="BQ32" s="24">
        <v>-7.3</v>
      </c>
      <c r="BR32" s="24">
        <v>-107.3</v>
      </c>
      <c r="BT32" s="19">
        <v>42325</v>
      </c>
      <c r="BU32" s="19">
        <v>42639</v>
      </c>
      <c r="BV32" s="19">
        <v>43004</v>
      </c>
      <c r="BW32" s="19">
        <v>43369</v>
      </c>
      <c r="BX32" s="19">
        <v>43734</v>
      </c>
      <c r="BY32" s="19">
        <v>44100</v>
      </c>
      <c r="BZ32" s="22" t="s">
        <v>2</v>
      </c>
      <c r="CA32" s="22">
        <v>-6.3</v>
      </c>
      <c r="CB32" s="22">
        <v>-6.3</v>
      </c>
      <c r="CC32" s="20">
        <v>-6.3</v>
      </c>
      <c r="CD32" s="20">
        <v>-6.3</v>
      </c>
      <c r="CE32" s="20">
        <v>-106.3</v>
      </c>
      <c r="CG32" s="26">
        <v>42325</v>
      </c>
      <c r="CH32" s="26">
        <v>42540</v>
      </c>
      <c r="CI32" s="26">
        <v>42905</v>
      </c>
      <c r="CJ32" s="26">
        <v>43270</v>
      </c>
      <c r="CK32" s="26">
        <v>43635</v>
      </c>
      <c r="CL32" s="26">
        <v>44001</v>
      </c>
      <c r="CM32" s="28">
        <v>104.54569863013698</v>
      </c>
      <c r="CN32" s="28">
        <v>-5.38</v>
      </c>
      <c r="CO32" s="28">
        <v>-5.38</v>
      </c>
      <c r="CP32" s="27">
        <v>-5.38</v>
      </c>
      <c r="CQ32" s="27">
        <v>-5.38</v>
      </c>
      <c r="CR32" s="27">
        <v>-105.38</v>
      </c>
      <c r="CT32" s="23">
        <v>42325</v>
      </c>
      <c r="CU32" s="23">
        <v>42578</v>
      </c>
      <c r="CV32" s="23">
        <v>42943</v>
      </c>
      <c r="CW32" s="23">
        <v>43308</v>
      </c>
      <c r="CX32" s="25">
        <v>102.2123287671233</v>
      </c>
      <c r="CY32" s="24">
        <v>-6.5</v>
      </c>
      <c r="CZ32" s="24">
        <v>-6.5</v>
      </c>
      <c r="DA32" s="24">
        <v>-106.5</v>
      </c>
    </row>
    <row r="33" spans="1:105" x14ac:dyDescent="0.15">
      <c r="A33" s="1">
        <v>42326</v>
      </c>
      <c r="B33" s="1">
        <v>42405</v>
      </c>
      <c r="C33" s="1">
        <v>42771</v>
      </c>
      <c r="D33" s="1">
        <v>43136</v>
      </c>
      <c r="E33" s="2" t="s">
        <v>2</v>
      </c>
      <c r="F33">
        <f t="shared" ref="F33" si="82">-5.17</f>
        <v>-5.17</v>
      </c>
      <c r="G33">
        <v>-5.17</v>
      </c>
      <c r="H33">
        <f t="shared" ref="H33" si="83">-105.17</f>
        <v>-105.17</v>
      </c>
      <c r="J33" s="12">
        <v>42326</v>
      </c>
      <c r="K33" s="12">
        <v>42430</v>
      </c>
      <c r="L33" s="12">
        <v>42795</v>
      </c>
      <c r="M33" s="13">
        <v>109.1313698630137</v>
      </c>
      <c r="N33" s="11">
        <v>-8.5</v>
      </c>
      <c r="O33" s="11">
        <v>-108.5</v>
      </c>
      <c r="Q33" s="14">
        <v>42326</v>
      </c>
      <c r="R33" s="14">
        <v>42612</v>
      </c>
      <c r="S33" s="14">
        <v>42977</v>
      </c>
      <c r="T33" s="17">
        <v>101.12890410958904</v>
      </c>
      <c r="U33" s="18">
        <v>-6.2</v>
      </c>
      <c r="V33" s="18">
        <v>-106.2</v>
      </c>
      <c r="X33" s="19">
        <v>42326</v>
      </c>
      <c r="Y33" s="19">
        <v>42673</v>
      </c>
      <c r="Z33" s="19">
        <v>43038</v>
      </c>
      <c r="AA33" s="19">
        <v>43403</v>
      </c>
      <c r="AB33" s="19">
        <v>43768</v>
      </c>
      <c r="AC33" s="22" t="s">
        <v>2</v>
      </c>
      <c r="AD33" s="21">
        <v>-5.4</v>
      </c>
      <c r="AE33" s="21">
        <v>-5.4</v>
      </c>
      <c r="AF33" s="21">
        <v>-5.4</v>
      </c>
      <c r="AG33" s="21">
        <v>-105.4</v>
      </c>
      <c r="AI33" s="23">
        <v>42326</v>
      </c>
      <c r="AJ33" s="23">
        <v>42400</v>
      </c>
      <c r="AK33" s="23">
        <v>42766</v>
      </c>
      <c r="AL33" s="23">
        <v>43131</v>
      </c>
      <c r="AM33" s="25">
        <v>105.46219178082193</v>
      </c>
      <c r="AN33" s="24">
        <v>-6.5</v>
      </c>
      <c r="AO33" s="24">
        <v>-6.5</v>
      </c>
      <c r="AP33" s="24">
        <v>-106.5</v>
      </c>
      <c r="AR33" s="29">
        <v>42326</v>
      </c>
      <c r="AS33" s="29">
        <v>42477</v>
      </c>
      <c r="AT33" s="29">
        <v>42842</v>
      </c>
      <c r="AU33" s="29">
        <v>43207</v>
      </c>
      <c r="AV33" s="29">
        <v>43572</v>
      </c>
      <c r="AW33" s="29">
        <v>43938</v>
      </c>
      <c r="AX33" s="29">
        <v>44303</v>
      </c>
      <c r="AY33" s="29">
        <v>44668</v>
      </c>
      <c r="AZ33" s="29">
        <v>45033</v>
      </c>
      <c r="BA33" s="31">
        <v>100.98643835616438</v>
      </c>
      <c r="BB33" s="30">
        <v>-5.07</v>
      </c>
      <c r="BC33" s="30">
        <f t="shared" ref="BC33:BH33" si="84">BB33</f>
        <v>-5.07</v>
      </c>
      <c r="BD33" s="30">
        <f t="shared" si="84"/>
        <v>-5.07</v>
      </c>
      <c r="BE33" s="30">
        <f t="shared" si="84"/>
        <v>-5.07</v>
      </c>
      <c r="BF33" s="30">
        <f t="shared" si="84"/>
        <v>-5.07</v>
      </c>
      <c r="BG33" s="30">
        <f t="shared" si="84"/>
        <v>-5.07</v>
      </c>
      <c r="BH33" s="30">
        <f t="shared" si="84"/>
        <v>-5.07</v>
      </c>
      <c r="BI33" s="30">
        <f t="shared" ref="BI33" si="85">-100+BH33</f>
        <v>-105.07</v>
      </c>
      <c r="BK33" s="23">
        <v>42326</v>
      </c>
      <c r="BL33" s="23">
        <v>42588</v>
      </c>
      <c r="BM33" s="23">
        <v>42953</v>
      </c>
      <c r="BN33" s="23">
        <v>43318</v>
      </c>
      <c r="BO33" s="25">
        <v>102.42999999999999</v>
      </c>
      <c r="BP33" s="24">
        <v>-7.3</v>
      </c>
      <c r="BQ33" s="24">
        <v>-7.3</v>
      </c>
      <c r="BR33" s="24">
        <v>-107.3</v>
      </c>
      <c r="BT33" s="19">
        <v>42326</v>
      </c>
      <c r="BU33" s="19">
        <v>42639</v>
      </c>
      <c r="BV33" s="19">
        <v>43004</v>
      </c>
      <c r="BW33" s="19">
        <v>43369</v>
      </c>
      <c r="BX33" s="19">
        <v>43734</v>
      </c>
      <c r="BY33" s="19">
        <v>44100</v>
      </c>
      <c r="BZ33" s="22" t="s">
        <v>2</v>
      </c>
      <c r="CA33" s="22">
        <v>-6.3</v>
      </c>
      <c r="CB33" s="22">
        <f t="shared" ref="CB33:CD33" si="86">CA33</f>
        <v>-6.3</v>
      </c>
      <c r="CC33" s="22">
        <f t="shared" si="86"/>
        <v>-6.3</v>
      </c>
      <c r="CD33" s="22">
        <f t="shared" si="86"/>
        <v>-6.3</v>
      </c>
      <c r="CE33" s="20">
        <v>-106.3</v>
      </c>
      <c r="CG33" s="26">
        <v>42326</v>
      </c>
      <c r="CH33" s="26">
        <v>42540</v>
      </c>
      <c r="CI33" s="26">
        <v>42905</v>
      </c>
      <c r="CJ33" s="26">
        <v>43270</v>
      </c>
      <c r="CK33" s="26">
        <v>43635</v>
      </c>
      <c r="CL33" s="26">
        <v>44001</v>
      </c>
      <c r="CM33" s="28">
        <v>104.57043835616439</v>
      </c>
      <c r="CN33" s="28">
        <v>-5.38</v>
      </c>
      <c r="CO33" s="28">
        <f t="shared" ref="CO33:CQ33" si="87">CN33</f>
        <v>-5.38</v>
      </c>
      <c r="CP33" s="28">
        <f t="shared" si="87"/>
        <v>-5.38</v>
      </c>
      <c r="CQ33" s="28">
        <f t="shared" si="87"/>
        <v>-5.38</v>
      </c>
      <c r="CR33" s="27">
        <v>-105.38</v>
      </c>
      <c r="CT33" s="23">
        <v>42326</v>
      </c>
      <c r="CU33" s="23">
        <v>42578</v>
      </c>
      <c r="CV33" s="23">
        <v>42943</v>
      </c>
      <c r="CW33" s="23">
        <v>43308</v>
      </c>
      <c r="CX33" s="25">
        <v>103.01013698630138</v>
      </c>
      <c r="CY33" s="24">
        <v>-6.5</v>
      </c>
      <c r="CZ33" s="24">
        <v>-6.5</v>
      </c>
      <c r="DA33" s="24">
        <v>-106.5</v>
      </c>
    </row>
    <row r="34" spans="1:105" x14ac:dyDescent="0.15">
      <c r="A34" s="1">
        <v>42327</v>
      </c>
      <c r="B34" s="1">
        <v>42405</v>
      </c>
      <c r="C34" s="1">
        <v>42771</v>
      </c>
      <c r="D34" s="1">
        <v>43136</v>
      </c>
      <c r="E34" s="2" t="s">
        <v>2</v>
      </c>
      <c r="F34">
        <v>-5.17</v>
      </c>
      <c r="G34">
        <v>-5.17</v>
      </c>
      <c r="H34">
        <v>-105.17</v>
      </c>
      <c r="J34" s="12">
        <v>42327</v>
      </c>
      <c r="K34" s="12">
        <v>42430</v>
      </c>
      <c r="L34" s="12">
        <v>42795</v>
      </c>
      <c r="M34" s="13">
        <v>109.17465753424658</v>
      </c>
      <c r="N34" s="11">
        <v>-8.5</v>
      </c>
      <c r="O34" s="11">
        <v>-108.5</v>
      </c>
      <c r="Q34" s="14">
        <v>42327</v>
      </c>
      <c r="R34" s="14">
        <v>42612</v>
      </c>
      <c r="S34" s="14">
        <v>42977</v>
      </c>
      <c r="T34" s="17">
        <v>101.1758904109589</v>
      </c>
      <c r="U34" s="18">
        <v>-6.2</v>
      </c>
      <c r="V34" s="18">
        <v>-106.2</v>
      </c>
      <c r="X34" s="19">
        <v>42327</v>
      </c>
      <c r="Y34" s="19">
        <v>42673</v>
      </c>
      <c r="Z34" s="19">
        <v>43038</v>
      </c>
      <c r="AA34" s="19">
        <v>43403</v>
      </c>
      <c r="AB34" s="19">
        <v>43768</v>
      </c>
      <c r="AC34" s="22" t="s">
        <v>2</v>
      </c>
      <c r="AD34" s="21">
        <v>-5.4</v>
      </c>
      <c r="AE34" s="21">
        <v>-5.4</v>
      </c>
      <c r="AF34" s="21">
        <v>-5.4</v>
      </c>
      <c r="AG34" s="21">
        <v>-105.4</v>
      </c>
      <c r="AI34" s="23">
        <v>42327</v>
      </c>
      <c r="AJ34" s="23">
        <v>42400</v>
      </c>
      <c r="AK34" s="23">
        <v>42766</v>
      </c>
      <c r="AL34" s="23">
        <v>43131</v>
      </c>
      <c r="AM34" s="25">
        <v>105.35000000000001</v>
      </c>
      <c r="AN34" s="24">
        <v>-6.5</v>
      </c>
      <c r="AO34" s="24">
        <v>-6.5</v>
      </c>
      <c r="AP34" s="24">
        <v>-106.5</v>
      </c>
      <c r="AR34" s="29">
        <v>42327</v>
      </c>
      <c r="AS34" s="29">
        <v>42477</v>
      </c>
      <c r="AT34" s="29">
        <v>42842</v>
      </c>
      <c r="AU34" s="29">
        <v>43207</v>
      </c>
      <c r="AV34" s="29">
        <v>43572</v>
      </c>
      <c r="AW34" s="29">
        <v>43938</v>
      </c>
      <c r="AX34" s="29">
        <v>44303</v>
      </c>
      <c r="AY34" s="29">
        <v>44668</v>
      </c>
      <c r="AZ34" s="29">
        <v>45033</v>
      </c>
      <c r="BA34" s="31" t="s">
        <v>2</v>
      </c>
      <c r="BB34" s="30">
        <v>-5.07</v>
      </c>
      <c r="BC34" s="30">
        <v>-5.07</v>
      </c>
      <c r="BD34" s="30">
        <v>-5.07</v>
      </c>
      <c r="BE34" s="30">
        <v>-5.07</v>
      </c>
      <c r="BF34" s="30">
        <v>-5.07</v>
      </c>
      <c r="BG34" s="30">
        <v>-5.07</v>
      </c>
      <c r="BH34" s="30">
        <v>-5.07</v>
      </c>
      <c r="BI34" s="30">
        <v>-105.07</v>
      </c>
      <c r="BK34" s="23">
        <v>42327</v>
      </c>
      <c r="BL34" s="23">
        <v>42588</v>
      </c>
      <c r="BM34" s="23">
        <v>42953</v>
      </c>
      <c r="BN34" s="23">
        <v>43318</v>
      </c>
      <c r="BO34" s="25">
        <v>102.44999999999999</v>
      </c>
      <c r="BP34" s="24">
        <v>-7.3</v>
      </c>
      <c r="BQ34" s="24">
        <v>-7.3</v>
      </c>
      <c r="BR34" s="24">
        <v>-107.3</v>
      </c>
      <c r="BT34" s="19">
        <v>42327</v>
      </c>
      <c r="BU34" s="19">
        <v>42639</v>
      </c>
      <c r="BV34" s="19">
        <v>43004</v>
      </c>
      <c r="BW34" s="19">
        <v>43369</v>
      </c>
      <c r="BX34" s="19">
        <v>43734</v>
      </c>
      <c r="BY34" s="19">
        <v>44100</v>
      </c>
      <c r="BZ34" s="22">
        <v>106.93205479452055</v>
      </c>
      <c r="CA34" s="22">
        <v>-6.3</v>
      </c>
      <c r="CB34" s="22">
        <v>-6.3</v>
      </c>
      <c r="CC34" s="20">
        <v>-6.3</v>
      </c>
      <c r="CD34" s="20">
        <v>-6.3</v>
      </c>
      <c r="CE34" s="20">
        <v>-106.3</v>
      </c>
      <c r="CG34" s="26">
        <v>42327</v>
      </c>
      <c r="CH34" s="26">
        <v>42540</v>
      </c>
      <c r="CI34" s="26">
        <v>42905</v>
      </c>
      <c r="CJ34" s="26">
        <v>43270</v>
      </c>
      <c r="CK34" s="26">
        <v>43635</v>
      </c>
      <c r="CL34" s="26">
        <v>44001</v>
      </c>
      <c r="CM34" s="28">
        <v>104.55517808219177</v>
      </c>
      <c r="CN34" s="28">
        <v>-5.38</v>
      </c>
      <c r="CO34" s="28">
        <v>-5.38</v>
      </c>
      <c r="CP34" s="27">
        <v>-5.38</v>
      </c>
      <c r="CQ34" s="27">
        <v>-5.38</v>
      </c>
      <c r="CR34" s="27">
        <v>-105.38</v>
      </c>
      <c r="CT34" s="23">
        <v>42327</v>
      </c>
      <c r="CU34" s="23">
        <v>42578</v>
      </c>
      <c r="CV34" s="23">
        <v>42943</v>
      </c>
      <c r="CW34" s="23">
        <v>43308</v>
      </c>
      <c r="CX34" s="25" t="s">
        <v>2</v>
      </c>
      <c r="CY34" s="24">
        <v>-6.5</v>
      </c>
      <c r="CZ34" s="24">
        <v>-6.5</v>
      </c>
      <c r="DA34" s="24">
        <v>-106.5</v>
      </c>
    </row>
    <row r="35" spans="1:105" x14ac:dyDescent="0.15">
      <c r="A35" s="1">
        <v>42328</v>
      </c>
      <c r="B35" s="1">
        <v>42405</v>
      </c>
      <c r="C35" s="1">
        <v>42771</v>
      </c>
      <c r="D35" s="1">
        <v>43136</v>
      </c>
      <c r="E35" s="2" t="s">
        <v>2</v>
      </c>
      <c r="F35">
        <f t="shared" ref="F35" si="88">-5.17</f>
        <v>-5.17</v>
      </c>
      <c r="G35">
        <v>-5.17</v>
      </c>
      <c r="H35">
        <f t="shared" ref="H35" si="89">-105.17</f>
        <v>-105.17</v>
      </c>
      <c r="J35" s="12">
        <v>42328</v>
      </c>
      <c r="K35" s="12">
        <v>42430</v>
      </c>
      <c r="L35" s="12">
        <v>42795</v>
      </c>
      <c r="M35" s="13">
        <v>109.35794520547945</v>
      </c>
      <c r="N35" s="11">
        <v>-8.5</v>
      </c>
      <c r="O35" s="11">
        <v>-108.5</v>
      </c>
      <c r="Q35" s="14">
        <v>42328</v>
      </c>
      <c r="R35" s="14">
        <v>42612</v>
      </c>
      <c r="S35" s="14">
        <v>42977</v>
      </c>
      <c r="T35" s="17">
        <v>101.16287671232877</v>
      </c>
      <c r="U35" s="18">
        <v>-6.2</v>
      </c>
      <c r="V35" s="18">
        <v>-106.2</v>
      </c>
      <c r="X35" s="19">
        <v>42328</v>
      </c>
      <c r="Y35" s="19">
        <v>42673</v>
      </c>
      <c r="Z35" s="19">
        <v>43038</v>
      </c>
      <c r="AA35" s="19">
        <v>43403</v>
      </c>
      <c r="AB35" s="19">
        <v>43768</v>
      </c>
      <c r="AC35" s="22">
        <v>101.40068493150686</v>
      </c>
      <c r="AD35" s="21">
        <v>-5.4</v>
      </c>
      <c r="AE35" s="21">
        <v>-5.4</v>
      </c>
      <c r="AF35" s="21">
        <v>-5.4</v>
      </c>
      <c r="AG35" s="21">
        <v>-105.4</v>
      </c>
      <c r="AI35" s="23">
        <v>42328</v>
      </c>
      <c r="AJ35" s="23">
        <v>42400</v>
      </c>
      <c r="AK35" s="23">
        <v>42766</v>
      </c>
      <c r="AL35" s="23">
        <v>43131</v>
      </c>
      <c r="AM35" s="25">
        <v>105.22780821917809</v>
      </c>
      <c r="AN35" s="24">
        <v>-6.5</v>
      </c>
      <c r="AO35" s="24">
        <v>-6.5</v>
      </c>
      <c r="AP35" s="24">
        <v>-106.5</v>
      </c>
      <c r="AR35" s="29">
        <v>42328</v>
      </c>
      <c r="AS35" s="29">
        <v>42477</v>
      </c>
      <c r="AT35" s="29">
        <v>42842</v>
      </c>
      <c r="AU35" s="29">
        <v>43207</v>
      </c>
      <c r="AV35" s="29">
        <v>43572</v>
      </c>
      <c r="AW35" s="29">
        <v>43938</v>
      </c>
      <c r="AX35" s="29">
        <v>44303</v>
      </c>
      <c r="AY35" s="29">
        <v>44668</v>
      </c>
      <c r="AZ35" s="29">
        <v>45033</v>
      </c>
      <c r="BA35" s="31" t="s">
        <v>2</v>
      </c>
      <c r="BB35" s="30">
        <v>-5.07</v>
      </c>
      <c r="BC35" s="30">
        <f t="shared" ref="BC35:BH35" si="90">BB35</f>
        <v>-5.07</v>
      </c>
      <c r="BD35" s="30">
        <f t="shared" si="90"/>
        <v>-5.07</v>
      </c>
      <c r="BE35" s="30">
        <f t="shared" si="90"/>
        <v>-5.07</v>
      </c>
      <c r="BF35" s="30">
        <f t="shared" si="90"/>
        <v>-5.07</v>
      </c>
      <c r="BG35" s="30">
        <f t="shared" si="90"/>
        <v>-5.07</v>
      </c>
      <c r="BH35" s="30">
        <f t="shared" si="90"/>
        <v>-5.07</v>
      </c>
      <c r="BI35" s="30">
        <f t="shared" ref="BI35" si="91">-100+BH35</f>
        <v>-105.07</v>
      </c>
      <c r="BK35" s="23">
        <v>42328</v>
      </c>
      <c r="BL35" s="23">
        <v>42588</v>
      </c>
      <c r="BM35" s="23">
        <v>42953</v>
      </c>
      <c r="BN35" s="23">
        <v>43318</v>
      </c>
      <c r="BO35" s="25">
        <v>102.52000000000001</v>
      </c>
      <c r="BP35" s="24">
        <v>-7.3</v>
      </c>
      <c r="BQ35" s="24">
        <v>-7.3</v>
      </c>
      <c r="BR35" s="24">
        <v>-107.3</v>
      </c>
      <c r="BT35" s="19">
        <v>42328</v>
      </c>
      <c r="BU35" s="19">
        <v>42639</v>
      </c>
      <c r="BV35" s="19">
        <v>43004</v>
      </c>
      <c r="BW35" s="19">
        <v>43369</v>
      </c>
      <c r="BX35" s="19">
        <v>43734</v>
      </c>
      <c r="BY35" s="19">
        <v>44100</v>
      </c>
      <c r="BZ35" s="22">
        <v>106.94931506849315</v>
      </c>
      <c r="CA35" s="22">
        <v>-6.3</v>
      </c>
      <c r="CB35" s="22">
        <v>-6.3</v>
      </c>
      <c r="CC35" s="20">
        <v>-6.3</v>
      </c>
      <c r="CD35" s="20">
        <v>-6.3</v>
      </c>
      <c r="CE35" s="20">
        <v>-106.3</v>
      </c>
      <c r="CG35" s="26">
        <v>42328</v>
      </c>
      <c r="CH35" s="26">
        <v>42540</v>
      </c>
      <c r="CI35" s="26">
        <v>42905</v>
      </c>
      <c r="CJ35" s="26">
        <v>43270</v>
      </c>
      <c r="CK35" s="26">
        <v>43635</v>
      </c>
      <c r="CL35" s="26">
        <v>44001</v>
      </c>
      <c r="CM35" s="28">
        <v>104.61991780821917</v>
      </c>
      <c r="CN35" s="28">
        <v>-5.38</v>
      </c>
      <c r="CO35" s="28">
        <f t="shared" ref="CO35:CQ35" si="92">CN35</f>
        <v>-5.38</v>
      </c>
      <c r="CP35" s="28">
        <f t="shared" si="92"/>
        <v>-5.38</v>
      </c>
      <c r="CQ35" s="28">
        <f t="shared" si="92"/>
        <v>-5.38</v>
      </c>
      <c r="CR35" s="27">
        <v>-105.38</v>
      </c>
      <c r="CT35" s="23">
        <v>42328</v>
      </c>
      <c r="CU35" s="23">
        <v>42578</v>
      </c>
      <c r="CV35" s="23">
        <v>42943</v>
      </c>
      <c r="CW35" s="23">
        <v>43308</v>
      </c>
      <c r="CX35" s="25" t="s">
        <v>2</v>
      </c>
      <c r="CY35" s="24">
        <v>-6.5</v>
      </c>
      <c r="CZ35" s="24">
        <v>-6.5</v>
      </c>
      <c r="DA35" s="24">
        <v>-106.5</v>
      </c>
    </row>
    <row r="36" spans="1:105" x14ac:dyDescent="0.15">
      <c r="A36" s="1">
        <v>42331</v>
      </c>
      <c r="B36" s="1">
        <v>42405</v>
      </c>
      <c r="C36" s="1">
        <v>42771</v>
      </c>
      <c r="D36" s="1">
        <v>43136</v>
      </c>
      <c r="E36" s="2" t="s">
        <v>2</v>
      </c>
      <c r="F36">
        <v>-5.17</v>
      </c>
      <c r="G36">
        <v>-5.17</v>
      </c>
      <c r="H36">
        <v>-105.17</v>
      </c>
      <c r="J36" s="12">
        <v>42331</v>
      </c>
      <c r="K36" s="12">
        <v>42430</v>
      </c>
      <c r="L36" s="12">
        <v>42795</v>
      </c>
      <c r="M36" s="13">
        <v>109.53780821917807</v>
      </c>
      <c r="N36" s="11">
        <v>-8.5</v>
      </c>
      <c r="O36" s="11">
        <v>-108.5</v>
      </c>
      <c r="Q36" s="14">
        <v>42331</v>
      </c>
      <c r="R36" s="14">
        <v>42612</v>
      </c>
      <c r="S36" s="14">
        <v>42977</v>
      </c>
      <c r="T36" s="17">
        <v>101.14383561643835</v>
      </c>
      <c r="U36" s="18">
        <v>-6.2</v>
      </c>
      <c r="V36" s="18">
        <v>-106.2</v>
      </c>
      <c r="X36" s="19">
        <v>42331</v>
      </c>
      <c r="Y36" s="19">
        <v>42673</v>
      </c>
      <c r="Z36" s="19">
        <v>43038</v>
      </c>
      <c r="AA36" s="19">
        <v>43403</v>
      </c>
      <c r="AB36" s="19">
        <v>43768</v>
      </c>
      <c r="AC36" s="22" t="s">
        <v>2</v>
      </c>
      <c r="AD36" s="21">
        <v>-5.4</v>
      </c>
      <c r="AE36" s="21">
        <v>-5.4</v>
      </c>
      <c r="AF36" s="21">
        <v>-5.4</v>
      </c>
      <c r="AG36" s="21">
        <v>-105.4</v>
      </c>
      <c r="AI36" s="23">
        <v>42331</v>
      </c>
      <c r="AJ36" s="23">
        <v>42400</v>
      </c>
      <c r="AK36" s="23">
        <v>42766</v>
      </c>
      <c r="AL36" s="23">
        <v>43131</v>
      </c>
      <c r="AM36" s="25">
        <v>105.29123287671233</v>
      </c>
      <c r="AN36" s="24">
        <v>-6.5</v>
      </c>
      <c r="AO36" s="24">
        <v>-6.5</v>
      </c>
      <c r="AP36" s="24">
        <v>-106.5</v>
      </c>
      <c r="AR36" s="29">
        <v>42331</v>
      </c>
      <c r="AS36" s="29">
        <v>42477</v>
      </c>
      <c r="AT36" s="29">
        <v>42842</v>
      </c>
      <c r="AU36" s="29">
        <v>43207</v>
      </c>
      <c r="AV36" s="29">
        <v>43572</v>
      </c>
      <c r="AW36" s="29">
        <v>43938</v>
      </c>
      <c r="AX36" s="29">
        <v>44303</v>
      </c>
      <c r="AY36" s="29">
        <v>44668</v>
      </c>
      <c r="AZ36" s="29">
        <v>45033</v>
      </c>
      <c r="BA36" s="31" t="s">
        <v>2</v>
      </c>
      <c r="BB36" s="30">
        <v>-5.07</v>
      </c>
      <c r="BC36" s="30">
        <v>-5.07</v>
      </c>
      <c r="BD36" s="30">
        <v>-5.07</v>
      </c>
      <c r="BE36" s="30">
        <v>-5.07</v>
      </c>
      <c r="BF36" s="30">
        <v>-5.07</v>
      </c>
      <c r="BG36" s="30">
        <v>-5.07</v>
      </c>
      <c r="BH36" s="30">
        <v>-5.07</v>
      </c>
      <c r="BI36" s="30">
        <v>-105.07</v>
      </c>
      <c r="BK36" s="23">
        <v>42331</v>
      </c>
      <c r="BL36" s="23">
        <v>42588</v>
      </c>
      <c r="BM36" s="23">
        <v>42953</v>
      </c>
      <c r="BN36" s="23">
        <v>43318</v>
      </c>
      <c r="BO36" s="25">
        <v>102.28</v>
      </c>
      <c r="BP36" s="24">
        <v>-7.3</v>
      </c>
      <c r="BQ36" s="24">
        <v>-7.3</v>
      </c>
      <c r="BR36" s="24">
        <v>-107.3</v>
      </c>
      <c r="BT36" s="19">
        <v>42331</v>
      </c>
      <c r="BU36" s="19">
        <v>42639</v>
      </c>
      <c r="BV36" s="19">
        <v>43004</v>
      </c>
      <c r="BW36" s="19">
        <v>43369</v>
      </c>
      <c r="BX36" s="19">
        <v>43734</v>
      </c>
      <c r="BY36" s="19">
        <v>44100</v>
      </c>
      <c r="BZ36" s="22" t="s">
        <v>2</v>
      </c>
      <c r="CA36" s="22">
        <v>-6.3</v>
      </c>
      <c r="CB36" s="22">
        <f t="shared" ref="CB36:CD36" si="93">CA36</f>
        <v>-6.3</v>
      </c>
      <c r="CC36" s="22">
        <f t="shared" si="93"/>
        <v>-6.3</v>
      </c>
      <c r="CD36" s="22">
        <f t="shared" si="93"/>
        <v>-6.3</v>
      </c>
      <c r="CE36" s="20">
        <v>-106.3</v>
      </c>
      <c r="CG36" s="26">
        <v>42331</v>
      </c>
      <c r="CH36" s="26">
        <v>42540</v>
      </c>
      <c r="CI36" s="26">
        <v>42905</v>
      </c>
      <c r="CJ36" s="26">
        <v>43270</v>
      </c>
      <c r="CK36" s="26">
        <v>43635</v>
      </c>
      <c r="CL36" s="26">
        <v>44001</v>
      </c>
      <c r="CM36" s="28">
        <v>104.79413698630137</v>
      </c>
      <c r="CN36" s="28">
        <v>-5.38</v>
      </c>
      <c r="CO36" s="28">
        <v>-5.38</v>
      </c>
      <c r="CP36" s="27">
        <v>-5.38</v>
      </c>
      <c r="CQ36" s="27">
        <v>-5.38</v>
      </c>
      <c r="CR36" s="27">
        <v>-105.38</v>
      </c>
      <c r="CT36" s="23">
        <v>42331</v>
      </c>
      <c r="CU36" s="23">
        <v>42578</v>
      </c>
      <c r="CV36" s="23">
        <v>42943</v>
      </c>
      <c r="CW36" s="23">
        <v>43308</v>
      </c>
      <c r="CX36" s="25" t="s">
        <v>2</v>
      </c>
      <c r="CY36" s="24">
        <v>-6.5</v>
      </c>
      <c r="CZ36" s="24">
        <v>-6.5</v>
      </c>
      <c r="DA36" s="24">
        <v>-106.5</v>
      </c>
    </row>
    <row r="37" spans="1:105" x14ac:dyDescent="0.15">
      <c r="A37" s="1">
        <v>42332</v>
      </c>
      <c r="B37" s="1">
        <v>42405</v>
      </c>
      <c r="C37" s="1">
        <v>42771</v>
      </c>
      <c r="D37" s="1">
        <v>43136</v>
      </c>
      <c r="E37" s="2" t="s">
        <v>2</v>
      </c>
      <c r="F37">
        <f t="shared" ref="F37" si="94">-5.17</f>
        <v>-5.17</v>
      </c>
      <c r="G37">
        <v>-5.17</v>
      </c>
      <c r="H37">
        <f t="shared" ref="H37" si="95">-105.17</f>
        <v>-105.17</v>
      </c>
      <c r="J37" s="12">
        <v>42332</v>
      </c>
      <c r="K37" s="12">
        <v>42430</v>
      </c>
      <c r="L37" s="12">
        <v>42795</v>
      </c>
      <c r="M37" s="13">
        <v>109.24109589041096</v>
      </c>
      <c r="N37" s="11">
        <v>-8.5</v>
      </c>
      <c r="O37" s="11">
        <v>-108.5</v>
      </c>
      <c r="Q37" s="14">
        <v>42332</v>
      </c>
      <c r="R37" s="14">
        <v>42612</v>
      </c>
      <c r="S37" s="14">
        <v>42977</v>
      </c>
      <c r="T37" s="17">
        <v>101.06082191780821</v>
      </c>
      <c r="U37" s="18">
        <v>-6.2</v>
      </c>
      <c r="V37" s="18">
        <v>-106.2</v>
      </c>
      <c r="X37" s="19">
        <v>42332</v>
      </c>
      <c r="Y37" s="19">
        <v>42673</v>
      </c>
      <c r="Z37" s="19">
        <v>43038</v>
      </c>
      <c r="AA37" s="19">
        <v>43403</v>
      </c>
      <c r="AB37" s="19">
        <v>43768</v>
      </c>
      <c r="AC37" s="22">
        <v>101.36986301369863</v>
      </c>
      <c r="AD37" s="21">
        <v>-5.4</v>
      </c>
      <c r="AE37" s="21">
        <v>-5.4</v>
      </c>
      <c r="AF37" s="21">
        <v>-5.4</v>
      </c>
      <c r="AG37" s="21">
        <v>-105.4</v>
      </c>
      <c r="AI37" s="23">
        <v>42332</v>
      </c>
      <c r="AJ37" s="23">
        <v>42400</v>
      </c>
      <c r="AK37" s="23">
        <v>42766</v>
      </c>
      <c r="AL37" s="23">
        <v>43131</v>
      </c>
      <c r="AM37" s="25" t="s">
        <v>2</v>
      </c>
      <c r="AN37" s="24">
        <v>-6.5</v>
      </c>
      <c r="AO37" s="24">
        <v>-6.5</v>
      </c>
      <c r="AP37" s="24">
        <v>-106.5</v>
      </c>
      <c r="AR37" s="29">
        <v>42332</v>
      </c>
      <c r="AS37" s="29">
        <v>42477</v>
      </c>
      <c r="AT37" s="29">
        <v>42842</v>
      </c>
      <c r="AU37" s="29">
        <v>43207</v>
      </c>
      <c r="AV37" s="29">
        <v>43572</v>
      </c>
      <c r="AW37" s="29">
        <v>43938</v>
      </c>
      <c r="AX37" s="29">
        <v>44303</v>
      </c>
      <c r="AY37" s="29">
        <v>44668</v>
      </c>
      <c r="AZ37" s="29">
        <v>45033</v>
      </c>
      <c r="BA37" s="31" t="s">
        <v>2</v>
      </c>
      <c r="BB37" s="30">
        <v>-5.07</v>
      </c>
      <c r="BC37" s="30">
        <f t="shared" ref="BC37:BH37" si="96">BB37</f>
        <v>-5.07</v>
      </c>
      <c r="BD37" s="30">
        <f t="shared" si="96"/>
        <v>-5.07</v>
      </c>
      <c r="BE37" s="30">
        <f t="shared" si="96"/>
        <v>-5.07</v>
      </c>
      <c r="BF37" s="30">
        <f t="shared" si="96"/>
        <v>-5.07</v>
      </c>
      <c r="BG37" s="30">
        <f t="shared" si="96"/>
        <v>-5.07</v>
      </c>
      <c r="BH37" s="30">
        <f t="shared" si="96"/>
        <v>-5.07</v>
      </c>
      <c r="BI37" s="30">
        <f t="shared" ref="BI37" si="97">-100+BH37</f>
        <v>-105.07</v>
      </c>
      <c r="BK37" s="23">
        <v>42332</v>
      </c>
      <c r="BL37" s="23">
        <v>42588</v>
      </c>
      <c r="BM37" s="23">
        <v>42953</v>
      </c>
      <c r="BN37" s="23">
        <v>43318</v>
      </c>
      <c r="BO37" s="25">
        <v>102.35000000000001</v>
      </c>
      <c r="BP37" s="24">
        <v>-7.3</v>
      </c>
      <c r="BQ37" s="24">
        <v>-7.3</v>
      </c>
      <c r="BR37" s="24">
        <v>-107.3</v>
      </c>
      <c r="BT37" s="19">
        <v>42332</v>
      </c>
      <c r="BU37" s="19">
        <v>42639</v>
      </c>
      <c r="BV37" s="19">
        <v>43004</v>
      </c>
      <c r="BW37" s="19">
        <v>43369</v>
      </c>
      <c r="BX37" s="19">
        <v>43734</v>
      </c>
      <c r="BY37" s="19">
        <v>44100</v>
      </c>
      <c r="BZ37" s="22" t="s">
        <v>2</v>
      </c>
      <c r="CA37" s="22">
        <v>-6.3</v>
      </c>
      <c r="CB37" s="22">
        <v>-6.3</v>
      </c>
      <c r="CC37" s="20">
        <v>-6.3</v>
      </c>
      <c r="CD37" s="20">
        <v>-6.3</v>
      </c>
      <c r="CE37" s="20">
        <v>-106.3</v>
      </c>
      <c r="CG37" s="26">
        <v>42332</v>
      </c>
      <c r="CH37" s="26">
        <v>42540</v>
      </c>
      <c r="CI37" s="26">
        <v>42905</v>
      </c>
      <c r="CJ37" s="26">
        <v>43270</v>
      </c>
      <c r="CK37" s="26">
        <v>43635</v>
      </c>
      <c r="CL37" s="26">
        <v>44001</v>
      </c>
      <c r="CM37" s="28">
        <v>104.91887671232877</v>
      </c>
      <c r="CN37" s="28">
        <v>-5.38</v>
      </c>
      <c r="CO37" s="28">
        <f t="shared" ref="CO37:CQ37" si="98">CN37</f>
        <v>-5.38</v>
      </c>
      <c r="CP37" s="28">
        <f t="shared" si="98"/>
        <v>-5.38</v>
      </c>
      <c r="CQ37" s="28">
        <f t="shared" si="98"/>
        <v>-5.38</v>
      </c>
      <c r="CR37" s="27">
        <v>-105.38</v>
      </c>
      <c r="CT37" s="23">
        <v>42332</v>
      </c>
      <c r="CU37" s="23">
        <v>42578</v>
      </c>
      <c r="CV37" s="23">
        <v>42943</v>
      </c>
      <c r="CW37" s="23">
        <v>43308</v>
      </c>
      <c r="CX37" s="25">
        <v>103.11698630136986</v>
      </c>
      <c r="CY37" s="24">
        <v>-6.5</v>
      </c>
      <c r="CZ37" s="24">
        <v>-6.5</v>
      </c>
      <c r="DA37" s="24">
        <v>-106.5</v>
      </c>
    </row>
    <row r="38" spans="1:105" x14ac:dyDescent="0.15">
      <c r="A38" s="1">
        <v>42333</v>
      </c>
      <c r="B38" s="1">
        <v>42405</v>
      </c>
      <c r="C38" s="1">
        <v>42771</v>
      </c>
      <c r="D38" s="1">
        <v>43136</v>
      </c>
      <c r="E38" s="2" t="s">
        <v>2</v>
      </c>
      <c r="F38">
        <v>-5.17</v>
      </c>
      <c r="G38">
        <v>-5.17</v>
      </c>
      <c r="H38">
        <v>-105.17</v>
      </c>
      <c r="J38" s="12">
        <v>42333</v>
      </c>
      <c r="K38" s="12">
        <v>42430</v>
      </c>
      <c r="L38" s="12">
        <v>42795</v>
      </c>
      <c r="M38" s="13">
        <v>109.41438356164385</v>
      </c>
      <c r="N38" s="11">
        <v>-8.5</v>
      </c>
      <c r="O38" s="11">
        <v>-108.5</v>
      </c>
      <c r="Q38" s="14">
        <v>42333</v>
      </c>
      <c r="R38" s="14">
        <v>42612</v>
      </c>
      <c r="S38" s="14">
        <v>42977</v>
      </c>
      <c r="T38" s="17">
        <v>101.05780821917809</v>
      </c>
      <c r="U38" s="18">
        <v>-6.2</v>
      </c>
      <c r="V38" s="18">
        <v>-106.2</v>
      </c>
      <c r="X38" s="19">
        <v>42333</v>
      </c>
      <c r="Y38" s="19">
        <v>42673</v>
      </c>
      <c r="Z38" s="19">
        <v>43038</v>
      </c>
      <c r="AA38" s="19">
        <v>43403</v>
      </c>
      <c r="AB38" s="19">
        <v>43768</v>
      </c>
      <c r="AC38" s="22" t="s">
        <v>2</v>
      </c>
      <c r="AD38" s="21">
        <v>-5.4</v>
      </c>
      <c r="AE38" s="21">
        <v>-5.4</v>
      </c>
      <c r="AF38" s="21">
        <v>-5.4</v>
      </c>
      <c r="AG38" s="21">
        <v>-105.4</v>
      </c>
      <c r="AI38" s="23">
        <v>42333</v>
      </c>
      <c r="AJ38" s="23">
        <v>42400</v>
      </c>
      <c r="AK38" s="23">
        <v>42766</v>
      </c>
      <c r="AL38" s="23">
        <v>43131</v>
      </c>
      <c r="AM38" s="25">
        <v>105.7368493150685</v>
      </c>
      <c r="AN38" s="24">
        <v>-6.5</v>
      </c>
      <c r="AO38" s="24">
        <v>-6.5</v>
      </c>
      <c r="AP38" s="24">
        <v>-106.5</v>
      </c>
      <c r="AR38" s="29">
        <v>42333</v>
      </c>
      <c r="AS38" s="29">
        <v>42477</v>
      </c>
      <c r="AT38" s="29">
        <v>42842</v>
      </c>
      <c r="AU38" s="29">
        <v>43207</v>
      </c>
      <c r="AV38" s="29">
        <v>43572</v>
      </c>
      <c r="AW38" s="29">
        <v>43938</v>
      </c>
      <c r="AX38" s="29">
        <v>44303</v>
      </c>
      <c r="AY38" s="29">
        <v>44668</v>
      </c>
      <c r="AZ38" s="29">
        <v>45033</v>
      </c>
      <c r="BA38" s="31" t="s">
        <v>2</v>
      </c>
      <c r="BB38" s="30">
        <v>-5.07</v>
      </c>
      <c r="BC38" s="30">
        <v>-5.07</v>
      </c>
      <c r="BD38" s="30">
        <v>-5.07</v>
      </c>
      <c r="BE38" s="30">
        <v>-5.07</v>
      </c>
      <c r="BF38" s="30">
        <v>-5.07</v>
      </c>
      <c r="BG38" s="30">
        <v>-5.07</v>
      </c>
      <c r="BH38" s="30">
        <v>-5.07</v>
      </c>
      <c r="BI38" s="30">
        <v>-105.07</v>
      </c>
      <c r="BK38" s="23">
        <v>42333</v>
      </c>
      <c r="BL38" s="23">
        <v>42588</v>
      </c>
      <c r="BM38" s="23">
        <v>42953</v>
      </c>
      <c r="BN38" s="23">
        <v>43318</v>
      </c>
      <c r="BO38" s="25">
        <v>102.12</v>
      </c>
      <c r="BP38" s="24">
        <v>-7.3</v>
      </c>
      <c r="BQ38" s="24">
        <v>-7.3</v>
      </c>
      <c r="BR38" s="24">
        <v>-107.3</v>
      </c>
      <c r="BT38" s="19">
        <v>42333</v>
      </c>
      <c r="BU38" s="19">
        <v>42639</v>
      </c>
      <c r="BV38" s="19">
        <v>43004</v>
      </c>
      <c r="BW38" s="19">
        <v>43369</v>
      </c>
      <c r="BX38" s="19">
        <v>43734</v>
      </c>
      <c r="BY38" s="19">
        <v>44100</v>
      </c>
      <c r="BZ38" s="22" t="s">
        <v>2</v>
      </c>
      <c r="CA38" s="22">
        <v>-6.3</v>
      </c>
      <c r="CB38" s="22">
        <v>-6.3</v>
      </c>
      <c r="CC38" s="20">
        <v>-6.3</v>
      </c>
      <c r="CD38" s="20">
        <v>-6.3</v>
      </c>
      <c r="CE38" s="20">
        <v>-106.3</v>
      </c>
      <c r="CG38" s="26">
        <v>42333</v>
      </c>
      <c r="CH38" s="26">
        <v>42540</v>
      </c>
      <c r="CI38" s="26">
        <v>42905</v>
      </c>
      <c r="CJ38" s="26">
        <v>43270</v>
      </c>
      <c r="CK38" s="26">
        <v>43635</v>
      </c>
      <c r="CL38" s="26">
        <v>44001</v>
      </c>
      <c r="CM38" s="28">
        <v>105.09361643835616</v>
      </c>
      <c r="CN38" s="28">
        <v>-5.38</v>
      </c>
      <c r="CO38" s="28">
        <v>-5.38</v>
      </c>
      <c r="CP38" s="27">
        <v>-5.38</v>
      </c>
      <c r="CQ38" s="27">
        <v>-5.38</v>
      </c>
      <c r="CR38" s="27">
        <v>-105.38</v>
      </c>
      <c r="CT38" s="23">
        <v>42333</v>
      </c>
      <c r="CU38" s="23">
        <v>42578</v>
      </c>
      <c r="CV38" s="23">
        <v>42943</v>
      </c>
      <c r="CW38" s="23">
        <v>43308</v>
      </c>
      <c r="CX38" s="25">
        <v>104.15479452054794</v>
      </c>
      <c r="CY38" s="24">
        <v>-6.5</v>
      </c>
      <c r="CZ38" s="24">
        <v>-6.5</v>
      </c>
      <c r="DA38" s="24">
        <v>-106.5</v>
      </c>
    </row>
    <row r="39" spans="1:105" x14ac:dyDescent="0.15">
      <c r="A39" s="1">
        <v>42334</v>
      </c>
      <c r="B39" s="1">
        <v>42405</v>
      </c>
      <c r="C39" s="1">
        <v>42771</v>
      </c>
      <c r="D39" s="1">
        <v>43136</v>
      </c>
      <c r="E39" s="2">
        <v>105.96432876712329</v>
      </c>
      <c r="F39">
        <f t="shared" ref="F39" si="99">-5.17</f>
        <v>-5.17</v>
      </c>
      <c r="G39">
        <v>-5.17</v>
      </c>
      <c r="H39">
        <f t="shared" ref="H39" si="100">-105.17</f>
        <v>-105.17</v>
      </c>
      <c r="J39" s="12">
        <v>42334</v>
      </c>
      <c r="K39" s="12">
        <v>42430</v>
      </c>
      <c r="L39" s="12">
        <v>42795</v>
      </c>
      <c r="M39" s="13">
        <v>109.32767123287672</v>
      </c>
      <c r="N39" s="11">
        <v>-8.5</v>
      </c>
      <c r="O39" s="11">
        <v>-108.5</v>
      </c>
      <c r="Q39" s="14">
        <v>42334</v>
      </c>
      <c r="R39" s="14">
        <v>42612</v>
      </c>
      <c r="S39" s="14">
        <v>42977</v>
      </c>
      <c r="T39" s="17">
        <v>101.27479452054794</v>
      </c>
      <c r="U39" s="18">
        <v>-6.2</v>
      </c>
      <c r="V39" s="18">
        <v>-106.2</v>
      </c>
      <c r="X39" s="19">
        <v>42334</v>
      </c>
      <c r="Y39" s="19">
        <v>42673</v>
      </c>
      <c r="Z39" s="19">
        <v>43038</v>
      </c>
      <c r="AA39" s="19">
        <v>43403</v>
      </c>
      <c r="AB39" s="19">
        <v>43768</v>
      </c>
      <c r="AC39" s="22" t="s">
        <v>2</v>
      </c>
      <c r="AD39" s="21">
        <v>-5.4</v>
      </c>
      <c r="AE39" s="21">
        <v>-5.4</v>
      </c>
      <c r="AF39" s="21">
        <v>-5.4</v>
      </c>
      <c r="AG39" s="21">
        <v>-105.4</v>
      </c>
      <c r="AI39" s="23">
        <v>42334</v>
      </c>
      <c r="AJ39" s="23">
        <v>42400</v>
      </c>
      <c r="AK39" s="23">
        <v>42766</v>
      </c>
      <c r="AL39" s="23">
        <v>43131</v>
      </c>
      <c r="AM39" s="25">
        <v>105.30465753424657</v>
      </c>
      <c r="AN39" s="24">
        <v>-6.5</v>
      </c>
      <c r="AO39" s="24">
        <v>-6.5</v>
      </c>
      <c r="AP39" s="24">
        <v>-106.5</v>
      </c>
      <c r="AR39" s="29">
        <v>42334</v>
      </c>
      <c r="AS39" s="29">
        <v>42477</v>
      </c>
      <c r="AT39" s="29">
        <v>42842</v>
      </c>
      <c r="AU39" s="29">
        <v>43207</v>
      </c>
      <c r="AV39" s="29">
        <v>43572</v>
      </c>
      <c r="AW39" s="29">
        <v>43938</v>
      </c>
      <c r="AX39" s="29">
        <v>44303</v>
      </c>
      <c r="AY39" s="29">
        <v>44668</v>
      </c>
      <c r="AZ39" s="29">
        <v>45033</v>
      </c>
      <c r="BA39" s="31" t="s">
        <v>2</v>
      </c>
      <c r="BB39" s="30">
        <v>-5.07</v>
      </c>
      <c r="BC39" s="30">
        <f t="shared" ref="BC39:BH39" si="101">BB39</f>
        <v>-5.07</v>
      </c>
      <c r="BD39" s="30">
        <f t="shared" si="101"/>
        <v>-5.07</v>
      </c>
      <c r="BE39" s="30">
        <f t="shared" si="101"/>
        <v>-5.07</v>
      </c>
      <c r="BF39" s="30">
        <f t="shared" si="101"/>
        <v>-5.07</v>
      </c>
      <c r="BG39" s="30">
        <f t="shared" si="101"/>
        <v>-5.07</v>
      </c>
      <c r="BH39" s="30">
        <f t="shared" si="101"/>
        <v>-5.07</v>
      </c>
      <c r="BI39" s="30">
        <f t="shared" ref="BI39" si="102">-100+BH39</f>
        <v>-105.07</v>
      </c>
      <c r="BK39" s="23">
        <v>42334</v>
      </c>
      <c r="BL39" s="23">
        <v>42588</v>
      </c>
      <c r="BM39" s="23">
        <v>42953</v>
      </c>
      <c r="BN39" s="23">
        <v>43318</v>
      </c>
      <c r="BO39" s="25">
        <v>102.08999999999999</v>
      </c>
      <c r="BP39" s="24">
        <v>-7.3</v>
      </c>
      <c r="BQ39" s="24">
        <v>-7.3</v>
      </c>
      <c r="BR39" s="24">
        <v>-107.3</v>
      </c>
      <c r="BT39" s="19">
        <v>42334</v>
      </c>
      <c r="BU39" s="19">
        <v>42639</v>
      </c>
      <c r="BV39" s="19">
        <v>43004</v>
      </c>
      <c r="BW39" s="19">
        <v>43369</v>
      </c>
      <c r="BX39" s="19">
        <v>43734</v>
      </c>
      <c r="BY39" s="19">
        <v>44100</v>
      </c>
      <c r="BZ39" s="22" t="s">
        <v>2</v>
      </c>
      <c r="CA39" s="22">
        <v>-6.3</v>
      </c>
      <c r="CB39" s="22">
        <f t="shared" ref="CB39:CD39" si="103">CA39</f>
        <v>-6.3</v>
      </c>
      <c r="CC39" s="22">
        <f t="shared" si="103"/>
        <v>-6.3</v>
      </c>
      <c r="CD39" s="22">
        <f t="shared" si="103"/>
        <v>-6.3</v>
      </c>
      <c r="CE39" s="20">
        <v>-106.3</v>
      </c>
      <c r="CG39" s="26">
        <v>42334</v>
      </c>
      <c r="CH39" s="26">
        <v>42540</v>
      </c>
      <c r="CI39" s="26">
        <v>42905</v>
      </c>
      <c r="CJ39" s="26">
        <v>43270</v>
      </c>
      <c r="CK39" s="26">
        <v>43635</v>
      </c>
      <c r="CL39" s="26">
        <v>44001</v>
      </c>
      <c r="CM39" s="28">
        <v>105.15835616438356</v>
      </c>
      <c r="CN39" s="28">
        <v>-5.38</v>
      </c>
      <c r="CO39" s="28">
        <f t="shared" ref="CO39:CQ39" si="104">CN39</f>
        <v>-5.38</v>
      </c>
      <c r="CP39" s="28">
        <f t="shared" si="104"/>
        <v>-5.38</v>
      </c>
      <c r="CQ39" s="28">
        <f t="shared" si="104"/>
        <v>-5.38</v>
      </c>
      <c r="CR39" s="27">
        <v>-105.38</v>
      </c>
      <c r="CT39" s="23">
        <v>42334</v>
      </c>
      <c r="CU39" s="23">
        <v>42578</v>
      </c>
      <c r="CV39" s="23">
        <v>42943</v>
      </c>
      <c r="CW39" s="23">
        <v>43308</v>
      </c>
      <c r="CX39" s="25">
        <v>103.17260273972603</v>
      </c>
      <c r="CY39" s="24">
        <v>-6.5</v>
      </c>
      <c r="CZ39" s="24">
        <v>-6.5</v>
      </c>
      <c r="DA39" s="24">
        <v>-106.5</v>
      </c>
    </row>
    <row r="40" spans="1:105" x14ac:dyDescent="0.15">
      <c r="A40" s="1">
        <v>42335</v>
      </c>
      <c r="B40" s="1">
        <v>42405</v>
      </c>
      <c r="C40" s="1">
        <v>42771</v>
      </c>
      <c r="D40" s="1">
        <v>43136</v>
      </c>
      <c r="E40" s="2" t="s">
        <v>2</v>
      </c>
      <c r="F40">
        <v>-5.17</v>
      </c>
      <c r="G40">
        <v>-5.17</v>
      </c>
      <c r="H40">
        <v>-105.17</v>
      </c>
      <c r="J40" s="12">
        <v>42335</v>
      </c>
      <c r="K40" s="12">
        <v>42430</v>
      </c>
      <c r="L40" s="12">
        <v>42795</v>
      </c>
      <c r="M40" s="13">
        <v>109.56095890410958</v>
      </c>
      <c r="N40" s="11">
        <v>-8.5</v>
      </c>
      <c r="O40" s="11">
        <v>-108.5</v>
      </c>
      <c r="Q40" s="14">
        <v>42335</v>
      </c>
      <c r="R40" s="14">
        <v>42612</v>
      </c>
      <c r="S40" s="14">
        <v>42977</v>
      </c>
      <c r="T40" s="17">
        <v>101.19178082191782</v>
      </c>
      <c r="U40" s="18">
        <v>-6.2</v>
      </c>
      <c r="V40" s="18">
        <v>-106.2</v>
      </c>
      <c r="X40" s="19">
        <v>42335</v>
      </c>
      <c r="Y40" s="19">
        <v>42673</v>
      </c>
      <c r="Z40" s="19">
        <v>43038</v>
      </c>
      <c r="AA40" s="19">
        <v>43403</v>
      </c>
      <c r="AB40" s="19">
        <v>43768</v>
      </c>
      <c r="AC40" s="22" t="s">
        <v>2</v>
      </c>
      <c r="AD40" s="21">
        <v>-5.4</v>
      </c>
      <c r="AE40" s="21">
        <v>-5.4</v>
      </c>
      <c r="AF40" s="21">
        <v>-5.4</v>
      </c>
      <c r="AG40" s="21">
        <v>-105.4</v>
      </c>
      <c r="AI40" s="23">
        <v>42335</v>
      </c>
      <c r="AJ40" s="23">
        <v>42400</v>
      </c>
      <c r="AK40" s="23">
        <v>42766</v>
      </c>
      <c r="AL40" s="23">
        <v>43131</v>
      </c>
      <c r="AM40" s="25">
        <v>105.28246575342466</v>
      </c>
      <c r="AN40" s="24">
        <v>-6.5</v>
      </c>
      <c r="AO40" s="24">
        <v>-6.5</v>
      </c>
      <c r="AP40" s="24">
        <v>-106.5</v>
      </c>
      <c r="AR40" s="29">
        <v>42335</v>
      </c>
      <c r="AS40" s="29">
        <v>42477</v>
      </c>
      <c r="AT40" s="29">
        <v>42842</v>
      </c>
      <c r="AU40" s="29">
        <v>43207</v>
      </c>
      <c r="AV40" s="29">
        <v>43572</v>
      </c>
      <c r="AW40" s="29">
        <v>43938</v>
      </c>
      <c r="AX40" s="29">
        <v>44303</v>
      </c>
      <c r="AY40" s="29">
        <v>44668</v>
      </c>
      <c r="AZ40" s="29">
        <v>45033</v>
      </c>
      <c r="BA40" s="31" t="s">
        <v>2</v>
      </c>
      <c r="BB40" s="30">
        <v>-5.07</v>
      </c>
      <c r="BC40" s="30">
        <v>-5.07</v>
      </c>
      <c r="BD40" s="30">
        <v>-5.07</v>
      </c>
      <c r="BE40" s="30">
        <v>-5.07</v>
      </c>
      <c r="BF40" s="30">
        <v>-5.07</v>
      </c>
      <c r="BG40" s="30">
        <v>-5.07</v>
      </c>
      <c r="BH40" s="30">
        <v>-5.07</v>
      </c>
      <c r="BI40" s="30">
        <v>-105.07</v>
      </c>
      <c r="BK40" s="23">
        <v>42335</v>
      </c>
      <c r="BL40" s="23">
        <v>42588</v>
      </c>
      <c r="BM40" s="23">
        <v>42953</v>
      </c>
      <c r="BN40" s="23">
        <v>43318</v>
      </c>
      <c r="BO40" s="25">
        <v>102.06</v>
      </c>
      <c r="BP40" s="24">
        <v>-7.3</v>
      </c>
      <c r="BQ40" s="24">
        <v>-7.3</v>
      </c>
      <c r="BR40" s="24">
        <v>-107.3</v>
      </c>
      <c r="BT40" s="19">
        <v>42335</v>
      </c>
      <c r="BU40" s="19">
        <v>42639</v>
      </c>
      <c r="BV40" s="19">
        <v>43004</v>
      </c>
      <c r="BW40" s="19">
        <v>43369</v>
      </c>
      <c r="BX40" s="19">
        <v>43734</v>
      </c>
      <c r="BY40" s="19">
        <v>44100</v>
      </c>
      <c r="BZ40" s="22">
        <v>106.07013698630136</v>
      </c>
      <c r="CA40" s="22">
        <v>-6.3</v>
      </c>
      <c r="CB40" s="22">
        <v>-6.3</v>
      </c>
      <c r="CC40" s="20">
        <v>-6.3</v>
      </c>
      <c r="CD40" s="20">
        <v>-6.3</v>
      </c>
      <c r="CE40" s="20">
        <v>-106.3</v>
      </c>
      <c r="CG40" s="26">
        <v>42335</v>
      </c>
      <c r="CH40" s="26">
        <v>42540</v>
      </c>
      <c r="CI40" s="26">
        <v>42905</v>
      </c>
      <c r="CJ40" s="26">
        <v>43270</v>
      </c>
      <c r="CK40" s="26">
        <v>43635</v>
      </c>
      <c r="CL40" s="26">
        <v>44001</v>
      </c>
      <c r="CM40" s="28">
        <v>105.35309589041097</v>
      </c>
      <c r="CN40" s="28">
        <v>-5.38</v>
      </c>
      <c r="CO40" s="28">
        <v>-5.38</v>
      </c>
      <c r="CP40" s="27">
        <v>-5.38</v>
      </c>
      <c r="CQ40" s="27">
        <v>-5.38</v>
      </c>
      <c r="CR40" s="27">
        <v>-105.38</v>
      </c>
      <c r="CT40" s="23">
        <v>42335</v>
      </c>
      <c r="CU40" s="23">
        <v>42578</v>
      </c>
      <c r="CV40" s="23">
        <v>42943</v>
      </c>
      <c r="CW40" s="23">
        <v>43308</v>
      </c>
      <c r="CX40" s="25" t="s">
        <v>2</v>
      </c>
      <c r="CY40" s="24">
        <v>-6.5</v>
      </c>
      <c r="CZ40" s="24">
        <v>-6.5</v>
      </c>
      <c r="DA40" s="24">
        <v>-106.5</v>
      </c>
    </row>
    <row r="41" spans="1:105" x14ac:dyDescent="0.15">
      <c r="A41" s="1">
        <v>42338</v>
      </c>
      <c r="B41" s="1">
        <v>42405</v>
      </c>
      <c r="C41" s="1">
        <v>42771</v>
      </c>
      <c r="D41" s="1">
        <v>43136</v>
      </c>
      <c r="E41" s="2">
        <v>105.84098630136987</v>
      </c>
      <c r="F41">
        <f t="shared" ref="F41" si="105">-5.17</f>
        <v>-5.17</v>
      </c>
      <c r="G41">
        <v>-5.17</v>
      </c>
      <c r="H41">
        <f t="shared" ref="H41" si="106">-105.17</f>
        <v>-105.17</v>
      </c>
      <c r="J41" s="12">
        <v>42338</v>
      </c>
      <c r="K41" s="12">
        <v>42430</v>
      </c>
      <c r="L41" s="12">
        <v>42795</v>
      </c>
      <c r="M41" s="13">
        <v>109.65082191780822</v>
      </c>
      <c r="N41" s="11">
        <v>-8.5</v>
      </c>
      <c r="O41" s="11">
        <v>-108.5</v>
      </c>
      <c r="Q41" s="14">
        <v>42338</v>
      </c>
      <c r="R41" s="14">
        <v>42612</v>
      </c>
      <c r="S41" s="14">
        <v>42977</v>
      </c>
      <c r="T41" s="17">
        <v>101.2227397260274</v>
      </c>
      <c r="U41" s="18">
        <v>-6.2</v>
      </c>
      <c r="V41" s="18">
        <v>-106.2</v>
      </c>
      <c r="X41" s="19">
        <v>42338</v>
      </c>
      <c r="Y41" s="19">
        <v>42673</v>
      </c>
      <c r="Z41" s="19">
        <v>43038</v>
      </c>
      <c r="AA41" s="19">
        <v>43403</v>
      </c>
      <c r="AB41" s="19">
        <v>43768</v>
      </c>
      <c r="AC41" s="22">
        <v>101.2286301369863</v>
      </c>
      <c r="AD41" s="21">
        <v>-5.4</v>
      </c>
      <c r="AE41" s="21">
        <v>-5.4</v>
      </c>
      <c r="AF41" s="21">
        <v>-5.4</v>
      </c>
      <c r="AG41" s="21">
        <v>-105.4</v>
      </c>
      <c r="AI41" s="23">
        <v>42338</v>
      </c>
      <c r="AJ41" s="23">
        <v>42400</v>
      </c>
      <c r="AK41" s="23">
        <v>42766</v>
      </c>
      <c r="AL41" s="23">
        <v>43131</v>
      </c>
      <c r="AM41" s="25">
        <v>105.4758904109589</v>
      </c>
      <c r="AN41" s="24">
        <v>-6.5</v>
      </c>
      <c r="AO41" s="24">
        <v>-6.5</v>
      </c>
      <c r="AP41" s="24">
        <v>-106.5</v>
      </c>
      <c r="AR41" s="29">
        <v>42338</v>
      </c>
      <c r="AS41" s="29">
        <v>42477</v>
      </c>
      <c r="AT41" s="29">
        <v>42842</v>
      </c>
      <c r="AU41" s="29">
        <v>43207</v>
      </c>
      <c r="AV41" s="29">
        <v>43572</v>
      </c>
      <c r="AW41" s="29">
        <v>43938</v>
      </c>
      <c r="AX41" s="29">
        <v>44303</v>
      </c>
      <c r="AY41" s="29">
        <v>44668</v>
      </c>
      <c r="AZ41" s="29">
        <v>45033</v>
      </c>
      <c r="BA41" s="31">
        <v>100.74312328767124</v>
      </c>
      <c r="BB41" s="30">
        <v>-5.07</v>
      </c>
      <c r="BC41" s="30">
        <f t="shared" ref="BC41:BH41" si="107">BB41</f>
        <v>-5.07</v>
      </c>
      <c r="BD41" s="30">
        <f t="shared" si="107"/>
        <v>-5.07</v>
      </c>
      <c r="BE41" s="30">
        <f t="shared" si="107"/>
        <v>-5.07</v>
      </c>
      <c r="BF41" s="30">
        <f t="shared" si="107"/>
        <v>-5.07</v>
      </c>
      <c r="BG41" s="30">
        <f t="shared" si="107"/>
        <v>-5.07</v>
      </c>
      <c r="BH41" s="30">
        <f t="shared" si="107"/>
        <v>-5.07</v>
      </c>
      <c r="BI41" s="30">
        <f t="shared" ref="BI41" si="108">-100+BH41</f>
        <v>-105.07</v>
      </c>
      <c r="BK41" s="23">
        <v>42338</v>
      </c>
      <c r="BL41" s="23">
        <v>42588</v>
      </c>
      <c r="BM41" s="23">
        <v>42953</v>
      </c>
      <c r="BN41" s="23">
        <v>43318</v>
      </c>
      <c r="BO41" s="25">
        <v>102.1</v>
      </c>
      <c r="BP41" s="24">
        <v>-7.3</v>
      </c>
      <c r="BQ41" s="24">
        <v>-7.3</v>
      </c>
      <c r="BR41" s="24">
        <v>-107.3</v>
      </c>
      <c r="BT41" s="19">
        <v>42338</v>
      </c>
      <c r="BU41" s="19">
        <v>42639</v>
      </c>
      <c r="BV41" s="19">
        <v>43004</v>
      </c>
      <c r="BW41" s="19">
        <v>43369</v>
      </c>
      <c r="BX41" s="19">
        <v>43734</v>
      </c>
      <c r="BY41" s="19">
        <v>44100</v>
      </c>
      <c r="BZ41" s="22">
        <v>105.62191780821918</v>
      </c>
      <c r="CA41" s="22">
        <v>-6.3</v>
      </c>
      <c r="CB41" s="22">
        <v>-6.3</v>
      </c>
      <c r="CC41" s="20">
        <v>-6.3</v>
      </c>
      <c r="CD41" s="20">
        <v>-6.3</v>
      </c>
      <c r="CE41" s="20">
        <v>-106.3</v>
      </c>
      <c r="CG41" s="26">
        <v>42338</v>
      </c>
      <c r="CH41" s="26">
        <v>42540</v>
      </c>
      <c r="CI41" s="26">
        <v>42905</v>
      </c>
      <c r="CJ41" s="26">
        <v>43270</v>
      </c>
      <c r="CK41" s="26">
        <v>43635</v>
      </c>
      <c r="CL41" s="26">
        <v>44001</v>
      </c>
      <c r="CM41" s="28">
        <v>105.41731506849315</v>
      </c>
      <c r="CN41" s="28">
        <v>-5.38</v>
      </c>
      <c r="CO41" s="28">
        <f t="shared" ref="CO41:CQ41" si="109">CN41</f>
        <v>-5.38</v>
      </c>
      <c r="CP41" s="28">
        <f t="shared" si="109"/>
        <v>-5.38</v>
      </c>
      <c r="CQ41" s="28">
        <f t="shared" si="109"/>
        <v>-5.38</v>
      </c>
      <c r="CR41" s="27">
        <v>-105.38</v>
      </c>
      <c r="CT41" s="23">
        <v>42338</v>
      </c>
      <c r="CU41" s="23">
        <v>42578</v>
      </c>
      <c r="CV41" s="23">
        <v>42943</v>
      </c>
      <c r="CW41" s="23">
        <v>43308</v>
      </c>
      <c r="CX41" s="25" t="s">
        <v>2</v>
      </c>
      <c r="CY41" s="24">
        <v>-6.5</v>
      </c>
      <c r="CZ41" s="24">
        <v>-6.5</v>
      </c>
      <c r="DA41" s="24">
        <v>-106.5</v>
      </c>
    </row>
    <row r="42" spans="1:105" x14ac:dyDescent="0.15">
      <c r="A42" s="1">
        <v>42339</v>
      </c>
      <c r="B42" s="1">
        <v>42405</v>
      </c>
      <c r="C42" s="1">
        <v>42771</v>
      </c>
      <c r="D42" s="1">
        <v>43136</v>
      </c>
      <c r="E42" s="2" t="s">
        <v>2</v>
      </c>
      <c r="F42">
        <v>-5.17</v>
      </c>
      <c r="G42">
        <v>-5.17</v>
      </c>
      <c r="H42">
        <v>-105.17</v>
      </c>
      <c r="J42" s="12">
        <v>42339</v>
      </c>
      <c r="K42" s="12">
        <v>42430</v>
      </c>
      <c r="L42" s="12">
        <v>42795</v>
      </c>
      <c r="M42" s="13">
        <v>109.8041095890411</v>
      </c>
      <c r="N42" s="11">
        <v>-8.5</v>
      </c>
      <c r="O42" s="11">
        <v>-108.5</v>
      </c>
      <c r="Q42" s="14">
        <v>42339</v>
      </c>
      <c r="R42" s="14">
        <v>42612</v>
      </c>
      <c r="S42" s="14">
        <v>42977</v>
      </c>
      <c r="T42" s="17">
        <v>101.22972602739726</v>
      </c>
      <c r="U42" s="18">
        <v>-6.2</v>
      </c>
      <c r="V42" s="18">
        <v>-106.2</v>
      </c>
      <c r="X42" s="19">
        <v>42339</v>
      </c>
      <c r="Y42" s="19">
        <v>42673</v>
      </c>
      <c r="Z42" s="19">
        <v>43038</v>
      </c>
      <c r="AA42" s="19">
        <v>43403</v>
      </c>
      <c r="AB42" s="19">
        <v>43768</v>
      </c>
      <c r="AC42" s="22">
        <v>101.22342465753425</v>
      </c>
      <c r="AD42" s="21">
        <v>-5.4</v>
      </c>
      <c r="AE42" s="21">
        <v>-5.4</v>
      </c>
      <c r="AF42" s="21">
        <v>-5.4</v>
      </c>
      <c r="AG42" s="21">
        <v>-105.4</v>
      </c>
      <c r="AI42" s="23">
        <v>42339</v>
      </c>
      <c r="AJ42" s="23">
        <v>42400</v>
      </c>
      <c r="AK42" s="23">
        <v>42766</v>
      </c>
      <c r="AL42" s="23">
        <v>43131</v>
      </c>
      <c r="AM42" s="25" t="s">
        <v>2</v>
      </c>
      <c r="AN42" s="24">
        <v>-6.5</v>
      </c>
      <c r="AO42" s="24">
        <v>-6.5</v>
      </c>
      <c r="AP42" s="24">
        <v>-106.5</v>
      </c>
      <c r="AR42" s="29">
        <v>42339</v>
      </c>
      <c r="AS42" s="29">
        <v>42477</v>
      </c>
      <c r="AT42" s="29">
        <v>42842</v>
      </c>
      <c r="AU42" s="29">
        <v>43207</v>
      </c>
      <c r="AV42" s="29">
        <v>43572</v>
      </c>
      <c r="AW42" s="29">
        <v>43938</v>
      </c>
      <c r="AX42" s="29">
        <v>44303</v>
      </c>
      <c r="AY42" s="29">
        <v>44668</v>
      </c>
      <c r="AZ42" s="29">
        <v>45033</v>
      </c>
      <c r="BA42" s="31">
        <v>100.76701369863014</v>
      </c>
      <c r="BB42" s="30">
        <v>-5.07</v>
      </c>
      <c r="BC42" s="30">
        <v>-5.07</v>
      </c>
      <c r="BD42" s="30">
        <v>-5.07</v>
      </c>
      <c r="BE42" s="30">
        <v>-5.07</v>
      </c>
      <c r="BF42" s="30">
        <v>-5.07</v>
      </c>
      <c r="BG42" s="30">
        <v>-5.07</v>
      </c>
      <c r="BH42" s="30">
        <v>-5.07</v>
      </c>
      <c r="BI42" s="30">
        <v>-105.07</v>
      </c>
      <c r="BK42" s="23">
        <v>42339</v>
      </c>
      <c r="BL42" s="23">
        <v>42588</v>
      </c>
      <c r="BM42" s="23">
        <v>42953</v>
      </c>
      <c r="BN42" s="23">
        <v>43318</v>
      </c>
      <c r="BO42" s="25">
        <v>102.10000000000001</v>
      </c>
      <c r="BP42" s="24">
        <v>-7.3</v>
      </c>
      <c r="BQ42" s="24">
        <v>-7.3</v>
      </c>
      <c r="BR42" s="24">
        <v>-107.3</v>
      </c>
      <c r="BT42" s="19">
        <v>42339</v>
      </c>
      <c r="BU42" s="19">
        <v>42639</v>
      </c>
      <c r="BV42" s="19">
        <v>43004</v>
      </c>
      <c r="BW42" s="19">
        <v>43369</v>
      </c>
      <c r="BX42" s="19">
        <v>43734</v>
      </c>
      <c r="BY42" s="19">
        <v>44100</v>
      </c>
      <c r="BZ42" s="22" t="s">
        <v>2</v>
      </c>
      <c r="CA42" s="22">
        <v>-6.3</v>
      </c>
      <c r="CB42" s="22">
        <f t="shared" ref="CB42:CD42" si="110">CA42</f>
        <v>-6.3</v>
      </c>
      <c r="CC42" s="22">
        <f t="shared" si="110"/>
        <v>-6.3</v>
      </c>
      <c r="CD42" s="22">
        <f t="shared" si="110"/>
        <v>-6.3</v>
      </c>
      <c r="CE42" s="20">
        <v>-106.3</v>
      </c>
      <c r="CG42" s="26">
        <v>42339</v>
      </c>
      <c r="CH42" s="26">
        <v>42540</v>
      </c>
      <c r="CI42" s="26">
        <v>42905</v>
      </c>
      <c r="CJ42" s="26">
        <v>43270</v>
      </c>
      <c r="CK42" s="26">
        <v>43635</v>
      </c>
      <c r="CL42" s="26">
        <v>44001</v>
      </c>
      <c r="CM42" s="28" t="s">
        <v>2</v>
      </c>
      <c r="CN42" s="28">
        <v>-5.38</v>
      </c>
      <c r="CO42" s="28">
        <v>-5.38</v>
      </c>
      <c r="CP42" s="27">
        <v>-5.38</v>
      </c>
      <c r="CQ42" s="27">
        <v>-5.38</v>
      </c>
      <c r="CR42" s="27">
        <v>-105.38</v>
      </c>
      <c r="CT42" s="23">
        <v>42339</v>
      </c>
      <c r="CU42" s="23">
        <v>42578</v>
      </c>
      <c r="CV42" s="23">
        <v>42943</v>
      </c>
      <c r="CW42" s="23">
        <v>43308</v>
      </c>
      <c r="CX42" s="25" t="s">
        <v>2</v>
      </c>
      <c r="CY42" s="24">
        <v>-6.5</v>
      </c>
      <c r="CZ42" s="24">
        <v>-6.5</v>
      </c>
      <c r="DA42" s="24">
        <v>-106.5</v>
      </c>
    </row>
    <row r="43" spans="1:105" x14ac:dyDescent="0.15">
      <c r="A43" s="1">
        <v>42340</v>
      </c>
      <c r="B43" s="1">
        <v>42405</v>
      </c>
      <c r="C43" s="1">
        <v>42771</v>
      </c>
      <c r="D43" s="1">
        <v>43136</v>
      </c>
      <c r="E43" s="2" t="s">
        <v>2</v>
      </c>
      <c r="F43">
        <f t="shared" ref="F43" si="111">-5.17</f>
        <v>-5.17</v>
      </c>
      <c r="G43">
        <v>-5.17</v>
      </c>
      <c r="H43">
        <f t="shared" ref="H43" si="112">-105.17</f>
        <v>-105.17</v>
      </c>
      <c r="J43" s="12">
        <v>42340</v>
      </c>
      <c r="K43" s="12">
        <v>42430</v>
      </c>
      <c r="L43" s="12">
        <v>42795</v>
      </c>
      <c r="M43" s="13">
        <v>109.87739726027398</v>
      </c>
      <c r="N43" s="11">
        <v>-8.5</v>
      </c>
      <c r="O43" s="11">
        <v>-108.5</v>
      </c>
      <c r="Q43" s="14">
        <v>42340</v>
      </c>
      <c r="R43" s="14">
        <v>42612</v>
      </c>
      <c r="S43" s="14">
        <v>42977</v>
      </c>
      <c r="T43" s="17">
        <v>101.59671232876713</v>
      </c>
      <c r="U43" s="18">
        <v>-6.2</v>
      </c>
      <c r="V43" s="18">
        <v>-106.2</v>
      </c>
      <c r="X43" s="19">
        <v>42340</v>
      </c>
      <c r="Y43" s="19">
        <v>42673</v>
      </c>
      <c r="Z43" s="19">
        <v>43038</v>
      </c>
      <c r="AA43" s="19">
        <v>43403</v>
      </c>
      <c r="AB43" s="19">
        <v>43768</v>
      </c>
      <c r="AC43" s="22">
        <v>100.98821917808219</v>
      </c>
      <c r="AD43" s="21">
        <v>-5.4</v>
      </c>
      <c r="AE43" s="21">
        <v>-5.4</v>
      </c>
      <c r="AF43" s="21">
        <v>-5.4</v>
      </c>
      <c r="AG43" s="21">
        <v>-105.4</v>
      </c>
      <c r="AI43" s="23">
        <v>42340</v>
      </c>
      <c r="AJ43" s="23">
        <v>42400</v>
      </c>
      <c r="AK43" s="23">
        <v>42766</v>
      </c>
      <c r="AL43" s="23">
        <v>43131</v>
      </c>
      <c r="AM43" s="25">
        <v>105.33150684931508</v>
      </c>
      <c r="AN43" s="24">
        <v>-6.5</v>
      </c>
      <c r="AO43" s="24">
        <v>-6.5</v>
      </c>
      <c r="AP43" s="24">
        <v>-106.5</v>
      </c>
      <c r="AR43" s="29">
        <v>42340</v>
      </c>
      <c r="AS43" s="29">
        <v>42477</v>
      </c>
      <c r="AT43" s="29">
        <v>42842</v>
      </c>
      <c r="AU43" s="29">
        <v>43207</v>
      </c>
      <c r="AV43" s="29">
        <v>43572</v>
      </c>
      <c r="AW43" s="29">
        <v>43938</v>
      </c>
      <c r="AX43" s="29">
        <v>44303</v>
      </c>
      <c r="AY43" s="29">
        <v>44668</v>
      </c>
      <c r="AZ43" s="29">
        <v>45033</v>
      </c>
      <c r="BA43" s="31" t="s">
        <v>2</v>
      </c>
      <c r="BB43" s="30">
        <v>-5.07</v>
      </c>
      <c r="BC43" s="30">
        <f t="shared" ref="BC43:BH43" si="113">BB43</f>
        <v>-5.07</v>
      </c>
      <c r="BD43" s="30">
        <f t="shared" si="113"/>
        <v>-5.07</v>
      </c>
      <c r="BE43" s="30">
        <f t="shared" si="113"/>
        <v>-5.07</v>
      </c>
      <c r="BF43" s="30">
        <f t="shared" si="113"/>
        <v>-5.07</v>
      </c>
      <c r="BG43" s="30">
        <f t="shared" si="113"/>
        <v>-5.07</v>
      </c>
      <c r="BH43" s="30">
        <f t="shared" si="113"/>
        <v>-5.07</v>
      </c>
      <c r="BI43" s="30">
        <f t="shared" ref="BI43" si="114">-100+BH43</f>
        <v>-105.07</v>
      </c>
      <c r="BK43" s="23">
        <v>42340</v>
      </c>
      <c r="BL43" s="23">
        <v>42588</v>
      </c>
      <c r="BM43" s="23">
        <v>42953</v>
      </c>
      <c r="BN43" s="23">
        <v>43318</v>
      </c>
      <c r="BO43" s="25">
        <v>102.62</v>
      </c>
      <c r="BP43" s="24">
        <v>-7.3</v>
      </c>
      <c r="BQ43" s="24">
        <v>-7.3</v>
      </c>
      <c r="BR43" s="24">
        <v>-107.3</v>
      </c>
      <c r="BT43" s="19">
        <v>42340</v>
      </c>
      <c r="BU43" s="19">
        <v>42639</v>
      </c>
      <c r="BV43" s="19">
        <v>43004</v>
      </c>
      <c r="BW43" s="19">
        <v>43369</v>
      </c>
      <c r="BX43" s="19">
        <v>43734</v>
      </c>
      <c r="BY43" s="19">
        <v>44100</v>
      </c>
      <c r="BZ43" s="22">
        <v>103.69643835616439</v>
      </c>
      <c r="CA43" s="22">
        <v>-6.3</v>
      </c>
      <c r="CB43" s="22">
        <v>-6.3</v>
      </c>
      <c r="CC43" s="20">
        <v>-6.3</v>
      </c>
      <c r="CD43" s="20">
        <v>-6.3</v>
      </c>
      <c r="CE43" s="20">
        <v>-106.3</v>
      </c>
      <c r="CG43" s="26">
        <v>42340</v>
      </c>
      <c r="CH43" s="26">
        <v>42540</v>
      </c>
      <c r="CI43" s="26">
        <v>42905</v>
      </c>
      <c r="CJ43" s="26">
        <v>43270</v>
      </c>
      <c r="CK43" s="26">
        <v>43635</v>
      </c>
      <c r="CL43" s="26">
        <v>44001</v>
      </c>
      <c r="CM43" s="28">
        <v>105.52679452054794</v>
      </c>
      <c r="CN43" s="28">
        <v>-5.38</v>
      </c>
      <c r="CO43" s="28">
        <f t="shared" ref="CO43:CQ43" si="115">CN43</f>
        <v>-5.38</v>
      </c>
      <c r="CP43" s="28">
        <f t="shared" si="115"/>
        <v>-5.38</v>
      </c>
      <c r="CQ43" s="28">
        <f t="shared" si="115"/>
        <v>-5.38</v>
      </c>
      <c r="CR43" s="27">
        <v>-105.38</v>
      </c>
      <c r="CT43" s="23">
        <v>42340</v>
      </c>
      <c r="CU43" s="23">
        <v>42578</v>
      </c>
      <c r="CV43" s="23">
        <v>42943</v>
      </c>
      <c r="CW43" s="23">
        <v>43308</v>
      </c>
      <c r="CX43" s="25">
        <v>103.27945205479452</v>
      </c>
      <c r="CY43" s="24">
        <v>-6.5</v>
      </c>
      <c r="CZ43" s="24">
        <v>-6.5</v>
      </c>
      <c r="DA43" s="24">
        <v>-106.5</v>
      </c>
    </row>
    <row r="44" spans="1:105" x14ac:dyDescent="0.15">
      <c r="A44" s="1">
        <v>42341</v>
      </c>
      <c r="B44" s="1">
        <v>42405</v>
      </c>
      <c r="C44" s="1">
        <v>42771</v>
      </c>
      <c r="D44" s="1">
        <v>43136</v>
      </c>
      <c r="E44" s="2" t="s">
        <v>2</v>
      </c>
      <c r="F44">
        <v>-5.17</v>
      </c>
      <c r="G44">
        <v>-5.17</v>
      </c>
      <c r="H44">
        <v>-105.17</v>
      </c>
      <c r="J44" s="12">
        <v>42341</v>
      </c>
      <c r="K44" s="12">
        <v>42430</v>
      </c>
      <c r="L44" s="12">
        <v>42795</v>
      </c>
      <c r="M44" s="13">
        <v>109.91068493150685</v>
      </c>
      <c r="N44" s="11">
        <v>-8.5</v>
      </c>
      <c r="O44" s="11">
        <v>-108.5</v>
      </c>
      <c r="Q44" s="14">
        <v>42341</v>
      </c>
      <c r="R44" s="14">
        <v>42612</v>
      </c>
      <c r="S44" s="14">
        <v>42977</v>
      </c>
      <c r="T44" s="17">
        <v>101.58369863013698</v>
      </c>
      <c r="U44" s="18">
        <v>-6.2</v>
      </c>
      <c r="V44" s="18">
        <v>-106.2</v>
      </c>
      <c r="X44" s="19">
        <v>42341</v>
      </c>
      <c r="Y44" s="19">
        <v>42673</v>
      </c>
      <c r="Z44" s="19">
        <v>43038</v>
      </c>
      <c r="AA44" s="19">
        <v>43403</v>
      </c>
      <c r="AB44" s="19">
        <v>43768</v>
      </c>
      <c r="AC44" s="22">
        <v>100.98301369863015</v>
      </c>
      <c r="AD44" s="21">
        <v>-5.4</v>
      </c>
      <c r="AE44" s="21">
        <v>-5.4</v>
      </c>
      <c r="AF44" s="21">
        <v>-5.4</v>
      </c>
      <c r="AG44" s="21">
        <v>-105.4</v>
      </c>
      <c r="AI44" s="23">
        <v>42341</v>
      </c>
      <c r="AJ44" s="23">
        <v>42400</v>
      </c>
      <c r="AK44" s="23">
        <v>42766</v>
      </c>
      <c r="AL44" s="23">
        <v>43131</v>
      </c>
      <c r="AM44" s="25">
        <v>105.49931506849315</v>
      </c>
      <c r="AN44" s="24">
        <v>-6.5</v>
      </c>
      <c r="AO44" s="24">
        <v>-6.5</v>
      </c>
      <c r="AP44" s="24">
        <v>-106.5</v>
      </c>
      <c r="AR44" s="29">
        <v>42341</v>
      </c>
      <c r="AS44" s="29">
        <v>42477</v>
      </c>
      <c r="AT44" s="29">
        <v>42842</v>
      </c>
      <c r="AU44" s="29">
        <v>43207</v>
      </c>
      <c r="AV44" s="29">
        <v>43572</v>
      </c>
      <c r="AW44" s="29">
        <v>43938</v>
      </c>
      <c r="AX44" s="29">
        <v>44303</v>
      </c>
      <c r="AY44" s="29">
        <v>44668</v>
      </c>
      <c r="AZ44" s="29">
        <v>45033</v>
      </c>
      <c r="BA44" s="31">
        <v>101.59479452054795</v>
      </c>
      <c r="BB44" s="30">
        <v>-5.07</v>
      </c>
      <c r="BC44" s="30">
        <v>-5.07</v>
      </c>
      <c r="BD44" s="30">
        <v>-5.07</v>
      </c>
      <c r="BE44" s="30">
        <v>-5.07</v>
      </c>
      <c r="BF44" s="30">
        <v>-5.07</v>
      </c>
      <c r="BG44" s="30">
        <v>-5.07</v>
      </c>
      <c r="BH44" s="30">
        <v>-5.07</v>
      </c>
      <c r="BI44" s="30">
        <v>-105.07</v>
      </c>
      <c r="BK44" s="23">
        <v>42341</v>
      </c>
      <c r="BL44" s="23">
        <v>42588</v>
      </c>
      <c r="BM44" s="23">
        <v>42953</v>
      </c>
      <c r="BN44" s="23">
        <v>43318</v>
      </c>
      <c r="BO44" s="25">
        <v>102.91</v>
      </c>
      <c r="BP44" s="24">
        <v>-7.3</v>
      </c>
      <c r="BQ44" s="24">
        <v>-7.3</v>
      </c>
      <c r="BR44" s="24">
        <v>-107.3</v>
      </c>
      <c r="BT44" s="19">
        <v>42341</v>
      </c>
      <c r="BU44" s="19">
        <v>42639</v>
      </c>
      <c r="BV44" s="19">
        <v>43004</v>
      </c>
      <c r="BW44" s="19">
        <v>43369</v>
      </c>
      <c r="BX44" s="19">
        <v>43734</v>
      </c>
      <c r="BY44" s="19">
        <v>44100</v>
      </c>
      <c r="BZ44" s="22">
        <v>101.18369863013699</v>
      </c>
      <c r="CA44" s="22">
        <v>-6.3</v>
      </c>
      <c r="CB44" s="22">
        <v>-6.3</v>
      </c>
      <c r="CC44" s="20">
        <v>-6.3</v>
      </c>
      <c r="CD44" s="20">
        <v>-6.3</v>
      </c>
      <c r="CE44" s="20">
        <v>-106.3</v>
      </c>
      <c r="CG44" s="26">
        <v>42341</v>
      </c>
      <c r="CH44" s="26">
        <v>42540</v>
      </c>
      <c r="CI44" s="26">
        <v>42905</v>
      </c>
      <c r="CJ44" s="26">
        <v>43270</v>
      </c>
      <c r="CK44" s="26">
        <v>43635</v>
      </c>
      <c r="CL44" s="26">
        <v>44001</v>
      </c>
      <c r="CM44" s="28">
        <v>105.54153424657534</v>
      </c>
      <c r="CN44" s="28">
        <v>-5.38</v>
      </c>
      <c r="CO44" s="28">
        <v>-5.38</v>
      </c>
      <c r="CP44" s="27">
        <v>-5.38</v>
      </c>
      <c r="CQ44" s="27">
        <v>-5.38</v>
      </c>
      <c r="CR44" s="27">
        <v>-105.38</v>
      </c>
      <c r="CT44" s="23">
        <v>42341</v>
      </c>
      <c r="CU44" s="23">
        <v>42578</v>
      </c>
      <c r="CV44" s="23">
        <v>42943</v>
      </c>
      <c r="CW44" s="23">
        <v>43308</v>
      </c>
      <c r="CX44" s="25">
        <v>103.28726027397259</v>
      </c>
      <c r="CY44" s="24">
        <v>-6.5</v>
      </c>
      <c r="CZ44" s="24">
        <v>-6.5</v>
      </c>
      <c r="DA44" s="24">
        <v>-106.5</v>
      </c>
    </row>
    <row r="45" spans="1:105" x14ac:dyDescent="0.15">
      <c r="A45" s="1">
        <v>42342</v>
      </c>
      <c r="B45" s="1">
        <v>42405</v>
      </c>
      <c r="C45" s="1">
        <v>42771</v>
      </c>
      <c r="D45" s="1">
        <v>43136</v>
      </c>
      <c r="E45" s="2">
        <v>105.87764383561644</v>
      </c>
      <c r="F45">
        <f t="shared" ref="F45" si="116">-5.17</f>
        <v>-5.17</v>
      </c>
      <c r="G45">
        <v>-5.17</v>
      </c>
      <c r="H45">
        <f t="shared" ref="H45" si="117">-105.17</f>
        <v>-105.17</v>
      </c>
      <c r="J45" s="12">
        <v>42342</v>
      </c>
      <c r="K45" s="12">
        <v>42430</v>
      </c>
      <c r="L45" s="12">
        <v>42795</v>
      </c>
      <c r="M45" s="13">
        <v>110.01397260273973</v>
      </c>
      <c r="N45" s="11">
        <v>-8.5</v>
      </c>
      <c r="O45" s="11">
        <v>-108.5</v>
      </c>
      <c r="Q45" s="14">
        <v>42342</v>
      </c>
      <c r="R45" s="14">
        <v>42612</v>
      </c>
      <c r="S45" s="14">
        <v>42977</v>
      </c>
      <c r="T45" s="17">
        <v>101.61068493150685</v>
      </c>
      <c r="U45" s="18">
        <v>-6.2</v>
      </c>
      <c r="V45" s="18">
        <v>-106.2</v>
      </c>
      <c r="X45" s="19">
        <v>42342</v>
      </c>
      <c r="Y45" s="19">
        <v>42673</v>
      </c>
      <c r="Z45" s="19">
        <v>43038</v>
      </c>
      <c r="AA45" s="19">
        <v>43403</v>
      </c>
      <c r="AB45" s="19">
        <v>43768</v>
      </c>
      <c r="AC45" s="22" t="s">
        <v>2</v>
      </c>
      <c r="AD45" s="21">
        <v>-5.4</v>
      </c>
      <c r="AE45" s="21">
        <v>-5.4</v>
      </c>
      <c r="AF45" s="21">
        <v>-5.4</v>
      </c>
      <c r="AG45" s="21">
        <v>-105.4</v>
      </c>
      <c r="AI45" s="23">
        <v>42342</v>
      </c>
      <c r="AJ45" s="23">
        <v>42400</v>
      </c>
      <c r="AK45" s="23">
        <v>42766</v>
      </c>
      <c r="AL45" s="23">
        <v>43131</v>
      </c>
      <c r="AM45" s="25">
        <v>105.46712328767123</v>
      </c>
      <c r="AN45" s="24">
        <v>-6.5</v>
      </c>
      <c r="AO45" s="24">
        <v>-6.5</v>
      </c>
      <c r="AP45" s="24">
        <v>-106.5</v>
      </c>
      <c r="AR45" s="29">
        <v>42342</v>
      </c>
      <c r="AS45" s="29">
        <v>42477</v>
      </c>
      <c r="AT45" s="29">
        <v>42842</v>
      </c>
      <c r="AU45" s="29">
        <v>43207</v>
      </c>
      <c r="AV45" s="29">
        <v>43572</v>
      </c>
      <c r="AW45" s="29">
        <v>43938</v>
      </c>
      <c r="AX45" s="29">
        <v>44303</v>
      </c>
      <c r="AY45" s="29">
        <v>44668</v>
      </c>
      <c r="AZ45" s="29">
        <v>45033</v>
      </c>
      <c r="BA45" s="31" t="s">
        <v>2</v>
      </c>
      <c r="BB45" s="30">
        <v>-5.07</v>
      </c>
      <c r="BC45" s="30">
        <f t="shared" ref="BC45:BH45" si="118">BB45</f>
        <v>-5.07</v>
      </c>
      <c r="BD45" s="30">
        <f t="shared" si="118"/>
        <v>-5.07</v>
      </c>
      <c r="BE45" s="30">
        <f t="shared" si="118"/>
        <v>-5.07</v>
      </c>
      <c r="BF45" s="30">
        <f t="shared" si="118"/>
        <v>-5.07</v>
      </c>
      <c r="BG45" s="30">
        <f t="shared" si="118"/>
        <v>-5.07</v>
      </c>
      <c r="BH45" s="30">
        <f t="shared" si="118"/>
        <v>-5.07</v>
      </c>
      <c r="BI45" s="30">
        <f t="shared" ref="BI45" si="119">-100+BH45</f>
        <v>-105.07</v>
      </c>
      <c r="BK45" s="23">
        <v>42342</v>
      </c>
      <c r="BL45" s="23">
        <v>42588</v>
      </c>
      <c r="BM45" s="23">
        <v>42953</v>
      </c>
      <c r="BN45" s="23">
        <v>43318</v>
      </c>
      <c r="BO45" s="25">
        <v>103.21000000000001</v>
      </c>
      <c r="BP45" s="24">
        <v>-7.3</v>
      </c>
      <c r="BQ45" s="24">
        <v>-7.3</v>
      </c>
      <c r="BR45" s="24">
        <v>-107.3</v>
      </c>
      <c r="BT45" s="19">
        <v>42342</v>
      </c>
      <c r="BU45" s="19">
        <v>42639</v>
      </c>
      <c r="BV45" s="19">
        <v>43004</v>
      </c>
      <c r="BW45" s="19">
        <v>43369</v>
      </c>
      <c r="BX45" s="19">
        <v>43734</v>
      </c>
      <c r="BY45" s="19">
        <v>44100</v>
      </c>
      <c r="BZ45" s="22">
        <v>101.90095890410959</v>
      </c>
      <c r="CA45" s="22">
        <v>-6.3</v>
      </c>
      <c r="CB45" s="22">
        <f t="shared" ref="CB45:CD45" si="120">CA45</f>
        <v>-6.3</v>
      </c>
      <c r="CC45" s="22">
        <f t="shared" si="120"/>
        <v>-6.3</v>
      </c>
      <c r="CD45" s="22">
        <f t="shared" si="120"/>
        <v>-6.3</v>
      </c>
      <c r="CE45" s="20">
        <v>-106.3</v>
      </c>
      <c r="CG45" s="26">
        <v>42342</v>
      </c>
      <c r="CH45" s="26">
        <v>42540</v>
      </c>
      <c r="CI45" s="26">
        <v>42905</v>
      </c>
      <c r="CJ45" s="26">
        <v>43270</v>
      </c>
      <c r="CK45" s="26">
        <v>43635</v>
      </c>
      <c r="CL45" s="26">
        <v>44001</v>
      </c>
      <c r="CM45" s="28">
        <v>105.55627397260274</v>
      </c>
      <c r="CN45" s="28">
        <v>-5.38</v>
      </c>
      <c r="CO45" s="28">
        <f t="shared" ref="CO45:CQ45" si="121">CN45</f>
        <v>-5.38</v>
      </c>
      <c r="CP45" s="28">
        <f t="shared" si="121"/>
        <v>-5.38</v>
      </c>
      <c r="CQ45" s="28">
        <f t="shared" si="121"/>
        <v>-5.38</v>
      </c>
      <c r="CR45" s="27">
        <v>-105.38</v>
      </c>
      <c r="CT45" s="23">
        <v>42342</v>
      </c>
      <c r="CU45" s="23">
        <v>42578</v>
      </c>
      <c r="CV45" s="23">
        <v>42943</v>
      </c>
      <c r="CW45" s="23">
        <v>43308</v>
      </c>
      <c r="CX45" s="25" t="s">
        <v>2</v>
      </c>
      <c r="CY45" s="24">
        <v>-6.5</v>
      </c>
      <c r="CZ45" s="24">
        <v>-6.5</v>
      </c>
      <c r="DA45" s="24">
        <v>-106.5</v>
      </c>
    </row>
    <row r="46" spans="1:105" x14ac:dyDescent="0.15">
      <c r="A46" s="1">
        <v>42345</v>
      </c>
      <c r="B46" s="1">
        <v>42405</v>
      </c>
      <c r="C46" s="1">
        <v>42771</v>
      </c>
      <c r="D46" s="1">
        <v>43136</v>
      </c>
      <c r="E46" s="2" t="s">
        <v>2</v>
      </c>
      <c r="F46">
        <v>-5.17</v>
      </c>
      <c r="G46">
        <v>-5.17</v>
      </c>
      <c r="H46">
        <v>-105.17</v>
      </c>
      <c r="J46" s="12">
        <v>42345</v>
      </c>
      <c r="K46" s="12">
        <v>42430</v>
      </c>
      <c r="L46" s="12">
        <v>42795</v>
      </c>
      <c r="M46" s="13">
        <v>110.04383561643836</v>
      </c>
      <c r="N46" s="11">
        <v>-8.5</v>
      </c>
      <c r="O46" s="11">
        <v>-108.5</v>
      </c>
      <c r="Q46" s="14">
        <v>42345</v>
      </c>
      <c r="R46" s="14">
        <v>42612</v>
      </c>
      <c r="S46" s="14">
        <v>42977</v>
      </c>
      <c r="T46" s="17">
        <v>101.63164383561644</v>
      </c>
      <c r="U46" s="18">
        <v>-6.2</v>
      </c>
      <c r="V46" s="18">
        <v>-106.2</v>
      </c>
      <c r="X46" s="19">
        <v>42345</v>
      </c>
      <c r="Y46" s="19">
        <v>42673</v>
      </c>
      <c r="Z46" s="19">
        <v>43038</v>
      </c>
      <c r="AA46" s="19">
        <v>43403</v>
      </c>
      <c r="AB46" s="19">
        <v>43768</v>
      </c>
      <c r="AC46" s="22">
        <v>100.59219178082192</v>
      </c>
      <c r="AD46" s="21">
        <v>-5.4</v>
      </c>
      <c r="AE46" s="21">
        <v>-5.4</v>
      </c>
      <c r="AF46" s="21">
        <v>-5.4</v>
      </c>
      <c r="AG46" s="21">
        <v>-105.4</v>
      </c>
      <c r="AI46" s="23">
        <v>42345</v>
      </c>
      <c r="AJ46" s="23">
        <v>42400</v>
      </c>
      <c r="AK46" s="23">
        <v>42766</v>
      </c>
      <c r="AL46" s="23">
        <v>43131</v>
      </c>
      <c r="AM46" s="25">
        <v>105.52054794520548</v>
      </c>
      <c r="AN46" s="24">
        <v>-6.5</v>
      </c>
      <c r="AO46" s="24">
        <v>-6.5</v>
      </c>
      <c r="AP46" s="24">
        <v>-106.5</v>
      </c>
      <c r="AR46" s="29">
        <v>42345</v>
      </c>
      <c r="AS46" s="29">
        <v>42477</v>
      </c>
      <c r="AT46" s="29">
        <v>42842</v>
      </c>
      <c r="AU46" s="29">
        <v>43207</v>
      </c>
      <c r="AV46" s="29">
        <v>43572</v>
      </c>
      <c r="AW46" s="29">
        <v>43938</v>
      </c>
      <c r="AX46" s="29">
        <v>44303</v>
      </c>
      <c r="AY46" s="29">
        <v>44668</v>
      </c>
      <c r="AZ46" s="29">
        <v>45033</v>
      </c>
      <c r="BA46" s="31" t="s">
        <v>2</v>
      </c>
      <c r="BB46" s="30">
        <v>-5.07</v>
      </c>
      <c r="BC46" s="30">
        <v>-5.07</v>
      </c>
      <c r="BD46" s="30">
        <v>-5.07</v>
      </c>
      <c r="BE46" s="30">
        <v>-5.07</v>
      </c>
      <c r="BF46" s="30">
        <v>-5.07</v>
      </c>
      <c r="BG46" s="30">
        <v>-5.07</v>
      </c>
      <c r="BH46" s="30">
        <v>-5.07</v>
      </c>
      <c r="BI46" s="30">
        <v>-105.07</v>
      </c>
      <c r="BK46" s="23">
        <v>42345</v>
      </c>
      <c r="BL46" s="23">
        <v>42588</v>
      </c>
      <c r="BM46" s="23">
        <v>42953</v>
      </c>
      <c r="BN46" s="23">
        <v>43318</v>
      </c>
      <c r="BO46" s="25">
        <v>102.8</v>
      </c>
      <c r="BP46" s="24">
        <v>-7.3</v>
      </c>
      <c r="BQ46" s="24">
        <v>-7.3</v>
      </c>
      <c r="BR46" s="24">
        <v>-107.3</v>
      </c>
      <c r="BT46" s="19">
        <v>42345</v>
      </c>
      <c r="BU46" s="19">
        <v>42639</v>
      </c>
      <c r="BV46" s="19">
        <v>43004</v>
      </c>
      <c r="BW46" s="19">
        <v>43369</v>
      </c>
      <c r="BX46" s="19">
        <v>43734</v>
      </c>
      <c r="BY46" s="19">
        <v>44100</v>
      </c>
      <c r="BZ46" s="22">
        <v>102.1427397260274</v>
      </c>
      <c r="CA46" s="22">
        <v>-6.3</v>
      </c>
      <c r="CB46" s="22">
        <v>-6.3</v>
      </c>
      <c r="CC46" s="20">
        <v>-6.3</v>
      </c>
      <c r="CD46" s="20">
        <v>-6.3</v>
      </c>
      <c r="CE46" s="20">
        <v>-106.3</v>
      </c>
      <c r="CG46" s="26">
        <v>42345</v>
      </c>
      <c r="CH46" s="26">
        <v>42540</v>
      </c>
      <c r="CI46" s="26">
        <v>42905</v>
      </c>
      <c r="CJ46" s="26">
        <v>43270</v>
      </c>
      <c r="CK46" s="26">
        <v>43635</v>
      </c>
      <c r="CL46" s="26">
        <v>44001</v>
      </c>
      <c r="CM46" s="28">
        <v>105.60049315068493</v>
      </c>
      <c r="CN46" s="28">
        <v>-5.38</v>
      </c>
      <c r="CO46" s="28">
        <v>-5.38</v>
      </c>
      <c r="CP46" s="27">
        <v>-5.38</v>
      </c>
      <c r="CQ46" s="27">
        <v>-5.38</v>
      </c>
      <c r="CR46" s="27">
        <v>-105.38</v>
      </c>
      <c r="CT46" s="23">
        <v>42345</v>
      </c>
      <c r="CU46" s="23">
        <v>42578</v>
      </c>
      <c r="CV46" s="23">
        <v>42943</v>
      </c>
      <c r="CW46" s="23">
        <v>43308</v>
      </c>
      <c r="CX46" s="25" t="s">
        <v>2</v>
      </c>
      <c r="CY46" s="24">
        <v>-6.5</v>
      </c>
      <c r="CZ46" s="24">
        <v>-6.5</v>
      </c>
      <c r="DA46" s="24">
        <v>-106.5</v>
      </c>
    </row>
    <row r="47" spans="1:105" x14ac:dyDescent="0.15">
      <c r="A47" s="1">
        <v>42346</v>
      </c>
      <c r="B47" s="1">
        <v>42405</v>
      </c>
      <c r="C47" s="1">
        <v>42771</v>
      </c>
      <c r="D47" s="1">
        <v>43136</v>
      </c>
      <c r="E47" s="2" t="s">
        <v>2</v>
      </c>
      <c r="F47">
        <f t="shared" ref="F47" si="122">-5.17</f>
        <v>-5.17</v>
      </c>
      <c r="G47">
        <v>-5.17</v>
      </c>
      <c r="H47">
        <f t="shared" ref="H47" si="123">-105.17</f>
        <v>-105.17</v>
      </c>
      <c r="J47" s="12">
        <v>42346</v>
      </c>
      <c r="K47" s="12">
        <v>42430</v>
      </c>
      <c r="L47" s="12">
        <v>42795</v>
      </c>
      <c r="M47" s="13">
        <v>110.06712328767124</v>
      </c>
      <c r="N47" s="11">
        <v>-8.5</v>
      </c>
      <c r="O47" s="11">
        <v>-108.5</v>
      </c>
      <c r="Q47" s="14">
        <v>42346</v>
      </c>
      <c r="R47" s="14">
        <v>42612</v>
      </c>
      <c r="S47" s="14">
        <v>42977</v>
      </c>
      <c r="T47" s="17">
        <v>101.6286301369863</v>
      </c>
      <c r="U47" s="18">
        <v>-6.2</v>
      </c>
      <c r="V47" s="18">
        <v>-106.2</v>
      </c>
      <c r="X47" s="19">
        <v>42346</v>
      </c>
      <c r="Y47" s="19">
        <v>42673</v>
      </c>
      <c r="Z47" s="19">
        <v>43038</v>
      </c>
      <c r="AA47" s="19">
        <v>43403</v>
      </c>
      <c r="AB47" s="19">
        <v>43768</v>
      </c>
      <c r="AC47" s="22">
        <v>100.57698630136986</v>
      </c>
      <c r="AD47" s="21">
        <v>-5.4</v>
      </c>
      <c r="AE47" s="21">
        <v>-5.4</v>
      </c>
      <c r="AF47" s="21">
        <v>-5.4</v>
      </c>
      <c r="AG47" s="21">
        <v>-105.4</v>
      </c>
      <c r="AI47" s="23">
        <v>42346</v>
      </c>
      <c r="AJ47" s="23">
        <v>42400</v>
      </c>
      <c r="AK47" s="23">
        <v>42766</v>
      </c>
      <c r="AL47" s="23">
        <v>43131</v>
      </c>
      <c r="AM47" s="25">
        <v>105.61835616438356</v>
      </c>
      <c r="AN47" s="24">
        <v>-6.5</v>
      </c>
      <c r="AO47" s="24">
        <v>-6.5</v>
      </c>
      <c r="AP47" s="24">
        <v>-106.5</v>
      </c>
      <c r="AR47" s="29">
        <v>42346</v>
      </c>
      <c r="AS47" s="29">
        <v>42477</v>
      </c>
      <c r="AT47" s="29">
        <v>42842</v>
      </c>
      <c r="AU47" s="29">
        <v>43207</v>
      </c>
      <c r="AV47" s="29">
        <v>43572</v>
      </c>
      <c r="AW47" s="29">
        <v>43938</v>
      </c>
      <c r="AX47" s="29">
        <v>44303</v>
      </c>
      <c r="AY47" s="29">
        <v>44668</v>
      </c>
      <c r="AZ47" s="29">
        <v>45033</v>
      </c>
      <c r="BA47" s="31">
        <v>101.26424657534247</v>
      </c>
      <c r="BB47" s="30">
        <v>-5.07</v>
      </c>
      <c r="BC47" s="30">
        <f t="shared" ref="BC47:BH47" si="124">BB47</f>
        <v>-5.07</v>
      </c>
      <c r="BD47" s="30">
        <f t="shared" si="124"/>
        <v>-5.07</v>
      </c>
      <c r="BE47" s="30">
        <f t="shared" si="124"/>
        <v>-5.07</v>
      </c>
      <c r="BF47" s="30">
        <f t="shared" si="124"/>
        <v>-5.07</v>
      </c>
      <c r="BG47" s="30">
        <f t="shared" si="124"/>
        <v>-5.07</v>
      </c>
      <c r="BH47" s="30">
        <f t="shared" si="124"/>
        <v>-5.07</v>
      </c>
      <c r="BI47" s="30">
        <f t="shared" ref="BI47" si="125">-100+BH47</f>
        <v>-105.07</v>
      </c>
      <c r="BK47" s="23">
        <v>42346</v>
      </c>
      <c r="BL47" s="23">
        <v>42588</v>
      </c>
      <c r="BM47" s="23">
        <v>42953</v>
      </c>
      <c r="BN47" s="23">
        <v>43318</v>
      </c>
      <c r="BO47" s="25">
        <v>102.97</v>
      </c>
      <c r="BP47" s="24">
        <v>-7.3</v>
      </c>
      <c r="BQ47" s="24">
        <v>-7.3</v>
      </c>
      <c r="BR47" s="24">
        <v>-107.3</v>
      </c>
      <c r="BT47" s="19">
        <v>42346</v>
      </c>
      <c r="BU47" s="19">
        <v>42639</v>
      </c>
      <c r="BV47" s="19">
        <v>43004</v>
      </c>
      <c r="BW47" s="19">
        <v>43369</v>
      </c>
      <c r="BX47" s="19">
        <v>43734</v>
      </c>
      <c r="BY47" s="19">
        <v>44100</v>
      </c>
      <c r="BZ47" s="22">
        <v>102.06</v>
      </c>
      <c r="CA47" s="22">
        <v>-6.3</v>
      </c>
      <c r="CB47" s="22">
        <v>-6.3</v>
      </c>
      <c r="CC47" s="20">
        <v>-6.3</v>
      </c>
      <c r="CD47" s="20">
        <v>-6.3</v>
      </c>
      <c r="CE47" s="20">
        <v>-106.3</v>
      </c>
      <c r="CG47" s="26">
        <v>42346</v>
      </c>
      <c r="CH47" s="26">
        <v>42540</v>
      </c>
      <c r="CI47" s="26">
        <v>42905</v>
      </c>
      <c r="CJ47" s="26">
        <v>43270</v>
      </c>
      <c r="CK47" s="26">
        <v>43635</v>
      </c>
      <c r="CL47" s="26">
        <v>44001</v>
      </c>
      <c r="CM47" s="28">
        <v>105.63523287671232</v>
      </c>
      <c r="CN47" s="28">
        <v>-5.38</v>
      </c>
      <c r="CO47" s="28">
        <f t="shared" ref="CO47:CQ47" si="126">CN47</f>
        <v>-5.38</v>
      </c>
      <c r="CP47" s="28">
        <f t="shared" si="126"/>
        <v>-5.38</v>
      </c>
      <c r="CQ47" s="28">
        <f t="shared" si="126"/>
        <v>-5.38</v>
      </c>
      <c r="CR47" s="27">
        <v>-105.38</v>
      </c>
      <c r="CT47" s="23">
        <v>42346</v>
      </c>
      <c r="CU47" s="23">
        <v>42578</v>
      </c>
      <c r="CV47" s="23">
        <v>42943</v>
      </c>
      <c r="CW47" s="23">
        <v>43308</v>
      </c>
      <c r="CX47" s="25" t="s">
        <v>2</v>
      </c>
      <c r="CY47" s="24">
        <v>-6.5</v>
      </c>
      <c r="CZ47" s="24">
        <v>-6.5</v>
      </c>
      <c r="DA47" s="24">
        <v>-106.5</v>
      </c>
    </row>
    <row r="48" spans="1:105" x14ac:dyDescent="0.15">
      <c r="A48" s="1">
        <v>42347</v>
      </c>
      <c r="B48" s="1">
        <v>42405</v>
      </c>
      <c r="C48" s="1">
        <v>42771</v>
      </c>
      <c r="D48" s="1">
        <v>43136</v>
      </c>
      <c r="E48" s="2" t="s">
        <v>2</v>
      </c>
      <c r="F48">
        <v>-5.17</v>
      </c>
      <c r="G48">
        <v>-5.17</v>
      </c>
      <c r="H48">
        <v>-105.17</v>
      </c>
      <c r="J48" s="12">
        <v>42347</v>
      </c>
      <c r="K48" s="12">
        <v>42430</v>
      </c>
      <c r="L48" s="12">
        <v>42795</v>
      </c>
      <c r="M48" s="13">
        <v>109.94041095890411</v>
      </c>
      <c r="N48" s="11">
        <v>-8.5</v>
      </c>
      <c r="O48" s="11">
        <v>-108.5</v>
      </c>
      <c r="Q48" s="14">
        <v>42347</v>
      </c>
      <c r="R48" s="14">
        <v>42612</v>
      </c>
      <c r="S48" s="14">
        <v>42977</v>
      </c>
      <c r="T48" s="17">
        <v>101.56561643835616</v>
      </c>
      <c r="U48" s="18">
        <v>-6.2</v>
      </c>
      <c r="V48" s="18">
        <v>-106.2</v>
      </c>
      <c r="X48" s="19">
        <v>42347</v>
      </c>
      <c r="Y48" s="19">
        <v>42673</v>
      </c>
      <c r="Z48" s="19">
        <v>43038</v>
      </c>
      <c r="AA48" s="19">
        <v>43403</v>
      </c>
      <c r="AB48" s="19">
        <v>43768</v>
      </c>
      <c r="AC48" s="22" t="s">
        <v>2</v>
      </c>
      <c r="AD48" s="21">
        <v>-5.4</v>
      </c>
      <c r="AE48" s="21">
        <v>-5.4</v>
      </c>
      <c r="AF48" s="21">
        <v>-5.4</v>
      </c>
      <c r="AG48" s="21">
        <v>-105.4</v>
      </c>
      <c r="AI48" s="23">
        <v>42347</v>
      </c>
      <c r="AJ48" s="23">
        <v>42400</v>
      </c>
      <c r="AK48" s="23">
        <v>42766</v>
      </c>
      <c r="AL48" s="23">
        <v>43131</v>
      </c>
      <c r="AM48" s="25">
        <v>105.64616438356165</v>
      </c>
      <c r="AN48" s="24">
        <v>-6.5</v>
      </c>
      <c r="AO48" s="24">
        <v>-6.5</v>
      </c>
      <c r="AP48" s="24">
        <v>-106.5</v>
      </c>
      <c r="AR48" s="29">
        <v>42347</v>
      </c>
      <c r="AS48" s="29">
        <v>42477</v>
      </c>
      <c r="AT48" s="29">
        <v>42842</v>
      </c>
      <c r="AU48" s="29">
        <v>43207</v>
      </c>
      <c r="AV48" s="29">
        <v>43572</v>
      </c>
      <c r="AW48" s="29">
        <v>43938</v>
      </c>
      <c r="AX48" s="29">
        <v>44303</v>
      </c>
      <c r="AY48" s="29">
        <v>44668</v>
      </c>
      <c r="AZ48" s="29">
        <v>45033</v>
      </c>
      <c r="BA48" s="31" t="s">
        <v>2</v>
      </c>
      <c r="BB48" s="30">
        <v>-5.07</v>
      </c>
      <c r="BC48" s="30">
        <v>-5.07</v>
      </c>
      <c r="BD48" s="30">
        <v>-5.07</v>
      </c>
      <c r="BE48" s="30">
        <v>-5.07</v>
      </c>
      <c r="BF48" s="30">
        <v>-5.07</v>
      </c>
      <c r="BG48" s="30">
        <v>-5.07</v>
      </c>
      <c r="BH48" s="30">
        <v>-5.07</v>
      </c>
      <c r="BI48" s="30">
        <v>-105.07</v>
      </c>
      <c r="BK48" s="23">
        <v>42347</v>
      </c>
      <c r="BL48" s="23">
        <v>42588</v>
      </c>
      <c r="BM48" s="23">
        <v>42953</v>
      </c>
      <c r="BN48" s="23">
        <v>43318</v>
      </c>
      <c r="BO48" s="25">
        <v>102.9</v>
      </c>
      <c r="BP48" s="24">
        <v>-7.3</v>
      </c>
      <c r="BQ48" s="24">
        <v>-7.3</v>
      </c>
      <c r="BR48" s="24">
        <v>-107.3</v>
      </c>
      <c r="BT48" s="19">
        <v>42347</v>
      </c>
      <c r="BU48" s="19">
        <v>42639</v>
      </c>
      <c r="BV48" s="19">
        <v>43004</v>
      </c>
      <c r="BW48" s="19">
        <v>43369</v>
      </c>
      <c r="BX48" s="19">
        <v>43734</v>
      </c>
      <c r="BY48" s="19">
        <v>44100</v>
      </c>
      <c r="BZ48" s="22">
        <v>102.0172602739726</v>
      </c>
      <c r="CA48" s="22">
        <v>-6.3</v>
      </c>
      <c r="CB48" s="22">
        <f t="shared" ref="CB48:CD48" si="127">CA48</f>
        <v>-6.3</v>
      </c>
      <c r="CC48" s="22">
        <f t="shared" si="127"/>
        <v>-6.3</v>
      </c>
      <c r="CD48" s="22">
        <f t="shared" si="127"/>
        <v>-6.3</v>
      </c>
      <c r="CE48" s="20">
        <v>-106.3</v>
      </c>
      <c r="CG48" s="26">
        <v>42347</v>
      </c>
      <c r="CH48" s="26">
        <v>42540</v>
      </c>
      <c r="CI48" s="26">
        <v>42905</v>
      </c>
      <c r="CJ48" s="26">
        <v>43270</v>
      </c>
      <c r="CK48" s="26">
        <v>43635</v>
      </c>
      <c r="CL48" s="26">
        <v>44001</v>
      </c>
      <c r="CM48" s="28">
        <v>105.66997260273973</v>
      </c>
      <c r="CN48" s="28">
        <v>-5.38</v>
      </c>
      <c r="CO48" s="28">
        <v>-5.38</v>
      </c>
      <c r="CP48" s="27">
        <v>-5.38</v>
      </c>
      <c r="CQ48" s="27">
        <v>-5.38</v>
      </c>
      <c r="CR48" s="27">
        <v>-105.38</v>
      </c>
      <c r="CT48" s="23">
        <v>42347</v>
      </c>
      <c r="CU48" s="23">
        <v>42578</v>
      </c>
      <c r="CV48" s="23">
        <v>42943</v>
      </c>
      <c r="CW48" s="23">
        <v>43308</v>
      </c>
      <c r="CX48" s="25" t="s">
        <v>2</v>
      </c>
      <c r="CY48" s="24">
        <v>-6.5</v>
      </c>
      <c r="CZ48" s="24">
        <v>-6.5</v>
      </c>
      <c r="DA48" s="24">
        <v>-106.5</v>
      </c>
    </row>
    <row r="49" spans="1:105" x14ac:dyDescent="0.15">
      <c r="A49" s="1">
        <v>42348</v>
      </c>
      <c r="B49" s="1">
        <v>42405</v>
      </c>
      <c r="C49" s="1">
        <v>42771</v>
      </c>
      <c r="D49" s="1">
        <v>43136</v>
      </c>
      <c r="E49" s="2">
        <v>105.96263013698629</v>
      </c>
      <c r="F49">
        <f t="shared" ref="F49" si="128">-5.17</f>
        <v>-5.17</v>
      </c>
      <c r="G49">
        <v>-5.17</v>
      </c>
      <c r="H49">
        <f t="shared" ref="H49" si="129">-105.17</f>
        <v>-105.17</v>
      </c>
      <c r="J49" s="12">
        <v>42348</v>
      </c>
      <c r="K49" s="12">
        <v>42430</v>
      </c>
      <c r="L49" s="12">
        <v>42795</v>
      </c>
      <c r="M49" s="13">
        <v>110.11369863013698</v>
      </c>
      <c r="N49" s="11">
        <v>-8.5</v>
      </c>
      <c r="O49" s="11">
        <v>-108.5</v>
      </c>
      <c r="Q49" s="14">
        <v>42348</v>
      </c>
      <c r="R49" s="14">
        <v>42612</v>
      </c>
      <c r="S49" s="14">
        <v>42977</v>
      </c>
      <c r="T49" s="17">
        <v>101.57260273972604</v>
      </c>
      <c r="U49" s="18">
        <v>-6.2</v>
      </c>
      <c r="V49" s="18">
        <v>-106.2</v>
      </c>
      <c r="X49" s="19">
        <v>42348</v>
      </c>
      <c r="Y49" s="19">
        <v>42673</v>
      </c>
      <c r="Z49" s="19">
        <v>43038</v>
      </c>
      <c r="AA49" s="19">
        <v>43403</v>
      </c>
      <c r="AB49" s="19">
        <v>43768</v>
      </c>
      <c r="AC49" s="22" t="s">
        <v>2</v>
      </c>
      <c r="AD49" s="21">
        <v>-5.4</v>
      </c>
      <c r="AE49" s="21">
        <v>-5.4</v>
      </c>
      <c r="AF49" s="21">
        <v>-5.4</v>
      </c>
      <c r="AG49" s="21">
        <v>-105.4</v>
      </c>
      <c r="AI49" s="23">
        <v>42348</v>
      </c>
      <c r="AJ49" s="23">
        <v>42400</v>
      </c>
      <c r="AK49" s="23">
        <v>42766</v>
      </c>
      <c r="AL49" s="23">
        <v>43131</v>
      </c>
      <c r="AM49" s="25">
        <v>105.67397260273972</v>
      </c>
      <c r="AN49" s="24">
        <v>-6.5</v>
      </c>
      <c r="AO49" s="24">
        <v>-6.5</v>
      </c>
      <c r="AP49" s="24">
        <v>-106.5</v>
      </c>
      <c r="AR49" s="29">
        <v>42348</v>
      </c>
      <c r="AS49" s="29">
        <v>42477</v>
      </c>
      <c r="AT49" s="29">
        <v>42842</v>
      </c>
      <c r="AU49" s="29">
        <v>43207</v>
      </c>
      <c r="AV49" s="29">
        <v>43572</v>
      </c>
      <c r="AW49" s="29">
        <v>43938</v>
      </c>
      <c r="AX49" s="29">
        <v>44303</v>
      </c>
      <c r="AY49" s="29">
        <v>44668</v>
      </c>
      <c r="AZ49" s="29">
        <v>45033</v>
      </c>
      <c r="BA49" s="31">
        <v>101.23202739726027</v>
      </c>
      <c r="BB49" s="30">
        <v>-5.07</v>
      </c>
      <c r="BC49" s="30">
        <f t="shared" ref="BC49:BH49" si="130">BB49</f>
        <v>-5.07</v>
      </c>
      <c r="BD49" s="30">
        <f t="shared" si="130"/>
        <v>-5.07</v>
      </c>
      <c r="BE49" s="30">
        <f t="shared" si="130"/>
        <v>-5.07</v>
      </c>
      <c r="BF49" s="30">
        <f t="shared" si="130"/>
        <v>-5.07</v>
      </c>
      <c r="BG49" s="30">
        <f t="shared" si="130"/>
        <v>-5.07</v>
      </c>
      <c r="BH49" s="30">
        <f t="shared" si="130"/>
        <v>-5.07</v>
      </c>
      <c r="BI49" s="30">
        <f t="shared" ref="BI49" si="131">-100+BH49</f>
        <v>-105.07</v>
      </c>
      <c r="BK49" s="23">
        <v>42348</v>
      </c>
      <c r="BL49" s="23">
        <v>42588</v>
      </c>
      <c r="BM49" s="23">
        <v>42953</v>
      </c>
      <c r="BN49" s="23">
        <v>43318</v>
      </c>
      <c r="BO49" s="25">
        <v>102.83999999999999</v>
      </c>
      <c r="BP49" s="24">
        <v>-7.3</v>
      </c>
      <c r="BQ49" s="24">
        <v>-7.3</v>
      </c>
      <c r="BR49" s="24">
        <v>-107.3</v>
      </c>
      <c r="BT49" s="19">
        <v>42348</v>
      </c>
      <c r="BU49" s="19">
        <v>42639</v>
      </c>
      <c r="BV49" s="19">
        <v>43004</v>
      </c>
      <c r="BW49" s="19">
        <v>43369</v>
      </c>
      <c r="BX49" s="19">
        <v>43734</v>
      </c>
      <c r="BY49" s="19">
        <v>44100</v>
      </c>
      <c r="BZ49" s="22">
        <v>100.39452054794521</v>
      </c>
      <c r="CA49" s="22">
        <v>-6.3</v>
      </c>
      <c r="CB49" s="22">
        <v>-6.3</v>
      </c>
      <c r="CC49" s="20">
        <v>-6.3</v>
      </c>
      <c r="CD49" s="20">
        <v>-6.3</v>
      </c>
      <c r="CE49" s="20">
        <v>-106.3</v>
      </c>
      <c r="CG49" s="26">
        <v>42348</v>
      </c>
      <c r="CH49" s="26">
        <v>42540</v>
      </c>
      <c r="CI49" s="26">
        <v>42905</v>
      </c>
      <c r="CJ49" s="26">
        <v>43270</v>
      </c>
      <c r="CK49" s="26">
        <v>43635</v>
      </c>
      <c r="CL49" s="26">
        <v>44001</v>
      </c>
      <c r="CM49" s="28">
        <v>105.72471232876713</v>
      </c>
      <c r="CN49" s="28">
        <v>-5.38</v>
      </c>
      <c r="CO49" s="28">
        <f t="shared" ref="CO49:CQ49" si="132">CN49</f>
        <v>-5.38</v>
      </c>
      <c r="CP49" s="28">
        <f t="shared" si="132"/>
        <v>-5.38</v>
      </c>
      <c r="CQ49" s="28">
        <f t="shared" si="132"/>
        <v>-5.38</v>
      </c>
      <c r="CR49" s="27">
        <v>-105.38</v>
      </c>
      <c r="CT49" s="23">
        <v>42348</v>
      </c>
      <c r="CU49" s="23">
        <v>42578</v>
      </c>
      <c r="CV49" s="23">
        <v>42943</v>
      </c>
      <c r="CW49" s="23">
        <v>43308</v>
      </c>
      <c r="CX49" s="25" t="s">
        <v>2</v>
      </c>
      <c r="CY49" s="24">
        <v>-6.5</v>
      </c>
      <c r="CZ49" s="24">
        <v>-6.5</v>
      </c>
      <c r="DA49" s="24">
        <v>-106.5</v>
      </c>
    </row>
    <row r="50" spans="1:105" x14ac:dyDescent="0.15">
      <c r="A50" s="1">
        <v>42349</v>
      </c>
      <c r="B50" s="1">
        <v>42405</v>
      </c>
      <c r="C50" s="1">
        <v>42771</v>
      </c>
      <c r="D50" s="1">
        <v>43136</v>
      </c>
      <c r="E50" s="2">
        <v>105.87679452054795</v>
      </c>
      <c r="F50">
        <v>-5.17</v>
      </c>
      <c r="G50">
        <v>-5.17</v>
      </c>
      <c r="H50">
        <v>-105.17</v>
      </c>
      <c r="J50" s="12">
        <v>42349</v>
      </c>
      <c r="K50" s="12">
        <v>42430</v>
      </c>
      <c r="L50" s="12">
        <v>42795</v>
      </c>
      <c r="M50" s="13">
        <v>110.13698630136986</v>
      </c>
      <c r="N50" s="11">
        <v>-8.5</v>
      </c>
      <c r="O50" s="11">
        <v>-108.5</v>
      </c>
      <c r="Q50" s="14">
        <v>42349</v>
      </c>
      <c r="R50" s="14">
        <v>42612</v>
      </c>
      <c r="S50" s="14">
        <v>42977</v>
      </c>
      <c r="T50" s="17">
        <v>101.60958904109589</v>
      </c>
      <c r="U50" s="18">
        <v>-6.2</v>
      </c>
      <c r="V50" s="18">
        <v>-106.2</v>
      </c>
      <c r="X50" s="19">
        <v>42349</v>
      </c>
      <c r="Y50" s="19">
        <v>42673</v>
      </c>
      <c r="Z50" s="19">
        <v>43038</v>
      </c>
      <c r="AA50" s="19">
        <v>43403</v>
      </c>
      <c r="AB50" s="19">
        <v>43768</v>
      </c>
      <c r="AC50" s="22" t="s">
        <v>2</v>
      </c>
      <c r="AD50" s="21">
        <v>-5.4</v>
      </c>
      <c r="AE50" s="21">
        <v>-5.4</v>
      </c>
      <c r="AF50" s="21">
        <v>-5.4</v>
      </c>
      <c r="AG50" s="21">
        <v>-105.4</v>
      </c>
      <c r="AI50" s="23">
        <v>42349</v>
      </c>
      <c r="AJ50" s="23">
        <v>42400</v>
      </c>
      <c r="AK50" s="23">
        <v>42766</v>
      </c>
      <c r="AL50" s="23">
        <v>43131</v>
      </c>
      <c r="AM50" s="25">
        <v>105.68178082191781</v>
      </c>
      <c r="AN50" s="24">
        <v>-6.5</v>
      </c>
      <c r="AO50" s="24">
        <v>-6.5</v>
      </c>
      <c r="AP50" s="24">
        <v>-106.5</v>
      </c>
      <c r="AR50" s="29">
        <v>42349</v>
      </c>
      <c r="AS50" s="29">
        <v>42477</v>
      </c>
      <c r="AT50" s="29">
        <v>42842</v>
      </c>
      <c r="AU50" s="29">
        <v>43207</v>
      </c>
      <c r="AV50" s="29">
        <v>43572</v>
      </c>
      <c r="AW50" s="29">
        <v>43938</v>
      </c>
      <c r="AX50" s="29">
        <v>44303</v>
      </c>
      <c r="AY50" s="29">
        <v>44668</v>
      </c>
      <c r="AZ50" s="29">
        <v>45033</v>
      </c>
      <c r="BA50" s="31" t="s">
        <v>2</v>
      </c>
      <c r="BB50" s="30">
        <v>-5.07</v>
      </c>
      <c r="BC50" s="30">
        <v>-5.07</v>
      </c>
      <c r="BD50" s="30">
        <v>-5.07</v>
      </c>
      <c r="BE50" s="30">
        <v>-5.07</v>
      </c>
      <c r="BF50" s="30">
        <v>-5.07</v>
      </c>
      <c r="BG50" s="30">
        <v>-5.07</v>
      </c>
      <c r="BH50" s="30">
        <v>-5.07</v>
      </c>
      <c r="BI50" s="30">
        <v>-105.07</v>
      </c>
      <c r="BK50" s="23">
        <v>42349</v>
      </c>
      <c r="BL50" s="23">
        <v>42588</v>
      </c>
      <c r="BM50" s="23">
        <v>42953</v>
      </c>
      <c r="BN50" s="23">
        <v>43318</v>
      </c>
      <c r="BO50" s="25">
        <v>102.74000000000001</v>
      </c>
      <c r="BP50" s="24">
        <v>-7.3</v>
      </c>
      <c r="BQ50" s="24">
        <v>-7.3</v>
      </c>
      <c r="BR50" s="24">
        <v>-107.3</v>
      </c>
      <c r="BT50" s="19">
        <v>42349</v>
      </c>
      <c r="BU50" s="19">
        <v>42639</v>
      </c>
      <c r="BV50" s="19">
        <v>43004</v>
      </c>
      <c r="BW50" s="19">
        <v>43369</v>
      </c>
      <c r="BX50" s="19">
        <v>43734</v>
      </c>
      <c r="BY50" s="19">
        <v>44100</v>
      </c>
      <c r="BZ50" s="22">
        <v>100.6117808219178</v>
      </c>
      <c r="CA50" s="22">
        <v>-6.3</v>
      </c>
      <c r="CB50" s="22">
        <v>-6.3</v>
      </c>
      <c r="CC50" s="20">
        <v>-6.3</v>
      </c>
      <c r="CD50" s="20">
        <v>-6.3</v>
      </c>
      <c r="CE50" s="20">
        <v>-106.3</v>
      </c>
      <c r="CG50" s="26">
        <v>42349</v>
      </c>
      <c r="CH50" s="26">
        <v>42540</v>
      </c>
      <c r="CI50" s="26">
        <v>42905</v>
      </c>
      <c r="CJ50" s="26">
        <v>43270</v>
      </c>
      <c r="CK50" s="26">
        <v>43635</v>
      </c>
      <c r="CL50" s="26">
        <v>44001</v>
      </c>
      <c r="CM50" s="28">
        <v>105.77945205479452</v>
      </c>
      <c r="CN50" s="28">
        <v>-5.38</v>
      </c>
      <c r="CO50" s="28">
        <v>-5.38</v>
      </c>
      <c r="CP50" s="27">
        <v>-5.38</v>
      </c>
      <c r="CQ50" s="27">
        <v>-5.38</v>
      </c>
      <c r="CR50" s="27">
        <v>-105.38</v>
      </c>
      <c r="CT50" s="23">
        <v>42349</v>
      </c>
      <c r="CU50" s="23">
        <v>42578</v>
      </c>
      <c r="CV50" s="23">
        <v>42943</v>
      </c>
      <c r="CW50" s="23">
        <v>43308</v>
      </c>
      <c r="CX50" s="25" t="s">
        <v>2</v>
      </c>
      <c r="CY50" s="24">
        <v>-6.5</v>
      </c>
      <c r="CZ50" s="24">
        <v>-6.5</v>
      </c>
      <c r="DA50" s="24">
        <v>-106.5</v>
      </c>
    </row>
    <row r="51" spans="1:105" x14ac:dyDescent="0.15">
      <c r="A51" s="1">
        <v>42352</v>
      </c>
      <c r="B51" s="1">
        <v>42405</v>
      </c>
      <c r="C51" s="1">
        <v>42771</v>
      </c>
      <c r="D51" s="1">
        <v>43136</v>
      </c>
      <c r="E51" s="2">
        <v>108.61928767123288</v>
      </c>
      <c r="F51">
        <f t="shared" ref="F51" si="133">-5.17</f>
        <v>-5.17</v>
      </c>
      <c r="G51">
        <v>-5.17</v>
      </c>
      <c r="H51">
        <f t="shared" ref="H51" si="134">-105.17</f>
        <v>-105.17</v>
      </c>
      <c r="J51" s="12">
        <v>42352</v>
      </c>
      <c r="K51" s="12">
        <v>42430</v>
      </c>
      <c r="L51" s="12">
        <v>42795</v>
      </c>
      <c r="M51" s="13">
        <v>110.1068493150685</v>
      </c>
      <c r="N51" s="11">
        <v>-8.5</v>
      </c>
      <c r="O51" s="11">
        <v>-108.5</v>
      </c>
      <c r="Q51" s="14">
        <v>42352</v>
      </c>
      <c r="R51" s="14">
        <v>42612</v>
      </c>
      <c r="S51" s="14">
        <v>42977</v>
      </c>
      <c r="T51" s="17">
        <v>101.38054794520548</v>
      </c>
      <c r="U51" s="18">
        <v>-6.2</v>
      </c>
      <c r="V51" s="18">
        <v>-106.2</v>
      </c>
      <c r="X51" s="19">
        <v>42352</v>
      </c>
      <c r="Y51" s="19">
        <v>42673</v>
      </c>
      <c r="Z51" s="19">
        <v>43038</v>
      </c>
      <c r="AA51" s="19">
        <v>43403</v>
      </c>
      <c r="AB51" s="19">
        <v>43768</v>
      </c>
      <c r="AC51" s="22" t="s">
        <v>2</v>
      </c>
      <c r="AD51" s="21">
        <v>-5.4</v>
      </c>
      <c r="AE51" s="21">
        <v>-5.4</v>
      </c>
      <c r="AF51" s="21">
        <v>-5.4</v>
      </c>
      <c r="AG51" s="21">
        <v>-105.4</v>
      </c>
      <c r="AI51" s="23">
        <v>42352</v>
      </c>
      <c r="AJ51" s="23">
        <v>42400</v>
      </c>
      <c r="AK51" s="23">
        <v>42766</v>
      </c>
      <c r="AL51" s="23">
        <v>43131</v>
      </c>
      <c r="AM51" s="25">
        <v>105.64520547945206</v>
      </c>
      <c r="AN51" s="24">
        <v>-6.5</v>
      </c>
      <c r="AO51" s="24">
        <v>-6.5</v>
      </c>
      <c r="AP51" s="24">
        <v>-106.5</v>
      </c>
      <c r="AR51" s="29">
        <v>42352</v>
      </c>
      <c r="AS51" s="29">
        <v>42477</v>
      </c>
      <c r="AT51" s="29">
        <v>42842</v>
      </c>
      <c r="AU51" s="29">
        <v>43207</v>
      </c>
      <c r="AV51" s="29">
        <v>43572</v>
      </c>
      <c r="AW51" s="29">
        <v>43938</v>
      </c>
      <c r="AX51" s="29">
        <v>44303</v>
      </c>
      <c r="AY51" s="29">
        <v>44668</v>
      </c>
      <c r="AZ51" s="29">
        <v>45033</v>
      </c>
      <c r="BA51" s="31" t="s">
        <v>2</v>
      </c>
      <c r="BB51" s="30">
        <v>-5.07</v>
      </c>
      <c r="BC51" s="30">
        <f t="shared" ref="BC51:BH51" si="135">BB51</f>
        <v>-5.07</v>
      </c>
      <c r="BD51" s="30">
        <f t="shared" si="135"/>
        <v>-5.07</v>
      </c>
      <c r="BE51" s="30">
        <f t="shared" si="135"/>
        <v>-5.07</v>
      </c>
      <c r="BF51" s="30">
        <f t="shared" si="135"/>
        <v>-5.07</v>
      </c>
      <c r="BG51" s="30">
        <f t="shared" si="135"/>
        <v>-5.07</v>
      </c>
      <c r="BH51" s="30">
        <f t="shared" si="135"/>
        <v>-5.07</v>
      </c>
      <c r="BI51" s="30">
        <f t="shared" ref="BI51" si="136">-100+BH51</f>
        <v>-105.07</v>
      </c>
      <c r="BK51" s="23">
        <v>42352</v>
      </c>
      <c r="BL51" s="23">
        <v>42588</v>
      </c>
      <c r="BM51" s="23">
        <v>42953</v>
      </c>
      <c r="BN51" s="23">
        <v>43318</v>
      </c>
      <c r="BO51" s="25">
        <v>102.86</v>
      </c>
      <c r="BP51" s="24">
        <v>-7.3</v>
      </c>
      <c r="BQ51" s="24">
        <v>-7.3</v>
      </c>
      <c r="BR51" s="24">
        <v>-107.3</v>
      </c>
      <c r="BT51" s="19">
        <v>42352</v>
      </c>
      <c r="BU51" s="19">
        <v>42639</v>
      </c>
      <c r="BV51" s="19">
        <v>43004</v>
      </c>
      <c r="BW51" s="19">
        <v>43369</v>
      </c>
      <c r="BX51" s="19">
        <v>43734</v>
      </c>
      <c r="BY51" s="19">
        <v>44100</v>
      </c>
      <c r="BZ51" s="22">
        <v>100.66356164383561</v>
      </c>
      <c r="CA51" s="22">
        <v>-6.3</v>
      </c>
      <c r="CB51" s="22">
        <f t="shared" ref="CB51:CD51" si="137">CA51</f>
        <v>-6.3</v>
      </c>
      <c r="CC51" s="22">
        <f t="shared" si="137"/>
        <v>-6.3</v>
      </c>
      <c r="CD51" s="22">
        <f t="shared" si="137"/>
        <v>-6.3</v>
      </c>
      <c r="CE51" s="20">
        <v>-106.3</v>
      </c>
      <c r="CG51" s="26">
        <v>42352</v>
      </c>
      <c r="CH51" s="26">
        <v>42540</v>
      </c>
      <c r="CI51" s="26">
        <v>42905</v>
      </c>
      <c r="CJ51" s="26">
        <v>43270</v>
      </c>
      <c r="CK51" s="26">
        <v>43635</v>
      </c>
      <c r="CL51" s="26">
        <v>44001</v>
      </c>
      <c r="CM51" s="28">
        <v>105.82367123287672</v>
      </c>
      <c r="CN51" s="28">
        <v>-5.38</v>
      </c>
      <c r="CO51" s="28">
        <f t="shared" ref="CO51:CQ51" si="138">CN51</f>
        <v>-5.38</v>
      </c>
      <c r="CP51" s="28">
        <f t="shared" si="138"/>
        <v>-5.38</v>
      </c>
      <c r="CQ51" s="28">
        <f t="shared" si="138"/>
        <v>-5.38</v>
      </c>
      <c r="CR51" s="27">
        <v>-105.38</v>
      </c>
      <c r="CT51" s="23">
        <v>42352</v>
      </c>
      <c r="CU51" s="23">
        <v>42578</v>
      </c>
      <c r="CV51" s="23">
        <v>42943</v>
      </c>
      <c r="CW51" s="23">
        <v>43308</v>
      </c>
      <c r="CX51" s="25">
        <v>102.9831506849315</v>
      </c>
      <c r="CY51" s="24">
        <v>-6.5</v>
      </c>
      <c r="CZ51" s="24">
        <v>-6.5</v>
      </c>
      <c r="DA51" s="24">
        <v>-106.5</v>
      </c>
    </row>
    <row r="52" spans="1:105" x14ac:dyDescent="0.15">
      <c r="A52" s="1">
        <v>42353</v>
      </c>
      <c r="B52" s="1">
        <v>42405</v>
      </c>
      <c r="C52" s="1">
        <v>42771</v>
      </c>
      <c r="D52" s="1">
        <v>43136</v>
      </c>
      <c r="E52" s="2">
        <v>105.93345205479451</v>
      </c>
      <c r="F52">
        <v>-5.17</v>
      </c>
      <c r="G52">
        <v>-5.17</v>
      </c>
      <c r="H52">
        <v>-105.17</v>
      </c>
      <c r="J52" s="12">
        <v>42353</v>
      </c>
      <c r="K52" s="12">
        <v>42430</v>
      </c>
      <c r="L52" s="12">
        <v>42795</v>
      </c>
      <c r="M52" s="13">
        <v>110.23013698630137</v>
      </c>
      <c r="N52" s="11">
        <v>-8.5</v>
      </c>
      <c r="O52" s="11">
        <v>-108.5</v>
      </c>
      <c r="Q52" s="14">
        <v>42353</v>
      </c>
      <c r="R52" s="14">
        <v>42612</v>
      </c>
      <c r="S52" s="14">
        <v>42977</v>
      </c>
      <c r="T52" s="17">
        <v>100.95753424657535</v>
      </c>
      <c r="U52" s="18">
        <v>-6.2</v>
      </c>
      <c r="V52" s="18">
        <v>-106.2</v>
      </c>
      <c r="X52" s="19">
        <v>42353</v>
      </c>
      <c r="Y52" s="19">
        <v>42673</v>
      </c>
      <c r="Z52" s="19">
        <v>43038</v>
      </c>
      <c r="AA52" s="19">
        <v>43403</v>
      </c>
      <c r="AB52" s="19">
        <v>43768</v>
      </c>
      <c r="AC52" s="22">
        <v>100.52054794520548</v>
      </c>
      <c r="AD52" s="21">
        <v>-5.4</v>
      </c>
      <c r="AE52" s="21">
        <v>-5.4</v>
      </c>
      <c r="AF52" s="21">
        <v>-5.4</v>
      </c>
      <c r="AG52" s="21">
        <v>-105.4</v>
      </c>
      <c r="AI52" s="23">
        <v>42353</v>
      </c>
      <c r="AJ52" s="23">
        <v>42400</v>
      </c>
      <c r="AK52" s="23">
        <v>42766</v>
      </c>
      <c r="AL52" s="23">
        <v>43131</v>
      </c>
      <c r="AM52" s="25">
        <v>105.65301369863013</v>
      </c>
      <c r="AN52" s="24">
        <v>-6.5</v>
      </c>
      <c r="AO52" s="24">
        <v>-6.5</v>
      </c>
      <c r="AP52" s="24">
        <v>-106.5</v>
      </c>
      <c r="AR52" s="29">
        <v>42353</v>
      </c>
      <c r="AS52" s="29">
        <v>42477</v>
      </c>
      <c r="AT52" s="29">
        <v>42842</v>
      </c>
      <c r="AU52" s="29">
        <v>43207</v>
      </c>
      <c r="AV52" s="29">
        <v>43572</v>
      </c>
      <c r="AW52" s="29">
        <v>43938</v>
      </c>
      <c r="AX52" s="29">
        <v>44303</v>
      </c>
      <c r="AY52" s="29">
        <v>44668</v>
      </c>
      <c r="AZ52" s="29">
        <v>45033</v>
      </c>
      <c r="BA52" s="31" t="s">
        <v>2</v>
      </c>
      <c r="BB52" s="30">
        <v>-5.07</v>
      </c>
      <c r="BC52" s="30">
        <v>-5.07</v>
      </c>
      <c r="BD52" s="30">
        <v>-5.07</v>
      </c>
      <c r="BE52" s="30">
        <v>-5.07</v>
      </c>
      <c r="BF52" s="30">
        <v>-5.07</v>
      </c>
      <c r="BG52" s="30">
        <v>-5.07</v>
      </c>
      <c r="BH52" s="30">
        <v>-5.07</v>
      </c>
      <c r="BI52" s="30">
        <v>-105.07</v>
      </c>
      <c r="BK52" s="23">
        <v>42353</v>
      </c>
      <c r="BL52" s="23">
        <v>42588</v>
      </c>
      <c r="BM52" s="23">
        <v>42953</v>
      </c>
      <c r="BN52" s="23">
        <v>43318</v>
      </c>
      <c r="BO52" s="25">
        <v>102.87</v>
      </c>
      <c r="BP52" s="24">
        <v>-7.3</v>
      </c>
      <c r="BQ52" s="24">
        <v>-7.3</v>
      </c>
      <c r="BR52" s="24">
        <v>-107.3</v>
      </c>
      <c r="BT52" s="19">
        <v>42353</v>
      </c>
      <c r="BU52" s="19">
        <v>42639</v>
      </c>
      <c r="BV52" s="19">
        <v>43004</v>
      </c>
      <c r="BW52" s="19">
        <v>43369</v>
      </c>
      <c r="BX52" s="19">
        <v>43734</v>
      </c>
      <c r="BY52" s="19">
        <v>44100</v>
      </c>
      <c r="BZ52" s="22">
        <v>100.87082191780821</v>
      </c>
      <c r="CA52" s="22">
        <v>-6.3</v>
      </c>
      <c r="CB52" s="22">
        <v>-6.3</v>
      </c>
      <c r="CC52" s="20">
        <v>-6.3</v>
      </c>
      <c r="CD52" s="20">
        <v>-6.3</v>
      </c>
      <c r="CE52" s="20">
        <v>-106.3</v>
      </c>
      <c r="CG52" s="26">
        <v>42353</v>
      </c>
      <c r="CH52" s="26">
        <v>42540</v>
      </c>
      <c r="CI52" s="26">
        <v>42905</v>
      </c>
      <c r="CJ52" s="26">
        <v>43270</v>
      </c>
      <c r="CK52" s="26">
        <v>43635</v>
      </c>
      <c r="CL52" s="26">
        <v>44001</v>
      </c>
      <c r="CM52" s="28">
        <v>105.8284109589041</v>
      </c>
      <c r="CN52" s="28">
        <v>-5.38</v>
      </c>
      <c r="CO52" s="28">
        <v>-5.38</v>
      </c>
      <c r="CP52" s="27">
        <v>-5.38</v>
      </c>
      <c r="CQ52" s="27">
        <v>-5.38</v>
      </c>
      <c r="CR52" s="27">
        <v>-105.38</v>
      </c>
      <c r="CT52" s="23">
        <v>42353</v>
      </c>
      <c r="CU52" s="23">
        <v>42578</v>
      </c>
      <c r="CV52" s="23">
        <v>42943</v>
      </c>
      <c r="CW52" s="23">
        <v>43308</v>
      </c>
      <c r="CX52" s="25">
        <v>102.71095890410959</v>
      </c>
      <c r="CY52" s="24">
        <v>-6.5</v>
      </c>
      <c r="CZ52" s="24">
        <v>-6.5</v>
      </c>
      <c r="DA52" s="24">
        <v>-106.5</v>
      </c>
    </row>
    <row r="53" spans="1:105" x14ac:dyDescent="0.15">
      <c r="A53" s="1">
        <v>42354</v>
      </c>
      <c r="B53" s="1">
        <v>42405</v>
      </c>
      <c r="C53" s="1">
        <v>42771</v>
      </c>
      <c r="D53" s="1">
        <v>43136</v>
      </c>
      <c r="E53" s="2" t="s">
        <v>2</v>
      </c>
      <c r="F53">
        <f t="shared" ref="F53" si="139">-5.17</f>
        <v>-5.17</v>
      </c>
      <c r="G53">
        <v>-5.17</v>
      </c>
      <c r="H53">
        <f t="shared" ref="H53" si="140">-105.17</f>
        <v>-105.17</v>
      </c>
      <c r="J53" s="12">
        <v>42354</v>
      </c>
      <c r="K53" s="12">
        <v>42430</v>
      </c>
      <c r="L53" s="12">
        <v>42795</v>
      </c>
      <c r="M53" s="13">
        <v>110.32342465753425</v>
      </c>
      <c r="N53" s="11">
        <v>-8.5</v>
      </c>
      <c r="O53" s="11">
        <v>-108.5</v>
      </c>
      <c r="Q53" s="14">
        <v>42354</v>
      </c>
      <c r="R53" s="14">
        <v>42612</v>
      </c>
      <c r="S53" s="14">
        <v>42977</v>
      </c>
      <c r="T53" s="17">
        <v>101.1945205479452</v>
      </c>
      <c r="U53" s="18">
        <v>-6.2</v>
      </c>
      <c r="V53" s="18">
        <v>-106.2</v>
      </c>
      <c r="X53" s="19">
        <v>42354</v>
      </c>
      <c r="Y53" s="19">
        <v>42673</v>
      </c>
      <c r="Z53" s="19">
        <v>43038</v>
      </c>
      <c r="AA53" s="19">
        <v>43403</v>
      </c>
      <c r="AB53" s="19">
        <v>43768</v>
      </c>
      <c r="AC53" s="22">
        <v>99.695342465753427</v>
      </c>
      <c r="AD53" s="21">
        <v>-5.4</v>
      </c>
      <c r="AE53" s="21">
        <v>-5.4</v>
      </c>
      <c r="AF53" s="21">
        <v>-5.4</v>
      </c>
      <c r="AG53" s="21">
        <v>-105.4</v>
      </c>
      <c r="AI53" s="23">
        <v>42354</v>
      </c>
      <c r="AJ53" s="23">
        <v>42400</v>
      </c>
      <c r="AK53" s="23">
        <v>42766</v>
      </c>
      <c r="AL53" s="23">
        <v>43131</v>
      </c>
      <c r="AM53" s="25">
        <v>105.67082191780821</v>
      </c>
      <c r="AN53" s="24">
        <v>-6.5</v>
      </c>
      <c r="AO53" s="24">
        <v>-6.5</v>
      </c>
      <c r="AP53" s="24">
        <v>-106.5</v>
      </c>
      <c r="AR53" s="29">
        <v>42354</v>
      </c>
      <c r="AS53" s="29">
        <v>42477</v>
      </c>
      <c r="AT53" s="29">
        <v>42842</v>
      </c>
      <c r="AU53" s="29">
        <v>43207</v>
      </c>
      <c r="AV53" s="29">
        <v>43572</v>
      </c>
      <c r="AW53" s="29">
        <v>43938</v>
      </c>
      <c r="AX53" s="29">
        <v>44303</v>
      </c>
      <c r="AY53" s="29">
        <v>44668</v>
      </c>
      <c r="AZ53" s="29">
        <v>45033</v>
      </c>
      <c r="BA53" s="31" t="s">
        <v>2</v>
      </c>
      <c r="BB53" s="30">
        <v>-5.07</v>
      </c>
      <c r="BC53" s="30">
        <f t="shared" ref="BC53:BH53" si="141">BB53</f>
        <v>-5.07</v>
      </c>
      <c r="BD53" s="30">
        <f t="shared" si="141"/>
        <v>-5.07</v>
      </c>
      <c r="BE53" s="30">
        <f t="shared" si="141"/>
        <v>-5.07</v>
      </c>
      <c r="BF53" s="30">
        <f t="shared" si="141"/>
        <v>-5.07</v>
      </c>
      <c r="BG53" s="30">
        <f t="shared" si="141"/>
        <v>-5.07</v>
      </c>
      <c r="BH53" s="30">
        <f t="shared" si="141"/>
        <v>-5.07</v>
      </c>
      <c r="BI53" s="30">
        <f t="shared" ref="BI53" si="142">-100+BH53</f>
        <v>-105.07</v>
      </c>
      <c r="BK53" s="23">
        <v>42354</v>
      </c>
      <c r="BL53" s="23">
        <v>42588</v>
      </c>
      <c r="BM53" s="23">
        <v>42953</v>
      </c>
      <c r="BN53" s="23">
        <v>43318</v>
      </c>
      <c r="BO53" s="25">
        <v>102.87</v>
      </c>
      <c r="BP53" s="24">
        <v>-7.3</v>
      </c>
      <c r="BQ53" s="24">
        <v>-7.3</v>
      </c>
      <c r="BR53" s="24">
        <v>-107.3</v>
      </c>
      <c r="BT53" s="19">
        <v>42354</v>
      </c>
      <c r="BU53" s="19">
        <v>42639</v>
      </c>
      <c r="BV53" s="19">
        <v>43004</v>
      </c>
      <c r="BW53" s="19">
        <v>43369</v>
      </c>
      <c r="BX53" s="19">
        <v>43734</v>
      </c>
      <c r="BY53" s="19">
        <v>44100</v>
      </c>
      <c r="BZ53" s="22">
        <v>100.69808219178081</v>
      </c>
      <c r="CA53" s="22">
        <v>-6.3</v>
      </c>
      <c r="CB53" s="22">
        <v>-6.3</v>
      </c>
      <c r="CC53" s="20">
        <v>-6.3</v>
      </c>
      <c r="CD53" s="20">
        <v>-6.3</v>
      </c>
      <c r="CE53" s="20">
        <v>-106.3</v>
      </c>
      <c r="CG53" s="26">
        <v>42354</v>
      </c>
      <c r="CH53" s="26">
        <v>42540</v>
      </c>
      <c r="CI53" s="26">
        <v>42905</v>
      </c>
      <c r="CJ53" s="26">
        <v>43270</v>
      </c>
      <c r="CK53" s="26">
        <v>43635</v>
      </c>
      <c r="CL53" s="26">
        <v>44001</v>
      </c>
      <c r="CM53" s="28">
        <v>105.82315068493151</v>
      </c>
      <c r="CN53" s="28">
        <v>-5.38</v>
      </c>
      <c r="CO53" s="28">
        <f t="shared" ref="CO53:CQ53" si="143">CN53</f>
        <v>-5.38</v>
      </c>
      <c r="CP53" s="28">
        <f t="shared" si="143"/>
        <v>-5.38</v>
      </c>
      <c r="CQ53" s="28">
        <f t="shared" si="143"/>
        <v>-5.38</v>
      </c>
      <c r="CR53" s="27">
        <v>-105.38</v>
      </c>
      <c r="CT53" s="23">
        <v>42354</v>
      </c>
      <c r="CU53" s="23">
        <v>42578</v>
      </c>
      <c r="CV53" s="23">
        <v>42943</v>
      </c>
      <c r="CW53" s="23">
        <v>43308</v>
      </c>
      <c r="CX53" s="25">
        <v>102.72876712328767</v>
      </c>
      <c r="CY53" s="24">
        <v>-6.5</v>
      </c>
      <c r="CZ53" s="24">
        <v>-6.5</v>
      </c>
      <c r="DA53" s="24">
        <v>-106.5</v>
      </c>
    </row>
    <row r="54" spans="1:105" x14ac:dyDescent="0.15">
      <c r="A54" s="1">
        <v>42355</v>
      </c>
      <c r="B54" s="1">
        <v>42405</v>
      </c>
      <c r="C54" s="1">
        <v>42771</v>
      </c>
      <c r="D54" s="1">
        <v>43136</v>
      </c>
      <c r="E54" s="2" t="s">
        <v>2</v>
      </c>
      <c r="F54">
        <v>-5.17</v>
      </c>
      <c r="G54">
        <v>-5.17</v>
      </c>
      <c r="H54">
        <v>-105.17</v>
      </c>
      <c r="J54" s="12">
        <v>42355</v>
      </c>
      <c r="K54" s="12">
        <v>42430</v>
      </c>
      <c r="L54" s="12">
        <v>42795</v>
      </c>
      <c r="M54" s="13">
        <v>110.21671232876712</v>
      </c>
      <c r="N54" s="11">
        <v>-8.5</v>
      </c>
      <c r="O54" s="11">
        <v>-108.5</v>
      </c>
      <c r="Q54" s="14">
        <v>42355</v>
      </c>
      <c r="R54" s="14">
        <v>42612</v>
      </c>
      <c r="S54" s="14">
        <v>42977</v>
      </c>
      <c r="T54" s="17">
        <v>101.15150684931507</v>
      </c>
      <c r="U54" s="18">
        <v>-6.2</v>
      </c>
      <c r="V54" s="18">
        <v>-106.2</v>
      </c>
      <c r="X54" s="19">
        <v>42355</v>
      </c>
      <c r="Y54" s="19">
        <v>42673</v>
      </c>
      <c r="Z54" s="19">
        <v>43038</v>
      </c>
      <c r="AA54" s="19">
        <v>43403</v>
      </c>
      <c r="AB54" s="19">
        <v>43768</v>
      </c>
      <c r="AC54" s="22" t="s">
        <v>2</v>
      </c>
      <c r="AD54" s="21">
        <v>-5.4</v>
      </c>
      <c r="AE54" s="21">
        <v>-5.4</v>
      </c>
      <c r="AF54" s="21">
        <v>-5.4</v>
      </c>
      <c r="AG54" s="21">
        <v>-105.4</v>
      </c>
      <c r="AI54" s="23">
        <v>42355</v>
      </c>
      <c r="AJ54" s="23">
        <v>42400</v>
      </c>
      <c r="AK54" s="23">
        <v>42766</v>
      </c>
      <c r="AL54" s="23">
        <v>43131</v>
      </c>
      <c r="AM54" s="25">
        <v>105.68863013698629</v>
      </c>
      <c r="AN54" s="24">
        <v>-6.5</v>
      </c>
      <c r="AO54" s="24">
        <v>-6.5</v>
      </c>
      <c r="AP54" s="24">
        <v>-106.5</v>
      </c>
      <c r="AR54" s="29">
        <v>42355</v>
      </c>
      <c r="AS54" s="29">
        <v>42477</v>
      </c>
      <c r="AT54" s="29">
        <v>42842</v>
      </c>
      <c r="AU54" s="29">
        <v>43207</v>
      </c>
      <c r="AV54" s="29">
        <v>43572</v>
      </c>
      <c r="AW54" s="29">
        <v>43938</v>
      </c>
      <c r="AX54" s="29">
        <v>44303</v>
      </c>
      <c r="AY54" s="29">
        <v>44668</v>
      </c>
      <c r="AZ54" s="29">
        <v>45033</v>
      </c>
      <c r="BA54" s="31" t="s">
        <v>2</v>
      </c>
      <c r="BB54" s="30">
        <v>-5.07</v>
      </c>
      <c r="BC54" s="30">
        <v>-5.07</v>
      </c>
      <c r="BD54" s="30">
        <v>-5.07</v>
      </c>
      <c r="BE54" s="30">
        <v>-5.07</v>
      </c>
      <c r="BF54" s="30">
        <v>-5.07</v>
      </c>
      <c r="BG54" s="30">
        <v>-5.07</v>
      </c>
      <c r="BH54" s="30">
        <v>-5.07</v>
      </c>
      <c r="BI54" s="30">
        <v>-105.07</v>
      </c>
      <c r="BK54" s="23">
        <v>42355</v>
      </c>
      <c r="BL54" s="23">
        <v>42588</v>
      </c>
      <c r="BM54" s="23">
        <v>42953</v>
      </c>
      <c r="BN54" s="23">
        <v>43318</v>
      </c>
      <c r="BO54" s="25">
        <v>102.89999999999999</v>
      </c>
      <c r="BP54" s="24">
        <v>-7.3</v>
      </c>
      <c r="BQ54" s="24">
        <v>-7.3</v>
      </c>
      <c r="BR54" s="24">
        <v>-107.3</v>
      </c>
      <c r="BT54" s="19">
        <v>42355</v>
      </c>
      <c r="BU54" s="19">
        <v>42639</v>
      </c>
      <c r="BV54" s="19">
        <v>43004</v>
      </c>
      <c r="BW54" s="19">
        <v>43369</v>
      </c>
      <c r="BX54" s="19">
        <v>43734</v>
      </c>
      <c r="BY54" s="19">
        <v>44100</v>
      </c>
      <c r="BZ54" s="22">
        <v>100.71534246575342</v>
      </c>
      <c r="CA54" s="22">
        <v>-6.3</v>
      </c>
      <c r="CB54" s="22">
        <f t="shared" ref="CB54:CD54" si="144">CA54</f>
        <v>-6.3</v>
      </c>
      <c r="CC54" s="22">
        <f t="shared" si="144"/>
        <v>-6.3</v>
      </c>
      <c r="CD54" s="22">
        <f t="shared" si="144"/>
        <v>-6.3</v>
      </c>
      <c r="CE54" s="20">
        <v>-106.3</v>
      </c>
      <c r="CG54" s="26">
        <v>42355</v>
      </c>
      <c r="CH54" s="26">
        <v>42540</v>
      </c>
      <c r="CI54" s="26">
        <v>42905</v>
      </c>
      <c r="CJ54" s="26">
        <v>43270</v>
      </c>
      <c r="CK54" s="26">
        <v>43635</v>
      </c>
      <c r="CL54" s="26">
        <v>44001</v>
      </c>
      <c r="CM54" s="28">
        <v>105.94789041095891</v>
      </c>
      <c r="CN54" s="28">
        <v>-5.38</v>
      </c>
      <c r="CO54" s="28">
        <v>-5.38</v>
      </c>
      <c r="CP54" s="27">
        <v>-5.38</v>
      </c>
      <c r="CQ54" s="27">
        <v>-5.38</v>
      </c>
      <c r="CR54" s="27">
        <v>-105.38</v>
      </c>
      <c r="CT54" s="23">
        <v>42355</v>
      </c>
      <c r="CU54" s="23">
        <v>42578</v>
      </c>
      <c r="CV54" s="23">
        <v>42943</v>
      </c>
      <c r="CW54" s="23">
        <v>43308</v>
      </c>
      <c r="CX54" s="25" t="s">
        <v>2</v>
      </c>
      <c r="CY54" s="24">
        <v>-6.5</v>
      </c>
      <c r="CZ54" s="24">
        <v>-6.5</v>
      </c>
      <c r="DA54" s="24">
        <v>-106.5</v>
      </c>
    </row>
    <row r="55" spans="1:105" x14ac:dyDescent="0.15">
      <c r="A55" s="1">
        <v>42356</v>
      </c>
      <c r="B55" s="1">
        <v>42405</v>
      </c>
      <c r="C55" s="1">
        <v>42771</v>
      </c>
      <c r="D55" s="1">
        <v>43136</v>
      </c>
      <c r="E55" s="2">
        <v>105.87594520547945</v>
      </c>
      <c r="F55">
        <f t="shared" ref="F55" si="145">-5.17</f>
        <v>-5.17</v>
      </c>
      <c r="G55">
        <v>-5.17</v>
      </c>
      <c r="H55">
        <f t="shared" ref="H55" si="146">-105.17</f>
        <v>-105.17</v>
      </c>
      <c r="J55" s="12">
        <v>42356</v>
      </c>
      <c r="K55" s="12">
        <v>42430</v>
      </c>
      <c r="L55" s="12">
        <v>42795</v>
      </c>
      <c r="M55" s="13">
        <v>110.28</v>
      </c>
      <c r="N55" s="11">
        <v>-8.5</v>
      </c>
      <c r="O55" s="11">
        <v>-108.5</v>
      </c>
      <c r="Q55" s="14">
        <v>42356</v>
      </c>
      <c r="R55" s="14">
        <v>42612</v>
      </c>
      <c r="S55" s="14">
        <v>42977</v>
      </c>
      <c r="T55" s="17">
        <v>101.26849315068493</v>
      </c>
      <c r="U55" s="18">
        <v>-6.2</v>
      </c>
      <c r="V55" s="18">
        <v>-106.2</v>
      </c>
      <c r="X55" s="19">
        <v>42356</v>
      </c>
      <c r="Y55" s="19">
        <v>42673</v>
      </c>
      <c r="Z55" s="19">
        <v>43038</v>
      </c>
      <c r="AA55" s="19">
        <v>43403</v>
      </c>
      <c r="AB55" s="19">
        <v>43768</v>
      </c>
      <c r="AC55" s="22">
        <v>98.844931506849321</v>
      </c>
      <c r="AD55" s="21">
        <v>-5.4</v>
      </c>
      <c r="AE55" s="21">
        <v>-5.4</v>
      </c>
      <c r="AF55" s="21">
        <v>-5.4</v>
      </c>
      <c r="AG55" s="21">
        <v>-105.4</v>
      </c>
      <c r="AI55" s="23">
        <v>42356</v>
      </c>
      <c r="AJ55" s="23">
        <v>42400</v>
      </c>
      <c r="AK55" s="23">
        <v>42766</v>
      </c>
      <c r="AL55" s="23">
        <v>43131</v>
      </c>
      <c r="AM55" s="25">
        <v>106.5064383561644</v>
      </c>
      <c r="AN55" s="24">
        <v>-6.5</v>
      </c>
      <c r="AO55" s="24">
        <v>-6.5</v>
      </c>
      <c r="AP55" s="24">
        <v>-106.5</v>
      </c>
      <c r="AR55" s="29">
        <v>42356</v>
      </c>
      <c r="AS55" s="29">
        <v>42477</v>
      </c>
      <c r="AT55" s="29">
        <v>42842</v>
      </c>
      <c r="AU55" s="29">
        <v>43207</v>
      </c>
      <c r="AV55" s="29">
        <v>43572</v>
      </c>
      <c r="AW55" s="29">
        <v>43938</v>
      </c>
      <c r="AX55" s="29">
        <v>44303</v>
      </c>
      <c r="AY55" s="29">
        <v>44668</v>
      </c>
      <c r="AZ55" s="29">
        <v>45033</v>
      </c>
      <c r="BA55" s="31" t="s">
        <v>2</v>
      </c>
      <c r="BB55" s="30">
        <v>-5.07</v>
      </c>
      <c r="BC55" s="30">
        <f t="shared" ref="BC55:BH55" si="147">BB55</f>
        <v>-5.07</v>
      </c>
      <c r="BD55" s="30">
        <f t="shared" si="147"/>
        <v>-5.07</v>
      </c>
      <c r="BE55" s="30">
        <f t="shared" si="147"/>
        <v>-5.07</v>
      </c>
      <c r="BF55" s="30">
        <f t="shared" si="147"/>
        <v>-5.07</v>
      </c>
      <c r="BG55" s="30">
        <f t="shared" si="147"/>
        <v>-5.07</v>
      </c>
      <c r="BH55" s="30">
        <f t="shared" si="147"/>
        <v>-5.07</v>
      </c>
      <c r="BI55" s="30">
        <f t="shared" ref="BI55" si="148">-100+BH55</f>
        <v>-105.07</v>
      </c>
      <c r="BK55" s="23">
        <v>42356</v>
      </c>
      <c r="BL55" s="23">
        <v>42588</v>
      </c>
      <c r="BM55" s="23">
        <v>42953</v>
      </c>
      <c r="BN55" s="23">
        <v>43318</v>
      </c>
      <c r="BO55" s="25">
        <v>103</v>
      </c>
      <c r="BP55" s="24">
        <v>-7.3</v>
      </c>
      <c r="BQ55" s="24">
        <v>-7.3</v>
      </c>
      <c r="BR55" s="24">
        <v>-107.3</v>
      </c>
      <c r="BT55" s="19">
        <v>42356</v>
      </c>
      <c r="BU55" s="19">
        <v>42639</v>
      </c>
      <c r="BV55" s="19">
        <v>43004</v>
      </c>
      <c r="BW55" s="19">
        <v>43369</v>
      </c>
      <c r="BX55" s="19">
        <v>43734</v>
      </c>
      <c r="BY55" s="19">
        <v>44100</v>
      </c>
      <c r="BZ55" s="22">
        <v>100.83260273972603</v>
      </c>
      <c r="CA55" s="22">
        <v>-6.3</v>
      </c>
      <c r="CB55" s="22">
        <v>-6.3</v>
      </c>
      <c r="CC55" s="20">
        <v>-6.3</v>
      </c>
      <c r="CD55" s="20">
        <v>-6.3</v>
      </c>
      <c r="CE55" s="20">
        <v>-106.3</v>
      </c>
      <c r="CG55" s="26">
        <v>42356</v>
      </c>
      <c r="CH55" s="26">
        <v>42540</v>
      </c>
      <c r="CI55" s="26">
        <v>42905</v>
      </c>
      <c r="CJ55" s="26">
        <v>43270</v>
      </c>
      <c r="CK55" s="26">
        <v>43635</v>
      </c>
      <c r="CL55" s="26">
        <v>44001</v>
      </c>
      <c r="CM55" s="28">
        <v>105.9326301369863</v>
      </c>
      <c r="CN55" s="28">
        <v>-5.38</v>
      </c>
      <c r="CO55" s="28">
        <f t="shared" ref="CO55:CQ55" si="149">CN55</f>
        <v>-5.38</v>
      </c>
      <c r="CP55" s="28">
        <f t="shared" si="149"/>
        <v>-5.38</v>
      </c>
      <c r="CQ55" s="28">
        <f t="shared" si="149"/>
        <v>-5.38</v>
      </c>
      <c r="CR55" s="27">
        <v>-105.38</v>
      </c>
      <c r="CT55" s="23">
        <v>42356</v>
      </c>
      <c r="CU55" s="23">
        <v>42578</v>
      </c>
      <c r="CV55" s="23">
        <v>42943</v>
      </c>
      <c r="CW55" s="23">
        <v>43308</v>
      </c>
      <c r="CX55" s="25" t="s">
        <v>2</v>
      </c>
      <c r="CY55" s="24">
        <v>-6.5</v>
      </c>
      <c r="CZ55" s="24">
        <v>-6.5</v>
      </c>
      <c r="DA55" s="24">
        <v>-106.5</v>
      </c>
    </row>
    <row r="56" spans="1:105" x14ac:dyDescent="0.15">
      <c r="A56" s="1">
        <v>42359</v>
      </c>
      <c r="B56" s="1">
        <v>42405</v>
      </c>
      <c r="C56" s="1">
        <v>42771</v>
      </c>
      <c r="D56" s="1">
        <v>43136</v>
      </c>
      <c r="E56" s="2" t="s">
        <v>2</v>
      </c>
      <c r="F56">
        <v>-5.17</v>
      </c>
      <c r="G56">
        <v>-5.17</v>
      </c>
      <c r="H56">
        <v>-105.17</v>
      </c>
      <c r="J56" s="12">
        <v>42359</v>
      </c>
      <c r="K56" s="12">
        <v>42430</v>
      </c>
      <c r="L56" s="12">
        <v>42795</v>
      </c>
      <c r="M56" s="13">
        <v>110.21986301369863</v>
      </c>
      <c r="N56" s="11">
        <v>-8.5</v>
      </c>
      <c r="O56" s="11">
        <v>-108.5</v>
      </c>
      <c r="Q56" s="14">
        <v>42359</v>
      </c>
      <c r="R56" s="14">
        <v>42612</v>
      </c>
      <c r="S56" s="14">
        <v>42977</v>
      </c>
      <c r="T56" s="17">
        <v>101.31945205479452</v>
      </c>
      <c r="U56" s="18">
        <v>-6.2</v>
      </c>
      <c r="V56" s="18">
        <v>-106.2</v>
      </c>
      <c r="X56" s="19">
        <v>42359</v>
      </c>
      <c r="Y56" s="19">
        <v>42673</v>
      </c>
      <c r="Z56" s="19">
        <v>43038</v>
      </c>
      <c r="AA56" s="19">
        <v>43403</v>
      </c>
      <c r="AB56" s="19">
        <v>43768</v>
      </c>
      <c r="AC56" s="22">
        <v>98.819315068493154</v>
      </c>
      <c r="AD56" s="21">
        <v>-5.4</v>
      </c>
      <c r="AE56" s="21">
        <v>-5.4</v>
      </c>
      <c r="AF56" s="21">
        <v>-5.4</v>
      </c>
      <c r="AG56" s="21">
        <v>-105.4</v>
      </c>
      <c r="AI56" s="23">
        <v>42359</v>
      </c>
      <c r="AJ56" s="23">
        <v>42400</v>
      </c>
      <c r="AK56" s="23">
        <v>42766</v>
      </c>
      <c r="AL56" s="23">
        <v>43131</v>
      </c>
      <c r="AM56" s="25" t="s">
        <v>2</v>
      </c>
      <c r="AN56" s="24">
        <v>-6.5</v>
      </c>
      <c r="AO56" s="24">
        <v>-6.5</v>
      </c>
      <c r="AP56" s="24">
        <v>-106.5</v>
      </c>
      <c r="AR56" s="29">
        <v>42359</v>
      </c>
      <c r="AS56" s="29">
        <v>42477</v>
      </c>
      <c r="AT56" s="29">
        <v>42842</v>
      </c>
      <c r="AU56" s="29">
        <v>43207</v>
      </c>
      <c r="AV56" s="29">
        <v>43572</v>
      </c>
      <c r="AW56" s="29">
        <v>43938</v>
      </c>
      <c r="AX56" s="29">
        <v>44303</v>
      </c>
      <c r="AY56" s="29">
        <v>44668</v>
      </c>
      <c r="AZ56" s="29">
        <v>45033</v>
      </c>
      <c r="BA56" s="31">
        <v>100.45482191780822</v>
      </c>
      <c r="BB56" s="30">
        <v>-5.07</v>
      </c>
      <c r="BC56" s="30">
        <v>-5.07</v>
      </c>
      <c r="BD56" s="30">
        <v>-5.07</v>
      </c>
      <c r="BE56" s="30">
        <v>-5.07</v>
      </c>
      <c r="BF56" s="30">
        <v>-5.07</v>
      </c>
      <c r="BG56" s="30">
        <v>-5.07</v>
      </c>
      <c r="BH56" s="30">
        <v>-5.07</v>
      </c>
      <c r="BI56" s="30">
        <v>-105.07</v>
      </c>
      <c r="BK56" s="23">
        <v>42359</v>
      </c>
      <c r="BL56" s="23">
        <v>42588</v>
      </c>
      <c r="BM56" s="23">
        <v>42953</v>
      </c>
      <c r="BN56" s="23">
        <v>43318</v>
      </c>
      <c r="BO56" s="25">
        <v>102.94</v>
      </c>
      <c r="BP56" s="24">
        <v>-7.3</v>
      </c>
      <c r="BQ56" s="24">
        <v>-7.3</v>
      </c>
      <c r="BR56" s="24">
        <v>-107.3</v>
      </c>
      <c r="BT56" s="19">
        <v>42359</v>
      </c>
      <c r="BU56" s="19">
        <v>42639</v>
      </c>
      <c r="BV56" s="19">
        <v>43004</v>
      </c>
      <c r="BW56" s="19">
        <v>43369</v>
      </c>
      <c r="BX56" s="19">
        <v>43734</v>
      </c>
      <c r="BY56" s="19">
        <v>44100</v>
      </c>
      <c r="BZ56" s="22">
        <v>100.69438356164383</v>
      </c>
      <c r="CA56" s="22">
        <v>-6.3</v>
      </c>
      <c r="CB56" s="22">
        <v>-6.3</v>
      </c>
      <c r="CC56" s="20">
        <v>-6.3</v>
      </c>
      <c r="CD56" s="20">
        <v>-6.3</v>
      </c>
      <c r="CE56" s="20">
        <v>-106.3</v>
      </c>
      <c r="CG56" s="26">
        <v>42359</v>
      </c>
      <c r="CH56" s="26">
        <v>42540</v>
      </c>
      <c r="CI56" s="26">
        <v>42905</v>
      </c>
      <c r="CJ56" s="26">
        <v>43270</v>
      </c>
      <c r="CK56" s="26">
        <v>43635</v>
      </c>
      <c r="CL56" s="26">
        <v>44001</v>
      </c>
      <c r="CM56" s="28">
        <v>105.97684931506849</v>
      </c>
      <c r="CN56" s="28">
        <v>-5.38</v>
      </c>
      <c r="CO56" s="28">
        <v>-5.38</v>
      </c>
      <c r="CP56" s="27">
        <v>-5.38</v>
      </c>
      <c r="CQ56" s="27">
        <v>-5.38</v>
      </c>
      <c r="CR56" s="27">
        <v>-105.38</v>
      </c>
      <c r="CT56" s="23">
        <v>42359</v>
      </c>
      <c r="CU56" s="23">
        <v>42578</v>
      </c>
      <c r="CV56" s="23">
        <v>42943</v>
      </c>
      <c r="CW56" s="23">
        <v>43308</v>
      </c>
      <c r="CX56" s="25">
        <v>102.71780821917808</v>
      </c>
      <c r="CY56" s="24">
        <v>-6.5</v>
      </c>
      <c r="CZ56" s="24">
        <v>-6.5</v>
      </c>
      <c r="DA56" s="24">
        <v>-106.5</v>
      </c>
    </row>
    <row r="57" spans="1:105" x14ac:dyDescent="0.15">
      <c r="A57" s="1">
        <v>42360</v>
      </c>
      <c r="B57" s="1">
        <v>42405</v>
      </c>
      <c r="C57" s="1">
        <v>42771</v>
      </c>
      <c r="D57" s="1">
        <v>43136</v>
      </c>
      <c r="E57" s="2">
        <v>105.83260273972603</v>
      </c>
      <c r="F57">
        <f t="shared" ref="F57" si="150">-5.17</f>
        <v>-5.17</v>
      </c>
      <c r="G57">
        <v>-5.17</v>
      </c>
      <c r="H57">
        <f t="shared" ref="H57" si="151">-105.17</f>
        <v>-105.17</v>
      </c>
      <c r="J57" s="12">
        <v>42360</v>
      </c>
      <c r="K57" s="12">
        <v>42430</v>
      </c>
      <c r="L57" s="12">
        <v>42795</v>
      </c>
      <c r="M57" s="13">
        <v>110.11315068493151</v>
      </c>
      <c r="N57" s="11">
        <v>-8.5</v>
      </c>
      <c r="O57" s="11">
        <v>-108.5</v>
      </c>
      <c r="Q57" s="14">
        <v>42360</v>
      </c>
      <c r="R57" s="14">
        <v>42612</v>
      </c>
      <c r="S57" s="14">
        <v>42977</v>
      </c>
      <c r="T57" s="17">
        <v>101.21643835616439</v>
      </c>
      <c r="U57" s="18">
        <v>-6.2</v>
      </c>
      <c r="V57" s="18">
        <v>-106.2</v>
      </c>
      <c r="X57" s="19">
        <v>42360</v>
      </c>
      <c r="Y57" s="19">
        <v>42673</v>
      </c>
      <c r="Z57" s="19">
        <v>43038</v>
      </c>
      <c r="AA57" s="19">
        <v>43403</v>
      </c>
      <c r="AB57" s="19">
        <v>43768</v>
      </c>
      <c r="AC57" s="22">
        <v>99.784109589041094</v>
      </c>
      <c r="AD57" s="21">
        <v>-5.4</v>
      </c>
      <c r="AE57" s="21">
        <v>-5.4</v>
      </c>
      <c r="AF57" s="21">
        <v>-5.4</v>
      </c>
      <c r="AG57" s="21">
        <v>-105.4</v>
      </c>
      <c r="AI57" s="23">
        <v>42360</v>
      </c>
      <c r="AJ57" s="23">
        <v>42400</v>
      </c>
      <c r="AK57" s="23">
        <v>42766</v>
      </c>
      <c r="AL57" s="23">
        <v>43131</v>
      </c>
      <c r="AM57" s="25">
        <v>106.38767123287671</v>
      </c>
      <c r="AN57" s="24">
        <v>-6.5</v>
      </c>
      <c r="AO57" s="24">
        <v>-6.5</v>
      </c>
      <c r="AP57" s="24">
        <v>-106.5</v>
      </c>
      <c r="AR57" s="29">
        <v>42360</v>
      </c>
      <c r="AS57" s="29">
        <v>42477</v>
      </c>
      <c r="AT57" s="29">
        <v>42842</v>
      </c>
      <c r="AU57" s="29">
        <v>43207</v>
      </c>
      <c r="AV57" s="29">
        <v>43572</v>
      </c>
      <c r="AW57" s="29">
        <v>43938</v>
      </c>
      <c r="AX57" s="29">
        <v>44303</v>
      </c>
      <c r="AY57" s="29">
        <v>44668</v>
      </c>
      <c r="AZ57" s="29">
        <v>45033</v>
      </c>
      <c r="BA57" s="31">
        <v>100.45871232876712</v>
      </c>
      <c r="BB57" s="30">
        <v>-5.07</v>
      </c>
      <c r="BC57" s="30">
        <f t="shared" ref="BC57:BH57" si="152">BB57</f>
        <v>-5.07</v>
      </c>
      <c r="BD57" s="30">
        <f t="shared" si="152"/>
        <v>-5.07</v>
      </c>
      <c r="BE57" s="30">
        <f t="shared" si="152"/>
        <v>-5.07</v>
      </c>
      <c r="BF57" s="30">
        <f t="shared" si="152"/>
        <v>-5.07</v>
      </c>
      <c r="BG57" s="30">
        <f t="shared" si="152"/>
        <v>-5.07</v>
      </c>
      <c r="BH57" s="30">
        <f t="shared" si="152"/>
        <v>-5.07</v>
      </c>
      <c r="BI57" s="30">
        <f t="shared" ref="BI57" si="153">-100+BH57</f>
        <v>-105.07</v>
      </c>
      <c r="BK57" s="23">
        <v>42360</v>
      </c>
      <c r="BL57" s="23">
        <v>42588</v>
      </c>
      <c r="BM57" s="23">
        <v>42953</v>
      </c>
      <c r="BN57" s="23">
        <v>43318</v>
      </c>
      <c r="BO57" s="25">
        <v>103.05000000000001</v>
      </c>
      <c r="BP57" s="24">
        <v>-7.3</v>
      </c>
      <c r="BQ57" s="24">
        <v>-7.3</v>
      </c>
      <c r="BR57" s="24">
        <v>-107.3</v>
      </c>
      <c r="BT57" s="19">
        <v>42360</v>
      </c>
      <c r="BU57" s="19">
        <v>42639</v>
      </c>
      <c r="BV57" s="19">
        <v>43004</v>
      </c>
      <c r="BW57" s="19">
        <v>43369</v>
      </c>
      <c r="BX57" s="19">
        <v>43734</v>
      </c>
      <c r="BY57" s="19">
        <v>44100</v>
      </c>
      <c r="BZ57" s="22">
        <v>100.98164383561644</v>
      </c>
      <c r="CA57" s="22">
        <v>-6.3</v>
      </c>
      <c r="CB57" s="22">
        <f t="shared" ref="CB57:CD57" si="154">CA57</f>
        <v>-6.3</v>
      </c>
      <c r="CC57" s="22">
        <f t="shared" si="154"/>
        <v>-6.3</v>
      </c>
      <c r="CD57" s="22">
        <f t="shared" si="154"/>
        <v>-6.3</v>
      </c>
      <c r="CE57" s="20">
        <v>-106.3</v>
      </c>
      <c r="CG57" s="26">
        <v>42360</v>
      </c>
      <c r="CH57" s="26">
        <v>42540</v>
      </c>
      <c r="CI57" s="26">
        <v>42905</v>
      </c>
      <c r="CJ57" s="26">
        <v>43270</v>
      </c>
      <c r="CK57" s="26">
        <v>43635</v>
      </c>
      <c r="CL57" s="26">
        <v>44001</v>
      </c>
      <c r="CM57" s="28">
        <v>105.98158904109589</v>
      </c>
      <c r="CN57" s="28">
        <v>-5.38</v>
      </c>
      <c r="CO57" s="28">
        <f t="shared" ref="CO57:CQ57" si="155">CN57</f>
        <v>-5.38</v>
      </c>
      <c r="CP57" s="28">
        <f t="shared" si="155"/>
        <v>-5.38</v>
      </c>
      <c r="CQ57" s="28">
        <f t="shared" si="155"/>
        <v>-5.38</v>
      </c>
      <c r="CR57" s="27">
        <v>-105.38</v>
      </c>
      <c r="CT57" s="23">
        <v>42360</v>
      </c>
      <c r="CU57" s="23">
        <v>42578</v>
      </c>
      <c r="CV57" s="23">
        <v>42943</v>
      </c>
      <c r="CW57" s="23">
        <v>43308</v>
      </c>
      <c r="CX57" s="25">
        <v>102.72561643835617</v>
      </c>
      <c r="CY57" s="24">
        <v>-6.5</v>
      </c>
      <c r="CZ57" s="24">
        <v>-6.5</v>
      </c>
      <c r="DA57" s="24">
        <v>-106.5</v>
      </c>
    </row>
    <row r="58" spans="1:105" x14ac:dyDescent="0.15">
      <c r="A58" s="1">
        <v>42361</v>
      </c>
      <c r="B58" s="1">
        <v>42405</v>
      </c>
      <c r="C58" s="1">
        <v>42771</v>
      </c>
      <c r="D58" s="1">
        <v>43136</v>
      </c>
      <c r="E58" s="2">
        <v>105.84676712328766</v>
      </c>
      <c r="F58">
        <v>-5.17</v>
      </c>
      <c r="G58">
        <v>-5.17</v>
      </c>
      <c r="H58">
        <v>-105.17</v>
      </c>
      <c r="J58" s="12">
        <v>42361</v>
      </c>
      <c r="K58" s="12">
        <v>42430</v>
      </c>
      <c r="L58" s="12">
        <v>42795</v>
      </c>
      <c r="M58" s="13">
        <v>110.02643835616438</v>
      </c>
      <c r="N58" s="11">
        <v>-8.5</v>
      </c>
      <c r="O58" s="11">
        <v>-108.5</v>
      </c>
      <c r="Q58" s="14">
        <v>42361</v>
      </c>
      <c r="R58" s="14">
        <v>42612</v>
      </c>
      <c r="S58" s="14">
        <v>42977</v>
      </c>
      <c r="T58" s="17">
        <v>101.19342465753424</v>
      </c>
      <c r="U58" s="18">
        <v>-6.2</v>
      </c>
      <c r="V58" s="18">
        <v>-106.2</v>
      </c>
      <c r="X58" s="19">
        <v>42361</v>
      </c>
      <c r="Y58" s="19">
        <v>42673</v>
      </c>
      <c r="Z58" s="19">
        <v>43038</v>
      </c>
      <c r="AA58" s="19">
        <v>43403</v>
      </c>
      <c r="AB58" s="19">
        <v>43768</v>
      </c>
      <c r="AC58" s="22">
        <v>99.798904109589046</v>
      </c>
      <c r="AD58" s="21">
        <v>-5.4</v>
      </c>
      <c r="AE58" s="21">
        <v>-5.4</v>
      </c>
      <c r="AF58" s="21">
        <v>-5.4</v>
      </c>
      <c r="AG58" s="21">
        <v>-105.4</v>
      </c>
      <c r="AI58" s="23">
        <v>42361</v>
      </c>
      <c r="AJ58" s="23">
        <v>42400</v>
      </c>
      <c r="AK58" s="23">
        <v>42766</v>
      </c>
      <c r="AL58" s="23">
        <v>43131</v>
      </c>
      <c r="AM58" s="25" t="s">
        <v>2</v>
      </c>
      <c r="AN58" s="24">
        <v>-6.5</v>
      </c>
      <c r="AO58" s="24">
        <v>-6.5</v>
      </c>
      <c r="AP58" s="24">
        <v>-106.5</v>
      </c>
      <c r="AR58" s="29">
        <v>42361</v>
      </c>
      <c r="AS58" s="29">
        <v>42477</v>
      </c>
      <c r="AT58" s="29">
        <v>42842</v>
      </c>
      <c r="AU58" s="29">
        <v>43207</v>
      </c>
      <c r="AV58" s="29">
        <v>43572</v>
      </c>
      <c r="AW58" s="29">
        <v>43938</v>
      </c>
      <c r="AX58" s="29">
        <v>44303</v>
      </c>
      <c r="AY58" s="29">
        <v>44668</v>
      </c>
      <c r="AZ58" s="29">
        <v>45033</v>
      </c>
      <c r="BA58" s="31">
        <v>100.47260273972603</v>
      </c>
      <c r="BB58" s="30">
        <v>-5.07</v>
      </c>
      <c r="BC58" s="30">
        <v>-5.07</v>
      </c>
      <c r="BD58" s="30">
        <v>-5.07</v>
      </c>
      <c r="BE58" s="30">
        <v>-5.07</v>
      </c>
      <c r="BF58" s="30">
        <v>-5.07</v>
      </c>
      <c r="BG58" s="30">
        <v>-5.07</v>
      </c>
      <c r="BH58" s="30">
        <v>-5.07</v>
      </c>
      <c r="BI58" s="30">
        <v>-105.07</v>
      </c>
      <c r="BK58" s="23">
        <v>42361</v>
      </c>
      <c r="BL58" s="23">
        <v>42588</v>
      </c>
      <c r="BM58" s="23">
        <v>42953</v>
      </c>
      <c r="BN58" s="23">
        <v>43318</v>
      </c>
      <c r="BO58" s="25">
        <v>103.07000000000001</v>
      </c>
      <c r="BP58" s="24">
        <v>-7.3</v>
      </c>
      <c r="BQ58" s="24">
        <v>-7.3</v>
      </c>
      <c r="BR58" s="24">
        <v>-107.3</v>
      </c>
      <c r="BT58" s="19">
        <v>42361</v>
      </c>
      <c r="BU58" s="19">
        <v>42639</v>
      </c>
      <c r="BV58" s="19">
        <v>43004</v>
      </c>
      <c r="BW58" s="19">
        <v>43369</v>
      </c>
      <c r="BX58" s="19">
        <v>43734</v>
      </c>
      <c r="BY58" s="19">
        <v>44100</v>
      </c>
      <c r="BZ58" s="22">
        <v>100.99890410958905</v>
      </c>
      <c r="CA58" s="22">
        <v>-6.3</v>
      </c>
      <c r="CB58" s="22">
        <v>-6.3</v>
      </c>
      <c r="CC58" s="20">
        <v>-6.3</v>
      </c>
      <c r="CD58" s="20">
        <v>-6.3</v>
      </c>
      <c r="CE58" s="20">
        <v>-106.3</v>
      </c>
      <c r="CG58" s="26">
        <v>42361</v>
      </c>
      <c r="CH58" s="26">
        <v>42540</v>
      </c>
      <c r="CI58" s="26">
        <v>42905</v>
      </c>
      <c r="CJ58" s="26">
        <v>43270</v>
      </c>
      <c r="CK58" s="26">
        <v>43635</v>
      </c>
      <c r="CL58" s="26">
        <v>44001</v>
      </c>
      <c r="CM58" s="28">
        <v>105.94632876712329</v>
      </c>
      <c r="CN58" s="28">
        <v>-5.38</v>
      </c>
      <c r="CO58" s="28">
        <v>-5.38</v>
      </c>
      <c r="CP58" s="27">
        <v>-5.38</v>
      </c>
      <c r="CQ58" s="27">
        <v>-5.38</v>
      </c>
      <c r="CR58" s="27">
        <v>-105.38</v>
      </c>
      <c r="CT58" s="23">
        <v>42361</v>
      </c>
      <c r="CU58" s="23">
        <v>42578</v>
      </c>
      <c r="CV58" s="23">
        <v>42943</v>
      </c>
      <c r="CW58" s="23">
        <v>43308</v>
      </c>
      <c r="CX58" s="25" t="s">
        <v>2</v>
      </c>
      <c r="CY58" s="24">
        <v>-6.5</v>
      </c>
      <c r="CZ58" s="24">
        <v>-6.5</v>
      </c>
      <c r="DA58" s="24">
        <v>-106.5</v>
      </c>
    </row>
    <row r="59" spans="1:105" x14ac:dyDescent="0.15">
      <c r="A59" s="1">
        <v>42362</v>
      </c>
      <c r="B59" s="1">
        <v>42405</v>
      </c>
      <c r="C59" s="1">
        <v>42771</v>
      </c>
      <c r="D59" s="1">
        <v>43136</v>
      </c>
      <c r="E59" s="2" t="s">
        <v>2</v>
      </c>
      <c r="F59">
        <f t="shared" ref="F59" si="156">-5.17</f>
        <v>-5.17</v>
      </c>
      <c r="G59">
        <v>-5.17</v>
      </c>
      <c r="H59">
        <f t="shared" ref="H59" si="157">-105.17</f>
        <v>-105.17</v>
      </c>
      <c r="J59" s="12">
        <v>42362</v>
      </c>
      <c r="K59" s="12">
        <v>42430</v>
      </c>
      <c r="L59" s="12">
        <v>42795</v>
      </c>
      <c r="M59" s="13">
        <v>110.04972602739726</v>
      </c>
      <c r="N59" s="11">
        <v>-8.5</v>
      </c>
      <c r="O59" s="11">
        <v>-108.5</v>
      </c>
      <c r="Q59" s="14">
        <v>42362</v>
      </c>
      <c r="R59" s="14">
        <v>42612</v>
      </c>
      <c r="S59" s="14">
        <v>42977</v>
      </c>
      <c r="T59" s="17">
        <v>101.26041095890412</v>
      </c>
      <c r="U59" s="18">
        <v>-6.2</v>
      </c>
      <c r="V59" s="18">
        <v>-106.2</v>
      </c>
      <c r="X59" s="19">
        <v>42362</v>
      </c>
      <c r="Y59" s="19">
        <v>42673</v>
      </c>
      <c r="Z59" s="19">
        <v>43038</v>
      </c>
      <c r="AA59" s="19">
        <v>43403</v>
      </c>
      <c r="AB59" s="19">
        <v>43768</v>
      </c>
      <c r="AC59" s="22">
        <v>99.713698630136989</v>
      </c>
      <c r="AD59" s="21">
        <v>-5.4</v>
      </c>
      <c r="AE59" s="21">
        <v>-5.4</v>
      </c>
      <c r="AF59" s="21">
        <v>-5.4</v>
      </c>
      <c r="AG59" s="21">
        <v>-105.4</v>
      </c>
      <c r="AI59" s="23">
        <v>42362</v>
      </c>
      <c r="AJ59" s="23">
        <v>42400</v>
      </c>
      <c r="AK59" s="23">
        <v>42766</v>
      </c>
      <c r="AL59" s="23">
        <v>43131</v>
      </c>
      <c r="AM59" s="25">
        <v>106.27328767123288</v>
      </c>
      <c r="AN59" s="24">
        <v>-6.5</v>
      </c>
      <c r="AO59" s="24">
        <v>-6.5</v>
      </c>
      <c r="AP59" s="24">
        <v>-106.5</v>
      </c>
      <c r="AR59" s="29">
        <v>42362</v>
      </c>
      <c r="AS59" s="29">
        <v>42477</v>
      </c>
      <c r="AT59" s="29">
        <v>42842</v>
      </c>
      <c r="AU59" s="29">
        <v>43207</v>
      </c>
      <c r="AV59" s="29">
        <v>43572</v>
      </c>
      <c r="AW59" s="29">
        <v>43938</v>
      </c>
      <c r="AX59" s="29">
        <v>44303</v>
      </c>
      <c r="AY59" s="29">
        <v>44668</v>
      </c>
      <c r="AZ59" s="29">
        <v>45033</v>
      </c>
      <c r="BA59" s="31" t="s">
        <v>2</v>
      </c>
      <c r="BB59" s="30">
        <v>-5.07</v>
      </c>
      <c r="BC59" s="30">
        <f t="shared" ref="BC59:BH59" si="158">BB59</f>
        <v>-5.07</v>
      </c>
      <c r="BD59" s="30">
        <f t="shared" si="158"/>
        <v>-5.07</v>
      </c>
      <c r="BE59" s="30">
        <f t="shared" si="158"/>
        <v>-5.07</v>
      </c>
      <c r="BF59" s="30">
        <f t="shared" si="158"/>
        <v>-5.07</v>
      </c>
      <c r="BG59" s="30">
        <f t="shared" si="158"/>
        <v>-5.07</v>
      </c>
      <c r="BH59" s="30">
        <f t="shared" si="158"/>
        <v>-5.07</v>
      </c>
      <c r="BI59" s="30">
        <f t="shared" ref="BI59" si="159">-100+BH59</f>
        <v>-105.07</v>
      </c>
      <c r="BK59" s="23">
        <v>42362</v>
      </c>
      <c r="BL59" s="23">
        <v>42588</v>
      </c>
      <c r="BM59" s="23">
        <v>42953</v>
      </c>
      <c r="BN59" s="23">
        <v>43318</v>
      </c>
      <c r="BO59" s="25">
        <v>103.07</v>
      </c>
      <c r="BP59" s="24">
        <v>-7.3</v>
      </c>
      <c r="BQ59" s="24">
        <v>-7.3</v>
      </c>
      <c r="BR59" s="24">
        <v>-107.3</v>
      </c>
      <c r="BT59" s="19">
        <v>42362</v>
      </c>
      <c r="BU59" s="19">
        <v>42639</v>
      </c>
      <c r="BV59" s="19">
        <v>43004</v>
      </c>
      <c r="BW59" s="19">
        <v>43369</v>
      </c>
      <c r="BX59" s="19">
        <v>43734</v>
      </c>
      <c r="BY59" s="19">
        <v>44100</v>
      </c>
      <c r="BZ59" s="22">
        <v>100.98616438356164</v>
      </c>
      <c r="CA59" s="22">
        <v>-6.3</v>
      </c>
      <c r="CB59" s="22">
        <v>-6.3</v>
      </c>
      <c r="CC59" s="20">
        <v>-6.3</v>
      </c>
      <c r="CD59" s="20">
        <v>-6.3</v>
      </c>
      <c r="CE59" s="20">
        <v>-106.3</v>
      </c>
      <c r="CG59" s="26">
        <v>42362</v>
      </c>
      <c r="CH59" s="26">
        <v>42540</v>
      </c>
      <c r="CI59" s="26">
        <v>42905</v>
      </c>
      <c r="CJ59" s="26">
        <v>43270</v>
      </c>
      <c r="CK59" s="26">
        <v>43635</v>
      </c>
      <c r="CL59" s="26">
        <v>44001</v>
      </c>
      <c r="CM59" s="28">
        <v>106.17106849315068</v>
      </c>
      <c r="CN59" s="28">
        <v>-5.38</v>
      </c>
      <c r="CO59" s="28">
        <f t="shared" ref="CO59:CQ59" si="160">CN59</f>
        <v>-5.38</v>
      </c>
      <c r="CP59" s="28">
        <f t="shared" si="160"/>
        <v>-5.38</v>
      </c>
      <c r="CQ59" s="28">
        <f t="shared" si="160"/>
        <v>-5.38</v>
      </c>
      <c r="CR59" s="27">
        <v>-105.38</v>
      </c>
      <c r="CT59" s="23">
        <v>42362</v>
      </c>
      <c r="CU59" s="23">
        <v>42578</v>
      </c>
      <c r="CV59" s="23">
        <v>42943</v>
      </c>
      <c r="CW59" s="23">
        <v>43308</v>
      </c>
      <c r="CX59" s="25" t="s">
        <v>2</v>
      </c>
      <c r="CY59" s="24">
        <v>-6.5</v>
      </c>
      <c r="CZ59" s="24">
        <v>-6.5</v>
      </c>
      <c r="DA59" s="24">
        <v>-106.5</v>
      </c>
    </row>
    <row r="60" spans="1:105" x14ac:dyDescent="0.15">
      <c r="A60" s="1">
        <v>42363</v>
      </c>
      <c r="B60" s="1">
        <v>42405</v>
      </c>
      <c r="C60" s="1">
        <v>42771</v>
      </c>
      <c r="D60" s="1">
        <v>43136</v>
      </c>
      <c r="E60" s="2">
        <v>105.97509589041097</v>
      </c>
      <c r="F60">
        <v>-5.17</v>
      </c>
      <c r="G60">
        <v>-5.17</v>
      </c>
      <c r="H60">
        <v>-105.17</v>
      </c>
      <c r="J60" s="12">
        <v>42363</v>
      </c>
      <c r="K60" s="12">
        <v>42430</v>
      </c>
      <c r="L60" s="12">
        <v>42795</v>
      </c>
      <c r="M60" s="13">
        <v>110.01301369863013</v>
      </c>
      <c r="N60" s="11">
        <v>-8.5</v>
      </c>
      <c r="O60" s="11">
        <v>-108.5</v>
      </c>
      <c r="Q60" s="14">
        <v>42363</v>
      </c>
      <c r="R60" s="14">
        <v>42612</v>
      </c>
      <c r="S60" s="14">
        <v>42977</v>
      </c>
      <c r="T60" s="17">
        <v>101.37739726027397</v>
      </c>
      <c r="U60" s="18">
        <v>-6.2</v>
      </c>
      <c r="V60" s="18">
        <v>-106.2</v>
      </c>
      <c r="X60" s="19">
        <v>42363</v>
      </c>
      <c r="Y60" s="19">
        <v>42673</v>
      </c>
      <c r="Z60" s="19">
        <v>43038</v>
      </c>
      <c r="AA60" s="19">
        <v>43403</v>
      </c>
      <c r="AB60" s="19">
        <v>43768</v>
      </c>
      <c r="AC60" s="22">
        <v>99.628493150684932</v>
      </c>
      <c r="AD60" s="21">
        <v>-5.4</v>
      </c>
      <c r="AE60" s="21">
        <v>-5.4</v>
      </c>
      <c r="AF60" s="21">
        <v>-5.4</v>
      </c>
      <c r="AG60" s="21">
        <v>-105.4</v>
      </c>
      <c r="AI60" s="23">
        <v>42363</v>
      </c>
      <c r="AJ60" s="23">
        <v>42400</v>
      </c>
      <c r="AK60" s="23">
        <v>42766</v>
      </c>
      <c r="AL60" s="23">
        <v>43131</v>
      </c>
      <c r="AM60" s="25">
        <v>106.24109589041096</v>
      </c>
      <c r="AN60" s="24">
        <v>-6.5</v>
      </c>
      <c r="AO60" s="24">
        <v>-6.5</v>
      </c>
      <c r="AP60" s="24">
        <v>-106.5</v>
      </c>
      <c r="AR60" s="29">
        <v>42363</v>
      </c>
      <c r="AS60" s="29">
        <v>42477</v>
      </c>
      <c r="AT60" s="29">
        <v>42842</v>
      </c>
      <c r="AU60" s="29">
        <v>43207</v>
      </c>
      <c r="AV60" s="29">
        <v>43572</v>
      </c>
      <c r="AW60" s="29">
        <v>43938</v>
      </c>
      <c r="AX60" s="29">
        <v>44303</v>
      </c>
      <c r="AY60" s="29">
        <v>44668</v>
      </c>
      <c r="AZ60" s="29">
        <v>45033</v>
      </c>
      <c r="BA60" s="31">
        <v>100.50038356164383</v>
      </c>
      <c r="BB60" s="30">
        <v>-5.07</v>
      </c>
      <c r="BC60" s="30">
        <v>-5.07</v>
      </c>
      <c r="BD60" s="30">
        <v>-5.07</v>
      </c>
      <c r="BE60" s="30">
        <v>-5.07</v>
      </c>
      <c r="BF60" s="30">
        <v>-5.07</v>
      </c>
      <c r="BG60" s="30">
        <v>-5.07</v>
      </c>
      <c r="BH60" s="30">
        <v>-5.07</v>
      </c>
      <c r="BI60" s="30">
        <v>-105.07</v>
      </c>
      <c r="BK60" s="23">
        <v>42363</v>
      </c>
      <c r="BL60" s="23">
        <v>42588</v>
      </c>
      <c r="BM60" s="23">
        <v>42953</v>
      </c>
      <c r="BN60" s="23">
        <v>43318</v>
      </c>
      <c r="BO60" s="25">
        <v>103.11</v>
      </c>
      <c r="BP60" s="24">
        <v>-7.3</v>
      </c>
      <c r="BQ60" s="24">
        <v>-7.3</v>
      </c>
      <c r="BR60" s="24">
        <v>-107.3</v>
      </c>
      <c r="BT60" s="19">
        <v>42363</v>
      </c>
      <c r="BU60" s="19">
        <v>42639</v>
      </c>
      <c r="BV60" s="19">
        <v>43004</v>
      </c>
      <c r="BW60" s="19">
        <v>43369</v>
      </c>
      <c r="BX60" s="19">
        <v>43734</v>
      </c>
      <c r="BY60" s="19">
        <v>44100</v>
      </c>
      <c r="BZ60" s="22">
        <v>100.85342465753425</v>
      </c>
      <c r="CA60" s="22">
        <v>-6.3</v>
      </c>
      <c r="CB60" s="22">
        <f t="shared" ref="CB60:CD60" si="161">CA60</f>
        <v>-6.3</v>
      </c>
      <c r="CC60" s="22">
        <f t="shared" si="161"/>
        <v>-6.3</v>
      </c>
      <c r="CD60" s="22">
        <f t="shared" si="161"/>
        <v>-6.3</v>
      </c>
      <c r="CE60" s="20">
        <v>-106.3</v>
      </c>
      <c r="CG60" s="26">
        <v>42363</v>
      </c>
      <c r="CH60" s="26">
        <v>42540</v>
      </c>
      <c r="CI60" s="26">
        <v>42905</v>
      </c>
      <c r="CJ60" s="26">
        <v>43270</v>
      </c>
      <c r="CK60" s="26">
        <v>43635</v>
      </c>
      <c r="CL60" s="26">
        <v>44001</v>
      </c>
      <c r="CM60" s="28">
        <v>106.28580821917808</v>
      </c>
      <c r="CN60" s="28">
        <v>-5.38</v>
      </c>
      <c r="CO60" s="28">
        <v>-5.38</v>
      </c>
      <c r="CP60" s="27">
        <v>-5.38</v>
      </c>
      <c r="CQ60" s="27">
        <v>-5.38</v>
      </c>
      <c r="CR60" s="27">
        <v>-105.38</v>
      </c>
      <c r="CT60" s="23">
        <v>42363</v>
      </c>
      <c r="CU60" s="23">
        <v>42578</v>
      </c>
      <c r="CV60" s="23">
        <v>42943</v>
      </c>
      <c r="CW60" s="23">
        <v>43308</v>
      </c>
      <c r="CX60" s="25">
        <v>102.58904109589042</v>
      </c>
      <c r="CY60" s="24">
        <v>-6.5</v>
      </c>
      <c r="CZ60" s="24">
        <v>-6.5</v>
      </c>
      <c r="DA60" s="24">
        <v>-106.5</v>
      </c>
    </row>
    <row r="61" spans="1:105" x14ac:dyDescent="0.15">
      <c r="A61" s="1">
        <v>42366</v>
      </c>
      <c r="B61" s="1">
        <v>42405</v>
      </c>
      <c r="C61" s="1">
        <v>42771</v>
      </c>
      <c r="D61" s="1">
        <v>43136</v>
      </c>
      <c r="E61" s="2">
        <v>106.0175890410959</v>
      </c>
      <c r="F61">
        <f t="shared" ref="F61" si="162">-5.17</f>
        <v>-5.17</v>
      </c>
      <c r="G61">
        <v>-5.17</v>
      </c>
      <c r="H61">
        <f t="shared" ref="H61" si="163">-105.17</f>
        <v>-105.17</v>
      </c>
      <c r="J61" s="12">
        <v>42366</v>
      </c>
      <c r="K61" s="12">
        <v>42430</v>
      </c>
      <c r="L61" s="12">
        <v>42795</v>
      </c>
      <c r="M61" s="13">
        <v>110.23287671232877</v>
      </c>
      <c r="N61" s="11">
        <v>-8.5</v>
      </c>
      <c r="O61" s="11">
        <v>-108.5</v>
      </c>
      <c r="Q61" s="14">
        <v>42366</v>
      </c>
      <c r="R61" s="14">
        <v>42612</v>
      </c>
      <c r="S61" s="14">
        <v>42977</v>
      </c>
      <c r="T61" s="17">
        <v>101.39835616438356</v>
      </c>
      <c r="U61" s="18">
        <v>-6.2</v>
      </c>
      <c r="V61" s="18">
        <v>-106.2</v>
      </c>
      <c r="X61" s="19">
        <v>42366</v>
      </c>
      <c r="Y61" s="19">
        <v>42673</v>
      </c>
      <c r="Z61" s="19">
        <v>43038</v>
      </c>
      <c r="AA61" s="19">
        <v>43403</v>
      </c>
      <c r="AB61" s="19">
        <v>43768</v>
      </c>
      <c r="AC61" s="22">
        <v>99.972876712328755</v>
      </c>
      <c r="AD61" s="21">
        <v>-5.4</v>
      </c>
      <c r="AE61" s="21">
        <v>-5.4</v>
      </c>
      <c r="AF61" s="21">
        <v>-5.4</v>
      </c>
      <c r="AG61" s="21">
        <v>-105.4</v>
      </c>
      <c r="AI61" s="23">
        <v>42366</v>
      </c>
      <c r="AJ61" s="23">
        <v>42400</v>
      </c>
      <c r="AK61" s="23">
        <v>42766</v>
      </c>
      <c r="AL61" s="23">
        <v>43131</v>
      </c>
      <c r="AM61" s="25">
        <v>106.29452054794521</v>
      </c>
      <c r="AN61" s="24">
        <v>-6.5</v>
      </c>
      <c r="AO61" s="24">
        <v>-6.5</v>
      </c>
      <c r="AP61" s="24">
        <v>-106.5</v>
      </c>
      <c r="AR61" s="29">
        <v>42366</v>
      </c>
      <c r="AS61" s="29">
        <v>42477</v>
      </c>
      <c r="AT61" s="29">
        <v>42842</v>
      </c>
      <c r="AU61" s="29">
        <v>43207</v>
      </c>
      <c r="AV61" s="29">
        <v>43572</v>
      </c>
      <c r="AW61" s="29">
        <v>43938</v>
      </c>
      <c r="AX61" s="29">
        <v>44303</v>
      </c>
      <c r="AY61" s="29">
        <v>44668</v>
      </c>
      <c r="AZ61" s="29">
        <v>45033</v>
      </c>
      <c r="BA61" s="31">
        <v>100.63205479452056</v>
      </c>
      <c r="BB61" s="30">
        <v>-5.07</v>
      </c>
      <c r="BC61" s="30">
        <f t="shared" ref="BC61:BH61" si="164">BB61</f>
        <v>-5.07</v>
      </c>
      <c r="BD61" s="30">
        <f t="shared" si="164"/>
        <v>-5.07</v>
      </c>
      <c r="BE61" s="30">
        <f t="shared" si="164"/>
        <v>-5.07</v>
      </c>
      <c r="BF61" s="30">
        <f t="shared" si="164"/>
        <v>-5.07</v>
      </c>
      <c r="BG61" s="30">
        <f t="shared" si="164"/>
        <v>-5.07</v>
      </c>
      <c r="BH61" s="30">
        <f t="shared" si="164"/>
        <v>-5.07</v>
      </c>
      <c r="BI61" s="30">
        <f t="shared" ref="BI61" si="165">-100+BH61</f>
        <v>-105.07</v>
      </c>
      <c r="BK61" s="23">
        <v>42366</v>
      </c>
      <c r="BL61" s="23">
        <v>42588</v>
      </c>
      <c r="BM61" s="23">
        <v>42953</v>
      </c>
      <c r="BN61" s="23">
        <v>43318</v>
      </c>
      <c r="BO61" s="25">
        <v>103.28</v>
      </c>
      <c r="BP61" s="24">
        <v>-7.3</v>
      </c>
      <c r="BQ61" s="24">
        <v>-7.3</v>
      </c>
      <c r="BR61" s="24">
        <v>-107.3</v>
      </c>
      <c r="BT61" s="19">
        <v>42366</v>
      </c>
      <c r="BU61" s="19">
        <v>42639</v>
      </c>
      <c r="BV61" s="19">
        <v>43004</v>
      </c>
      <c r="BW61" s="19">
        <v>43369</v>
      </c>
      <c r="BX61" s="19">
        <v>43734</v>
      </c>
      <c r="BY61" s="19">
        <v>44100</v>
      </c>
      <c r="BZ61" s="22">
        <v>101.10520547945205</v>
      </c>
      <c r="CA61" s="22">
        <v>-6.3</v>
      </c>
      <c r="CB61" s="22">
        <v>-6.3</v>
      </c>
      <c r="CC61" s="20">
        <v>-6.3</v>
      </c>
      <c r="CD61" s="20">
        <v>-6.3</v>
      </c>
      <c r="CE61" s="20">
        <v>-106.3</v>
      </c>
      <c r="CG61" s="26">
        <v>42366</v>
      </c>
      <c r="CH61" s="26">
        <v>42540</v>
      </c>
      <c r="CI61" s="26">
        <v>42905</v>
      </c>
      <c r="CJ61" s="26">
        <v>43270</v>
      </c>
      <c r="CK61" s="26">
        <v>43635</v>
      </c>
      <c r="CL61" s="26">
        <v>44001</v>
      </c>
      <c r="CM61" s="28">
        <v>106.33002739726028</v>
      </c>
      <c r="CN61" s="28">
        <v>-5.38</v>
      </c>
      <c r="CO61" s="28">
        <f t="shared" ref="CO61:CQ61" si="166">CN61</f>
        <v>-5.38</v>
      </c>
      <c r="CP61" s="28">
        <f t="shared" si="166"/>
        <v>-5.38</v>
      </c>
      <c r="CQ61" s="28">
        <f t="shared" si="166"/>
        <v>-5.38</v>
      </c>
      <c r="CR61" s="27">
        <v>-105.38</v>
      </c>
      <c r="CT61" s="23">
        <v>42366</v>
      </c>
      <c r="CU61" s="23">
        <v>42578</v>
      </c>
      <c r="CV61" s="23">
        <v>42943</v>
      </c>
      <c r="CW61" s="23">
        <v>43308</v>
      </c>
      <c r="CX61" s="25">
        <v>101.45246575342465</v>
      </c>
      <c r="CY61" s="24">
        <v>-6.5</v>
      </c>
      <c r="CZ61" s="24">
        <v>-6.5</v>
      </c>
      <c r="DA61" s="24">
        <v>-106.5</v>
      </c>
    </row>
    <row r="62" spans="1:105" x14ac:dyDescent="0.15">
      <c r="A62" s="1">
        <v>42367</v>
      </c>
      <c r="B62" s="1">
        <v>42405</v>
      </c>
      <c r="C62" s="1">
        <v>42771</v>
      </c>
      <c r="D62" s="1">
        <v>43136</v>
      </c>
      <c r="E62" s="2" t="s">
        <v>2</v>
      </c>
      <c r="F62">
        <v>-5.17</v>
      </c>
      <c r="G62">
        <v>-5.17</v>
      </c>
      <c r="H62">
        <v>-105.17</v>
      </c>
      <c r="J62" s="12">
        <v>42367</v>
      </c>
      <c r="K62" s="12">
        <v>42430</v>
      </c>
      <c r="L62" s="12">
        <v>42795</v>
      </c>
      <c r="M62" s="13">
        <v>110.23616438356166</v>
      </c>
      <c r="N62" s="11">
        <v>-8.5</v>
      </c>
      <c r="O62" s="11">
        <v>-108.5</v>
      </c>
      <c r="Q62" s="14">
        <v>42367</v>
      </c>
      <c r="R62" s="14">
        <v>42612</v>
      </c>
      <c r="S62" s="14">
        <v>42977</v>
      </c>
      <c r="T62" s="17">
        <v>101.40534246575342</v>
      </c>
      <c r="U62" s="18">
        <v>-6.2</v>
      </c>
      <c r="V62" s="18">
        <v>-106.2</v>
      </c>
      <c r="X62" s="19">
        <v>42367</v>
      </c>
      <c r="Y62" s="19">
        <v>42673</v>
      </c>
      <c r="Z62" s="19">
        <v>43038</v>
      </c>
      <c r="AA62" s="19">
        <v>43403</v>
      </c>
      <c r="AB62" s="19">
        <v>43768</v>
      </c>
      <c r="AC62" s="22">
        <v>100.08767123287672</v>
      </c>
      <c r="AD62" s="21">
        <v>-5.4</v>
      </c>
      <c r="AE62" s="21">
        <v>-5.4</v>
      </c>
      <c r="AF62" s="21">
        <v>-5.4</v>
      </c>
      <c r="AG62" s="21">
        <v>-105.4</v>
      </c>
      <c r="AI62" s="23">
        <v>42367</v>
      </c>
      <c r="AJ62" s="23">
        <v>42400</v>
      </c>
      <c r="AK62" s="23">
        <v>42766</v>
      </c>
      <c r="AL62" s="23">
        <v>43131</v>
      </c>
      <c r="AM62" s="25">
        <v>106.41232876712328</v>
      </c>
      <c r="AN62" s="24">
        <v>-6.5</v>
      </c>
      <c r="AO62" s="24">
        <v>-6.5</v>
      </c>
      <c r="AP62" s="24">
        <v>-106.5</v>
      </c>
      <c r="AR62" s="29">
        <v>42367</v>
      </c>
      <c r="AS62" s="29">
        <v>42477</v>
      </c>
      <c r="AT62" s="29">
        <v>42842</v>
      </c>
      <c r="AU62" s="29">
        <v>43207</v>
      </c>
      <c r="AV62" s="29">
        <v>43572</v>
      </c>
      <c r="AW62" s="29">
        <v>43938</v>
      </c>
      <c r="AX62" s="29">
        <v>44303</v>
      </c>
      <c r="AY62" s="29">
        <v>44668</v>
      </c>
      <c r="AZ62" s="29">
        <v>45033</v>
      </c>
      <c r="BA62" s="31">
        <v>100.64594520547945</v>
      </c>
      <c r="BB62" s="30">
        <v>-5.07</v>
      </c>
      <c r="BC62" s="30">
        <v>-5.07</v>
      </c>
      <c r="BD62" s="30">
        <v>-5.07</v>
      </c>
      <c r="BE62" s="30">
        <v>-5.07</v>
      </c>
      <c r="BF62" s="30">
        <v>-5.07</v>
      </c>
      <c r="BG62" s="30">
        <v>-5.07</v>
      </c>
      <c r="BH62" s="30">
        <v>-5.07</v>
      </c>
      <c r="BI62" s="30">
        <v>-105.07</v>
      </c>
      <c r="BK62" s="23">
        <v>42367</v>
      </c>
      <c r="BL62" s="23">
        <v>42588</v>
      </c>
      <c r="BM62" s="23">
        <v>42953</v>
      </c>
      <c r="BN62" s="23">
        <v>43318</v>
      </c>
      <c r="BO62" s="25">
        <v>103.36</v>
      </c>
      <c r="BP62" s="24">
        <v>-7.3</v>
      </c>
      <c r="BQ62" s="24">
        <v>-7.3</v>
      </c>
      <c r="BR62" s="24">
        <v>-107.3</v>
      </c>
      <c r="BT62" s="19">
        <v>42367</v>
      </c>
      <c r="BU62" s="19">
        <v>42639</v>
      </c>
      <c r="BV62" s="19">
        <v>43004</v>
      </c>
      <c r="BW62" s="19">
        <v>43369</v>
      </c>
      <c r="BX62" s="19">
        <v>43734</v>
      </c>
      <c r="BY62" s="19">
        <v>44100</v>
      </c>
      <c r="BZ62" s="22">
        <v>100.92246575342466</v>
      </c>
      <c r="CA62" s="22">
        <v>-6.3</v>
      </c>
      <c r="CB62" s="22">
        <v>-6.3</v>
      </c>
      <c r="CC62" s="20">
        <v>-6.3</v>
      </c>
      <c r="CD62" s="20">
        <v>-6.3</v>
      </c>
      <c r="CE62" s="20">
        <v>-106.3</v>
      </c>
      <c r="CG62" s="26">
        <v>42367</v>
      </c>
      <c r="CH62" s="26">
        <v>42540</v>
      </c>
      <c r="CI62" s="26">
        <v>42905</v>
      </c>
      <c r="CJ62" s="26">
        <v>43270</v>
      </c>
      <c r="CK62" s="26">
        <v>43635</v>
      </c>
      <c r="CL62" s="26">
        <v>44001</v>
      </c>
      <c r="CM62" s="28">
        <v>106.44476712328766</v>
      </c>
      <c r="CN62" s="28">
        <v>-5.38</v>
      </c>
      <c r="CO62" s="28">
        <v>-5.38</v>
      </c>
      <c r="CP62" s="27">
        <v>-5.38</v>
      </c>
      <c r="CQ62" s="27">
        <v>-5.38</v>
      </c>
      <c r="CR62" s="27">
        <v>-105.38</v>
      </c>
      <c r="CT62" s="23">
        <v>42367</v>
      </c>
      <c r="CU62" s="23">
        <v>42578</v>
      </c>
      <c r="CV62" s="23">
        <v>42943</v>
      </c>
      <c r="CW62" s="23">
        <v>43308</v>
      </c>
      <c r="CX62" s="25">
        <v>101.17027397260273</v>
      </c>
      <c r="CY62" s="24">
        <v>-6.5</v>
      </c>
      <c r="CZ62" s="24">
        <v>-6.5</v>
      </c>
      <c r="DA62" s="24">
        <v>-106.5</v>
      </c>
    </row>
    <row r="63" spans="1:105" x14ac:dyDescent="0.15">
      <c r="A63" s="1">
        <v>42368</v>
      </c>
      <c r="B63" s="1">
        <v>42405</v>
      </c>
      <c r="C63" s="1">
        <v>42771</v>
      </c>
      <c r="D63" s="1">
        <v>43136</v>
      </c>
      <c r="E63" s="2" t="s">
        <v>2</v>
      </c>
      <c r="F63">
        <f t="shared" ref="F63" si="167">-5.17</f>
        <v>-5.17</v>
      </c>
      <c r="G63">
        <v>-5.17</v>
      </c>
      <c r="H63">
        <f t="shared" ref="H63" si="168">-105.17</f>
        <v>-105.17</v>
      </c>
      <c r="J63" s="12">
        <v>42368</v>
      </c>
      <c r="K63" s="12">
        <v>42430</v>
      </c>
      <c r="L63" s="12">
        <v>42795</v>
      </c>
      <c r="M63" s="13">
        <v>110.27945205479452</v>
      </c>
      <c r="N63" s="11">
        <v>-8.5</v>
      </c>
      <c r="O63" s="11">
        <v>-108.5</v>
      </c>
      <c r="Q63" s="14">
        <v>42368</v>
      </c>
      <c r="R63" s="14">
        <v>42612</v>
      </c>
      <c r="S63" s="14">
        <v>42977</v>
      </c>
      <c r="T63" s="17">
        <v>101.41232876712328</v>
      </c>
      <c r="U63" s="18">
        <v>-6.2</v>
      </c>
      <c r="V63" s="18">
        <v>-106.2</v>
      </c>
      <c r="X63" s="19">
        <v>42368</v>
      </c>
      <c r="Y63" s="19">
        <v>42673</v>
      </c>
      <c r="Z63" s="19">
        <v>43038</v>
      </c>
      <c r="AA63" s="19">
        <v>43403</v>
      </c>
      <c r="AB63" s="19">
        <v>43768</v>
      </c>
      <c r="AC63" s="22">
        <v>100.10246575342467</v>
      </c>
      <c r="AD63" s="21">
        <v>-5.4</v>
      </c>
      <c r="AE63" s="21">
        <v>-5.4</v>
      </c>
      <c r="AF63" s="21">
        <v>-5.4</v>
      </c>
      <c r="AG63" s="21">
        <v>-105.4</v>
      </c>
      <c r="AI63" s="23">
        <v>42368</v>
      </c>
      <c r="AJ63" s="23">
        <v>42400</v>
      </c>
      <c r="AK63" s="23">
        <v>42766</v>
      </c>
      <c r="AL63" s="23">
        <v>43131</v>
      </c>
      <c r="AM63" s="25">
        <v>106.28013698630136</v>
      </c>
      <c r="AN63" s="24">
        <v>-6.5</v>
      </c>
      <c r="AO63" s="24">
        <v>-6.5</v>
      </c>
      <c r="AP63" s="24">
        <v>-106.5</v>
      </c>
      <c r="AR63" s="29">
        <v>42368</v>
      </c>
      <c r="AS63" s="29">
        <v>42477</v>
      </c>
      <c r="AT63" s="29">
        <v>42842</v>
      </c>
      <c r="AU63" s="29">
        <v>43207</v>
      </c>
      <c r="AV63" s="29">
        <v>43572</v>
      </c>
      <c r="AW63" s="29">
        <v>43938</v>
      </c>
      <c r="AX63" s="29">
        <v>44303</v>
      </c>
      <c r="AY63" s="29">
        <v>44668</v>
      </c>
      <c r="AZ63" s="29">
        <v>45033</v>
      </c>
      <c r="BA63" s="31">
        <v>100.65983561643836</v>
      </c>
      <c r="BB63" s="30">
        <v>-5.07</v>
      </c>
      <c r="BC63" s="30">
        <f t="shared" ref="BC63:BH63" si="169">BB63</f>
        <v>-5.07</v>
      </c>
      <c r="BD63" s="30">
        <f t="shared" si="169"/>
        <v>-5.07</v>
      </c>
      <c r="BE63" s="30">
        <f t="shared" si="169"/>
        <v>-5.07</v>
      </c>
      <c r="BF63" s="30">
        <f t="shared" si="169"/>
        <v>-5.07</v>
      </c>
      <c r="BG63" s="30">
        <f t="shared" si="169"/>
        <v>-5.07</v>
      </c>
      <c r="BH63" s="30">
        <f t="shared" si="169"/>
        <v>-5.07</v>
      </c>
      <c r="BI63" s="30">
        <f t="shared" ref="BI63" si="170">-100+BH63</f>
        <v>-105.07</v>
      </c>
      <c r="BK63" s="23">
        <v>42368</v>
      </c>
      <c r="BL63" s="23">
        <v>42588</v>
      </c>
      <c r="BM63" s="23">
        <v>42953</v>
      </c>
      <c r="BN63" s="23">
        <v>43318</v>
      </c>
      <c r="BO63" s="25">
        <v>103.35000000000001</v>
      </c>
      <c r="BP63" s="24">
        <v>-7.3</v>
      </c>
      <c r="BQ63" s="24">
        <v>-7.3</v>
      </c>
      <c r="BR63" s="24">
        <v>-107.3</v>
      </c>
      <c r="BT63" s="19">
        <v>42368</v>
      </c>
      <c r="BU63" s="19">
        <v>42639</v>
      </c>
      <c r="BV63" s="19">
        <v>43004</v>
      </c>
      <c r="BW63" s="19">
        <v>43369</v>
      </c>
      <c r="BX63" s="19">
        <v>43734</v>
      </c>
      <c r="BY63" s="19">
        <v>44100</v>
      </c>
      <c r="BZ63" s="22">
        <v>100.93972602739726</v>
      </c>
      <c r="CA63" s="22">
        <v>-6.3</v>
      </c>
      <c r="CB63" s="22">
        <f t="shared" ref="CB63:CD63" si="171">CA63</f>
        <v>-6.3</v>
      </c>
      <c r="CC63" s="22">
        <f t="shared" si="171"/>
        <v>-6.3</v>
      </c>
      <c r="CD63" s="22">
        <f t="shared" si="171"/>
        <v>-6.3</v>
      </c>
      <c r="CE63" s="20">
        <v>-106.3</v>
      </c>
      <c r="CG63" s="26">
        <v>42368</v>
      </c>
      <c r="CH63" s="26">
        <v>42540</v>
      </c>
      <c r="CI63" s="26">
        <v>42905</v>
      </c>
      <c r="CJ63" s="26">
        <v>43270</v>
      </c>
      <c r="CK63" s="26">
        <v>43635</v>
      </c>
      <c r="CL63" s="26">
        <v>44001</v>
      </c>
      <c r="CM63" s="28">
        <v>108.45950684931506</v>
      </c>
      <c r="CN63" s="28">
        <v>-5.38</v>
      </c>
      <c r="CO63" s="28">
        <f t="shared" ref="CO63:CQ63" si="172">CN63</f>
        <v>-5.38</v>
      </c>
      <c r="CP63" s="28">
        <f t="shared" si="172"/>
        <v>-5.38</v>
      </c>
      <c r="CQ63" s="28">
        <f t="shared" si="172"/>
        <v>-5.38</v>
      </c>
      <c r="CR63" s="27">
        <v>-105.38</v>
      </c>
      <c r="CT63" s="23">
        <v>42368</v>
      </c>
      <c r="CU63" s="23">
        <v>42578</v>
      </c>
      <c r="CV63" s="23">
        <v>42943</v>
      </c>
      <c r="CW63" s="23">
        <v>43308</v>
      </c>
      <c r="CX63" s="25">
        <v>102.27808219178083</v>
      </c>
      <c r="CY63" s="24">
        <v>-6.5</v>
      </c>
      <c r="CZ63" s="24">
        <v>-6.5</v>
      </c>
      <c r="DA63" s="24">
        <v>-106.5</v>
      </c>
    </row>
    <row r="64" spans="1:105" x14ac:dyDescent="0.15">
      <c r="A64" s="1">
        <v>42369</v>
      </c>
      <c r="B64" s="1">
        <v>42405</v>
      </c>
      <c r="C64" s="1">
        <v>42771</v>
      </c>
      <c r="D64" s="1">
        <v>43136</v>
      </c>
      <c r="E64" s="2">
        <v>106.05008219178082</v>
      </c>
      <c r="F64">
        <v>-5.17</v>
      </c>
      <c r="G64">
        <v>-5.17</v>
      </c>
      <c r="H64">
        <v>-105.17</v>
      </c>
      <c r="J64" s="12">
        <v>42369</v>
      </c>
      <c r="K64" s="12">
        <v>42430</v>
      </c>
      <c r="L64" s="12">
        <v>42795</v>
      </c>
      <c r="M64" s="13">
        <v>110.3927397260274</v>
      </c>
      <c r="N64" s="11">
        <v>-8.5</v>
      </c>
      <c r="O64" s="11">
        <v>-108.5</v>
      </c>
      <c r="Q64" s="14">
        <v>42369</v>
      </c>
      <c r="R64" s="14">
        <v>42612</v>
      </c>
      <c r="S64" s="14">
        <v>42977</v>
      </c>
      <c r="T64" s="17">
        <v>101.43931506849314</v>
      </c>
      <c r="U64" s="18">
        <v>-6.2</v>
      </c>
      <c r="V64" s="18">
        <v>-106.2</v>
      </c>
      <c r="X64" s="19">
        <v>42369</v>
      </c>
      <c r="Y64" s="19">
        <v>42673</v>
      </c>
      <c r="Z64" s="19">
        <v>43038</v>
      </c>
      <c r="AA64" s="19">
        <v>43403</v>
      </c>
      <c r="AB64" s="19">
        <v>43768</v>
      </c>
      <c r="AC64" s="22">
        <v>100.00726027397261</v>
      </c>
      <c r="AD64" s="21">
        <v>-5.4</v>
      </c>
      <c r="AE64" s="21">
        <v>-5.4</v>
      </c>
      <c r="AF64" s="21">
        <v>-5.4</v>
      </c>
      <c r="AG64" s="21">
        <v>-105.4</v>
      </c>
      <c r="AI64" s="23">
        <v>42369</v>
      </c>
      <c r="AJ64" s="23">
        <v>42400</v>
      </c>
      <c r="AK64" s="23">
        <v>42766</v>
      </c>
      <c r="AL64" s="23">
        <v>43131</v>
      </c>
      <c r="AM64" s="25">
        <v>106.29794520547945</v>
      </c>
      <c r="AN64" s="24">
        <v>-6.5</v>
      </c>
      <c r="AO64" s="24">
        <v>-6.5</v>
      </c>
      <c r="AP64" s="24">
        <v>-106.5</v>
      </c>
      <c r="AR64" s="29">
        <v>42369</v>
      </c>
      <c r="AS64" s="29">
        <v>42477</v>
      </c>
      <c r="AT64" s="29">
        <v>42842</v>
      </c>
      <c r="AU64" s="29">
        <v>43207</v>
      </c>
      <c r="AV64" s="29">
        <v>43572</v>
      </c>
      <c r="AW64" s="29">
        <v>43938</v>
      </c>
      <c r="AX64" s="29">
        <v>44303</v>
      </c>
      <c r="AY64" s="29">
        <v>44668</v>
      </c>
      <c r="AZ64" s="29">
        <v>45033</v>
      </c>
      <c r="BA64" s="31">
        <v>100.66372602739726</v>
      </c>
      <c r="BB64" s="30">
        <v>-5.07</v>
      </c>
      <c r="BC64" s="30">
        <v>-5.07</v>
      </c>
      <c r="BD64" s="30">
        <v>-5.07</v>
      </c>
      <c r="BE64" s="30">
        <v>-5.07</v>
      </c>
      <c r="BF64" s="30">
        <v>-5.07</v>
      </c>
      <c r="BG64" s="30">
        <v>-5.07</v>
      </c>
      <c r="BH64" s="30">
        <v>-5.07</v>
      </c>
      <c r="BI64" s="30">
        <v>-105.07</v>
      </c>
      <c r="BK64" s="23">
        <v>42369</v>
      </c>
      <c r="BL64" s="23">
        <v>42588</v>
      </c>
      <c r="BM64" s="23">
        <v>42953</v>
      </c>
      <c r="BN64" s="23">
        <v>43318</v>
      </c>
      <c r="BO64" s="25">
        <v>103.37</v>
      </c>
      <c r="BP64" s="24">
        <v>-7.3</v>
      </c>
      <c r="BQ64" s="24">
        <v>-7.3</v>
      </c>
      <c r="BR64" s="24">
        <v>-107.3</v>
      </c>
      <c r="BT64" s="19">
        <v>42369</v>
      </c>
      <c r="BU64" s="19">
        <v>42639</v>
      </c>
      <c r="BV64" s="19">
        <v>43004</v>
      </c>
      <c r="BW64" s="19">
        <v>43369</v>
      </c>
      <c r="BX64" s="19">
        <v>43734</v>
      </c>
      <c r="BY64" s="19">
        <v>44100</v>
      </c>
      <c r="BZ64" s="22">
        <v>100.90698630136987</v>
      </c>
      <c r="CA64" s="22">
        <v>-6.3</v>
      </c>
      <c r="CB64" s="22">
        <v>-6.3</v>
      </c>
      <c r="CC64" s="20">
        <v>-6.3</v>
      </c>
      <c r="CD64" s="20">
        <v>-6.3</v>
      </c>
      <c r="CE64" s="20">
        <v>-106.3</v>
      </c>
      <c r="CG64" s="26">
        <v>42369</v>
      </c>
      <c r="CH64" s="26">
        <v>42540</v>
      </c>
      <c r="CI64" s="26">
        <v>42905</v>
      </c>
      <c r="CJ64" s="26">
        <v>43270</v>
      </c>
      <c r="CK64" s="26">
        <v>43635</v>
      </c>
      <c r="CL64" s="26">
        <v>44001</v>
      </c>
      <c r="CM64" s="28">
        <v>108.37424657534247</v>
      </c>
      <c r="CN64" s="28">
        <v>-5.38</v>
      </c>
      <c r="CO64" s="28">
        <v>-5.38</v>
      </c>
      <c r="CP64" s="27">
        <v>-5.38</v>
      </c>
      <c r="CQ64" s="27">
        <v>-5.38</v>
      </c>
      <c r="CR64" s="27">
        <v>-105.38</v>
      </c>
      <c r="CT64" s="23">
        <v>42369</v>
      </c>
      <c r="CU64" s="23">
        <v>42578</v>
      </c>
      <c r="CV64" s="23">
        <v>42943</v>
      </c>
      <c r="CW64" s="23">
        <v>43308</v>
      </c>
      <c r="CX64" s="25">
        <v>102.5958904109589</v>
      </c>
      <c r="CY64" s="24">
        <v>-6.5</v>
      </c>
      <c r="CZ64" s="24">
        <v>-6.5</v>
      </c>
      <c r="DA64" s="24">
        <v>-106.5</v>
      </c>
    </row>
    <row r="65" spans="1:105" x14ac:dyDescent="0.15">
      <c r="A65" s="1">
        <v>42373</v>
      </c>
      <c r="B65" s="1">
        <v>42405</v>
      </c>
      <c r="C65" s="1">
        <v>42771</v>
      </c>
      <c r="D65" s="1">
        <v>43136</v>
      </c>
      <c r="E65" s="2">
        <v>106.11473972602739</v>
      </c>
      <c r="F65">
        <f t="shared" ref="F65" si="173">-5.17</f>
        <v>-5.17</v>
      </c>
      <c r="G65">
        <v>-5.17</v>
      </c>
      <c r="H65">
        <f t="shared" ref="H65" si="174">-105.17</f>
        <v>-105.17</v>
      </c>
      <c r="J65" s="12">
        <v>42373</v>
      </c>
      <c r="K65" s="12">
        <v>42430</v>
      </c>
      <c r="L65" s="12">
        <v>42795</v>
      </c>
      <c r="M65" s="13">
        <v>110.39589041095891</v>
      </c>
      <c r="N65" s="11">
        <v>-8.5</v>
      </c>
      <c r="O65" s="11">
        <v>-108.5</v>
      </c>
      <c r="Q65" s="14">
        <v>42373</v>
      </c>
      <c r="R65" s="14">
        <v>42612</v>
      </c>
      <c r="S65" s="14">
        <v>42977</v>
      </c>
      <c r="T65" s="17">
        <v>101.5572602739726</v>
      </c>
      <c r="U65" s="18">
        <v>-6.2</v>
      </c>
      <c r="V65" s="18">
        <v>-106.2</v>
      </c>
      <c r="X65" s="19">
        <v>42373</v>
      </c>
      <c r="Y65" s="19">
        <v>42673</v>
      </c>
      <c r="Z65" s="19">
        <v>43038</v>
      </c>
      <c r="AA65" s="19">
        <v>43403</v>
      </c>
      <c r="AB65" s="19">
        <v>43768</v>
      </c>
      <c r="AC65" s="22" t="s">
        <v>2</v>
      </c>
      <c r="AD65" s="21">
        <v>-5.4</v>
      </c>
      <c r="AE65" s="21">
        <v>-5.4</v>
      </c>
      <c r="AF65" s="21">
        <v>-5.4</v>
      </c>
      <c r="AG65" s="21">
        <v>-105.4</v>
      </c>
      <c r="AI65" s="23">
        <v>42373</v>
      </c>
      <c r="AJ65" s="23">
        <v>42400</v>
      </c>
      <c r="AK65" s="23">
        <v>42766</v>
      </c>
      <c r="AL65" s="23">
        <v>43131</v>
      </c>
      <c r="AM65" s="25">
        <v>106.31917808219178</v>
      </c>
      <c r="AN65" s="24">
        <v>-6.5</v>
      </c>
      <c r="AO65" s="24">
        <v>-6.5</v>
      </c>
      <c r="AP65" s="24">
        <v>-106.5</v>
      </c>
      <c r="AR65" s="29">
        <v>42373</v>
      </c>
      <c r="AS65" s="29">
        <v>42477</v>
      </c>
      <c r="AT65" s="29">
        <v>42842</v>
      </c>
      <c r="AU65" s="29">
        <v>43207</v>
      </c>
      <c r="AV65" s="29">
        <v>43572</v>
      </c>
      <c r="AW65" s="29">
        <v>43938</v>
      </c>
      <c r="AX65" s="29">
        <v>44303</v>
      </c>
      <c r="AY65" s="29">
        <v>44668</v>
      </c>
      <c r="AZ65" s="29">
        <v>45033</v>
      </c>
      <c r="BA65" s="31" t="s">
        <v>2</v>
      </c>
      <c r="BB65" s="30">
        <v>-5.07</v>
      </c>
      <c r="BC65" s="30">
        <f t="shared" ref="BC65:BH65" si="175">BB65</f>
        <v>-5.07</v>
      </c>
      <c r="BD65" s="30">
        <f t="shared" si="175"/>
        <v>-5.07</v>
      </c>
      <c r="BE65" s="30">
        <f t="shared" si="175"/>
        <v>-5.07</v>
      </c>
      <c r="BF65" s="30">
        <f t="shared" si="175"/>
        <v>-5.07</v>
      </c>
      <c r="BG65" s="30">
        <f t="shared" si="175"/>
        <v>-5.07</v>
      </c>
      <c r="BH65" s="30">
        <f t="shared" si="175"/>
        <v>-5.07</v>
      </c>
      <c r="BI65" s="30">
        <f t="shared" ref="BI65" si="176">-100+BH65</f>
        <v>-105.07</v>
      </c>
      <c r="BK65" s="23">
        <v>42373</v>
      </c>
      <c r="BL65" s="23">
        <v>42588</v>
      </c>
      <c r="BM65" s="23">
        <v>42953</v>
      </c>
      <c r="BN65" s="23">
        <v>43318</v>
      </c>
      <c r="BO65" s="25">
        <v>103.39999999999999</v>
      </c>
      <c r="BP65" s="24">
        <v>-7.3</v>
      </c>
      <c r="BQ65" s="24">
        <v>-7.3</v>
      </c>
      <c r="BR65" s="24">
        <v>-107.3</v>
      </c>
      <c r="BT65" s="19">
        <v>42373</v>
      </c>
      <c r="BU65" s="19">
        <v>42639</v>
      </c>
      <c r="BV65" s="19">
        <v>43004</v>
      </c>
      <c r="BW65" s="19">
        <v>43369</v>
      </c>
      <c r="BX65" s="19">
        <v>43734</v>
      </c>
      <c r="BY65" s="19">
        <v>44100</v>
      </c>
      <c r="BZ65" s="22">
        <v>101.02602739726026</v>
      </c>
      <c r="CA65" s="22">
        <v>-6.3</v>
      </c>
      <c r="CB65" s="22">
        <v>-6.3</v>
      </c>
      <c r="CC65" s="20">
        <v>-6.3</v>
      </c>
      <c r="CD65" s="20">
        <v>-6.3</v>
      </c>
      <c r="CE65" s="20">
        <v>-106.3</v>
      </c>
      <c r="CG65" s="26">
        <v>42373</v>
      </c>
      <c r="CH65" s="26">
        <v>42540</v>
      </c>
      <c r="CI65" s="26">
        <v>42905</v>
      </c>
      <c r="CJ65" s="26">
        <v>43270</v>
      </c>
      <c r="CK65" s="26">
        <v>43635</v>
      </c>
      <c r="CL65" s="26">
        <v>44001</v>
      </c>
      <c r="CM65" s="28">
        <v>108.28320547945205</v>
      </c>
      <c r="CN65" s="28">
        <v>-5.38</v>
      </c>
      <c r="CO65" s="28">
        <f t="shared" ref="CO65:CQ65" si="177">CN65</f>
        <v>-5.38</v>
      </c>
      <c r="CP65" s="28">
        <f t="shared" si="177"/>
        <v>-5.38</v>
      </c>
      <c r="CQ65" s="28">
        <f t="shared" si="177"/>
        <v>-5.38</v>
      </c>
      <c r="CR65" s="27">
        <v>-105.38</v>
      </c>
      <c r="CT65" s="23">
        <v>42373</v>
      </c>
      <c r="CU65" s="23">
        <v>42578</v>
      </c>
      <c r="CV65" s="23">
        <v>42943</v>
      </c>
      <c r="CW65" s="23">
        <v>43308</v>
      </c>
      <c r="CX65" s="25">
        <v>102.56712328767124</v>
      </c>
      <c r="CY65" s="24">
        <v>-6.5</v>
      </c>
      <c r="CZ65" s="24">
        <v>-6.5</v>
      </c>
      <c r="DA65" s="24">
        <v>-106.5</v>
      </c>
    </row>
    <row r="66" spans="1:105" x14ac:dyDescent="0.15">
      <c r="A66" s="1">
        <v>42374</v>
      </c>
      <c r="B66" s="1">
        <v>42405</v>
      </c>
      <c r="C66" s="1">
        <v>42771</v>
      </c>
      <c r="D66" s="1">
        <v>43136</v>
      </c>
      <c r="E66" s="2" t="s">
        <v>2</v>
      </c>
      <c r="F66">
        <v>-5.17</v>
      </c>
      <c r="G66">
        <v>-5.17</v>
      </c>
      <c r="H66">
        <v>-105.17</v>
      </c>
      <c r="J66" s="12">
        <v>42374</v>
      </c>
      <c r="K66" s="12">
        <v>42430</v>
      </c>
      <c r="L66" s="12">
        <v>42795</v>
      </c>
      <c r="M66" s="13">
        <v>110.46917808219179</v>
      </c>
      <c r="N66" s="11">
        <v>-8.5</v>
      </c>
      <c r="O66" s="11">
        <v>-108.5</v>
      </c>
      <c r="Q66" s="14">
        <v>42374</v>
      </c>
      <c r="R66" s="14">
        <v>42612</v>
      </c>
      <c r="S66" s="14">
        <v>42977</v>
      </c>
      <c r="T66" s="17">
        <v>101.47424657534246</v>
      </c>
      <c r="U66" s="18">
        <v>-6.2</v>
      </c>
      <c r="V66" s="18">
        <v>-106.2</v>
      </c>
      <c r="X66" s="19">
        <v>42374</v>
      </c>
      <c r="Y66" s="19">
        <v>42673</v>
      </c>
      <c r="Z66" s="19">
        <v>43038</v>
      </c>
      <c r="AA66" s="19">
        <v>43403</v>
      </c>
      <c r="AB66" s="19">
        <v>43768</v>
      </c>
      <c r="AC66" s="22" t="s">
        <v>2</v>
      </c>
      <c r="AD66" s="21">
        <v>-5.4</v>
      </c>
      <c r="AE66" s="21">
        <v>-5.4</v>
      </c>
      <c r="AF66" s="21">
        <v>-5.4</v>
      </c>
      <c r="AG66" s="21">
        <v>-105.4</v>
      </c>
      <c r="AI66" s="23">
        <v>42374</v>
      </c>
      <c r="AJ66" s="23">
        <v>42400</v>
      </c>
      <c r="AK66" s="23">
        <v>42766</v>
      </c>
      <c r="AL66" s="23">
        <v>43131</v>
      </c>
      <c r="AM66" s="25">
        <v>106.31698630136987</v>
      </c>
      <c r="AN66" s="24">
        <v>-6.5</v>
      </c>
      <c r="AO66" s="24">
        <v>-6.5</v>
      </c>
      <c r="AP66" s="24">
        <v>-106.5</v>
      </c>
      <c r="AR66" s="29">
        <v>42374</v>
      </c>
      <c r="AS66" s="29">
        <v>42477</v>
      </c>
      <c r="AT66" s="29">
        <v>42842</v>
      </c>
      <c r="AU66" s="29">
        <v>43207</v>
      </c>
      <c r="AV66" s="29">
        <v>43572</v>
      </c>
      <c r="AW66" s="29">
        <v>43938</v>
      </c>
      <c r="AX66" s="29">
        <v>44303</v>
      </c>
      <c r="AY66" s="29">
        <v>44668</v>
      </c>
      <c r="AZ66" s="29">
        <v>45033</v>
      </c>
      <c r="BA66" s="31">
        <v>99.653178082191786</v>
      </c>
      <c r="BB66" s="30">
        <v>-5.07</v>
      </c>
      <c r="BC66" s="30">
        <v>-5.07</v>
      </c>
      <c r="BD66" s="30">
        <v>-5.07</v>
      </c>
      <c r="BE66" s="30">
        <v>-5.07</v>
      </c>
      <c r="BF66" s="30">
        <v>-5.07</v>
      </c>
      <c r="BG66" s="30">
        <v>-5.07</v>
      </c>
      <c r="BH66" s="30">
        <v>-5.07</v>
      </c>
      <c r="BI66" s="30">
        <v>-105.07</v>
      </c>
      <c r="BK66" s="23">
        <v>42374</v>
      </c>
      <c r="BL66" s="23">
        <v>42588</v>
      </c>
      <c r="BM66" s="23">
        <v>42953</v>
      </c>
      <c r="BN66" s="23">
        <v>43318</v>
      </c>
      <c r="BO66" s="25">
        <v>103.43</v>
      </c>
      <c r="BP66" s="24">
        <v>-7.3</v>
      </c>
      <c r="BQ66" s="24">
        <v>-7.3</v>
      </c>
      <c r="BR66" s="24">
        <v>-107.3</v>
      </c>
      <c r="BT66" s="19">
        <v>42374</v>
      </c>
      <c r="BU66" s="19">
        <v>42639</v>
      </c>
      <c r="BV66" s="19">
        <v>43004</v>
      </c>
      <c r="BW66" s="19">
        <v>43369</v>
      </c>
      <c r="BX66" s="19">
        <v>43734</v>
      </c>
      <c r="BY66" s="19">
        <v>44100</v>
      </c>
      <c r="BZ66" s="22">
        <v>101.04328767123287</v>
      </c>
      <c r="CA66" s="22">
        <v>-6.3</v>
      </c>
      <c r="CB66" s="22">
        <f t="shared" ref="CB66:CD66" si="178">CA66</f>
        <v>-6.3</v>
      </c>
      <c r="CC66" s="22">
        <f t="shared" si="178"/>
        <v>-6.3</v>
      </c>
      <c r="CD66" s="22">
        <f t="shared" si="178"/>
        <v>-6.3</v>
      </c>
      <c r="CE66" s="20">
        <v>-106.3</v>
      </c>
      <c r="CG66" s="26">
        <v>42374</v>
      </c>
      <c r="CH66" s="26">
        <v>42540</v>
      </c>
      <c r="CI66" s="26">
        <v>42905</v>
      </c>
      <c r="CJ66" s="26">
        <v>43270</v>
      </c>
      <c r="CK66" s="26">
        <v>43635</v>
      </c>
      <c r="CL66" s="26">
        <v>44001</v>
      </c>
      <c r="CM66" s="28" t="s">
        <v>2</v>
      </c>
      <c r="CN66" s="28">
        <v>-5.38</v>
      </c>
      <c r="CO66" s="28">
        <v>-5.38</v>
      </c>
      <c r="CP66" s="27">
        <v>-5.38</v>
      </c>
      <c r="CQ66" s="27">
        <v>-5.38</v>
      </c>
      <c r="CR66" s="27">
        <v>-105.38</v>
      </c>
      <c r="CT66" s="23">
        <v>42374</v>
      </c>
      <c r="CU66" s="23">
        <v>42578</v>
      </c>
      <c r="CV66" s="23">
        <v>42943</v>
      </c>
      <c r="CW66" s="23">
        <v>43308</v>
      </c>
      <c r="CX66" s="25">
        <v>102.38493150684931</v>
      </c>
      <c r="CY66" s="24">
        <v>-6.5</v>
      </c>
      <c r="CZ66" s="24">
        <v>-6.5</v>
      </c>
      <c r="DA66" s="24">
        <v>-106.5</v>
      </c>
    </row>
    <row r="67" spans="1:105" x14ac:dyDescent="0.15">
      <c r="A67" s="1">
        <v>42375</v>
      </c>
      <c r="B67" s="1">
        <v>42405</v>
      </c>
      <c r="C67" s="1">
        <v>42771</v>
      </c>
      <c r="D67" s="1">
        <v>43136</v>
      </c>
      <c r="E67" s="2" t="s">
        <v>2</v>
      </c>
      <c r="F67">
        <f t="shared" ref="F67" si="179">-5.17</f>
        <v>-5.17</v>
      </c>
      <c r="G67">
        <v>-5.17</v>
      </c>
      <c r="H67">
        <f t="shared" ref="H67" si="180">-105.17</f>
        <v>-105.17</v>
      </c>
      <c r="J67" s="12">
        <v>42375</v>
      </c>
      <c r="K67" s="12">
        <v>42430</v>
      </c>
      <c r="L67" s="12">
        <v>42795</v>
      </c>
      <c r="M67" s="13">
        <v>110.49246575342465</v>
      </c>
      <c r="N67" s="11">
        <v>-8.5</v>
      </c>
      <c r="O67" s="11">
        <v>-108.5</v>
      </c>
      <c r="Q67" s="14">
        <v>42375</v>
      </c>
      <c r="R67" s="14">
        <v>42612</v>
      </c>
      <c r="S67" s="14">
        <v>42977</v>
      </c>
      <c r="T67" s="17">
        <v>101.73123287671234</v>
      </c>
      <c r="U67" s="18">
        <v>-6.2</v>
      </c>
      <c r="V67" s="18">
        <v>-106.2</v>
      </c>
      <c r="X67" s="19">
        <v>42375</v>
      </c>
      <c r="Y67" s="19">
        <v>42673</v>
      </c>
      <c r="Z67" s="19">
        <v>43038</v>
      </c>
      <c r="AA67" s="19">
        <v>43403</v>
      </c>
      <c r="AB67" s="19">
        <v>43768</v>
      </c>
      <c r="AC67" s="22">
        <v>99.986027397260273</v>
      </c>
      <c r="AD67" s="21">
        <v>-5.4</v>
      </c>
      <c r="AE67" s="21">
        <v>-5.4</v>
      </c>
      <c r="AF67" s="21">
        <v>-5.4</v>
      </c>
      <c r="AG67" s="21">
        <v>-105.4</v>
      </c>
      <c r="AI67" s="23">
        <v>42375</v>
      </c>
      <c r="AJ67" s="23">
        <v>42400</v>
      </c>
      <c r="AK67" s="23">
        <v>42766</v>
      </c>
      <c r="AL67" s="23">
        <v>43131</v>
      </c>
      <c r="AM67" s="25">
        <v>106.34479452054795</v>
      </c>
      <c r="AN67" s="24">
        <v>-6.5</v>
      </c>
      <c r="AO67" s="24">
        <v>-6.5</v>
      </c>
      <c r="AP67" s="24">
        <v>-106.5</v>
      </c>
      <c r="AR67" s="29">
        <v>42375</v>
      </c>
      <c r="AS67" s="29">
        <v>42477</v>
      </c>
      <c r="AT67" s="29">
        <v>42842</v>
      </c>
      <c r="AU67" s="29">
        <v>43207</v>
      </c>
      <c r="AV67" s="29">
        <v>43572</v>
      </c>
      <c r="AW67" s="29">
        <v>43938</v>
      </c>
      <c r="AX67" s="29">
        <v>44303</v>
      </c>
      <c r="AY67" s="29">
        <v>44668</v>
      </c>
      <c r="AZ67" s="29">
        <v>45033</v>
      </c>
      <c r="BA67" s="31" t="s">
        <v>2</v>
      </c>
      <c r="BB67" s="30">
        <v>-5.07</v>
      </c>
      <c r="BC67" s="30">
        <f t="shared" ref="BC67:BH67" si="181">BB67</f>
        <v>-5.07</v>
      </c>
      <c r="BD67" s="30">
        <f t="shared" si="181"/>
        <v>-5.07</v>
      </c>
      <c r="BE67" s="30">
        <f t="shared" si="181"/>
        <v>-5.07</v>
      </c>
      <c r="BF67" s="30">
        <f t="shared" si="181"/>
        <v>-5.07</v>
      </c>
      <c r="BG67" s="30">
        <f t="shared" si="181"/>
        <v>-5.07</v>
      </c>
      <c r="BH67" s="30">
        <f t="shared" si="181"/>
        <v>-5.07</v>
      </c>
      <c r="BI67" s="30">
        <f t="shared" ref="BI67" si="182">-100+BH67</f>
        <v>-105.07</v>
      </c>
      <c r="BK67" s="23">
        <v>42375</v>
      </c>
      <c r="BL67" s="23">
        <v>42588</v>
      </c>
      <c r="BM67" s="23">
        <v>42953</v>
      </c>
      <c r="BN67" s="23">
        <v>43318</v>
      </c>
      <c r="BO67" s="25">
        <v>103.54</v>
      </c>
      <c r="BP67" s="24">
        <v>-7.3</v>
      </c>
      <c r="BQ67" s="24">
        <v>-7.3</v>
      </c>
      <c r="BR67" s="24">
        <v>-107.3</v>
      </c>
      <c r="BT67" s="19">
        <v>42375</v>
      </c>
      <c r="BU67" s="19">
        <v>42639</v>
      </c>
      <c r="BV67" s="19">
        <v>43004</v>
      </c>
      <c r="BW67" s="19">
        <v>43369</v>
      </c>
      <c r="BX67" s="19">
        <v>43734</v>
      </c>
      <c r="BY67" s="19">
        <v>44100</v>
      </c>
      <c r="BZ67" s="22">
        <v>101.06054794520547</v>
      </c>
      <c r="CA67" s="22">
        <v>-6.3</v>
      </c>
      <c r="CB67" s="22">
        <v>-6.3</v>
      </c>
      <c r="CC67" s="20">
        <v>-6.3</v>
      </c>
      <c r="CD67" s="20">
        <v>-6.3</v>
      </c>
      <c r="CE67" s="20">
        <v>-106.3</v>
      </c>
      <c r="CG67" s="26">
        <v>42375</v>
      </c>
      <c r="CH67" s="26">
        <v>42540</v>
      </c>
      <c r="CI67" s="26">
        <v>42905</v>
      </c>
      <c r="CJ67" s="26">
        <v>43270</v>
      </c>
      <c r="CK67" s="26">
        <v>43635</v>
      </c>
      <c r="CL67" s="26">
        <v>44001</v>
      </c>
      <c r="CM67" s="28">
        <v>108.29268493150684</v>
      </c>
      <c r="CN67" s="28">
        <v>-5.38</v>
      </c>
      <c r="CO67" s="28">
        <f t="shared" ref="CO67:CQ67" si="183">CN67</f>
        <v>-5.38</v>
      </c>
      <c r="CP67" s="28">
        <f t="shared" si="183"/>
        <v>-5.38</v>
      </c>
      <c r="CQ67" s="28">
        <f t="shared" si="183"/>
        <v>-5.38</v>
      </c>
      <c r="CR67" s="27">
        <v>-105.38</v>
      </c>
      <c r="CT67" s="23">
        <v>42375</v>
      </c>
      <c r="CU67" s="23">
        <v>42578</v>
      </c>
      <c r="CV67" s="23">
        <v>42943</v>
      </c>
      <c r="CW67" s="23">
        <v>43308</v>
      </c>
      <c r="CX67" s="25">
        <v>102.11273972602739</v>
      </c>
      <c r="CY67" s="24">
        <v>-6.5</v>
      </c>
      <c r="CZ67" s="24">
        <v>-6.5</v>
      </c>
      <c r="DA67" s="24">
        <v>-106.5</v>
      </c>
    </row>
    <row r="68" spans="1:105" x14ac:dyDescent="0.15">
      <c r="A68" s="1">
        <v>42376</v>
      </c>
      <c r="B68" s="1">
        <v>42405</v>
      </c>
      <c r="C68" s="1">
        <v>42771</v>
      </c>
      <c r="D68" s="1">
        <v>43136</v>
      </c>
      <c r="E68" s="2" t="s">
        <v>2</v>
      </c>
      <c r="F68">
        <v>-5.17</v>
      </c>
      <c r="G68">
        <v>-5.17</v>
      </c>
      <c r="H68">
        <v>-105.17</v>
      </c>
      <c r="J68" s="12">
        <v>42376</v>
      </c>
      <c r="K68" s="12">
        <v>42430</v>
      </c>
      <c r="L68" s="12">
        <v>42795</v>
      </c>
      <c r="M68" s="13">
        <v>110.54575342465753</v>
      </c>
      <c r="N68" s="11">
        <v>-8.5</v>
      </c>
      <c r="O68" s="11">
        <v>-108.5</v>
      </c>
      <c r="Q68" s="14">
        <v>42376</v>
      </c>
      <c r="R68" s="14">
        <v>42612</v>
      </c>
      <c r="S68" s="14">
        <v>42977</v>
      </c>
      <c r="T68" s="17">
        <v>101.87821917808219</v>
      </c>
      <c r="U68" s="18">
        <v>-6.2</v>
      </c>
      <c r="V68" s="18">
        <v>-106.2</v>
      </c>
      <c r="X68" s="19">
        <v>42376</v>
      </c>
      <c r="Y68" s="19">
        <v>42673</v>
      </c>
      <c r="Z68" s="19">
        <v>43038</v>
      </c>
      <c r="AA68" s="19">
        <v>43403</v>
      </c>
      <c r="AB68" s="19">
        <v>43768</v>
      </c>
      <c r="AC68" s="22">
        <v>100.02082191780822</v>
      </c>
      <c r="AD68" s="21">
        <v>-5.4</v>
      </c>
      <c r="AE68" s="21">
        <v>-5.4</v>
      </c>
      <c r="AF68" s="21">
        <v>-5.4</v>
      </c>
      <c r="AG68" s="21">
        <v>-105.4</v>
      </c>
      <c r="AI68" s="23">
        <v>42376</v>
      </c>
      <c r="AJ68" s="23">
        <v>42400</v>
      </c>
      <c r="AK68" s="23">
        <v>42766</v>
      </c>
      <c r="AL68" s="23">
        <v>43131</v>
      </c>
      <c r="AM68" s="25">
        <v>106.42260273972602</v>
      </c>
      <c r="AN68" s="24">
        <v>-6.5</v>
      </c>
      <c r="AO68" s="24">
        <v>-6.5</v>
      </c>
      <c r="AP68" s="24">
        <v>-106.5</v>
      </c>
      <c r="AR68" s="29">
        <v>42376</v>
      </c>
      <c r="AS68" s="29">
        <v>42477</v>
      </c>
      <c r="AT68" s="29">
        <v>42842</v>
      </c>
      <c r="AU68" s="29">
        <v>43207</v>
      </c>
      <c r="AV68" s="29">
        <v>43572</v>
      </c>
      <c r="AW68" s="29">
        <v>43938</v>
      </c>
      <c r="AX68" s="29">
        <v>44303</v>
      </c>
      <c r="AY68" s="29">
        <v>44668</v>
      </c>
      <c r="AZ68" s="29">
        <v>45033</v>
      </c>
      <c r="BA68" s="31" t="s">
        <v>2</v>
      </c>
      <c r="BB68" s="30">
        <v>-5.07</v>
      </c>
      <c r="BC68" s="30">
        <v>-5.07</v>
      </c>
      <c r="BD68" s="30">
        <v>-5.07</v>
      </c>
      <c r="BE68" s="30">
        <v>-5.07</v>
      </c>
      <c r="BF68" s="30">
        <v>-5.07</v>
      </c>
      <c r="BG68" s="30">
        <v>-5.07</v>
      </c>
      <c r="BH68" s="30">
        <v>-5.07</v>
      </c>
      <c r="BI68" s="30">
        <v>-105.07</v>
      </c>
      <c r="BK68" s="23">
        <v>42376</v>
      </c>
      <c r="BL68" s="23">
        <v>42588</v>
      </c>
      <c r="BM68" s="23">
        <v>42953</v>
      </c>
      <c r="BN68" s="23">
        <v>43318</v>
      </c>
      <c r="BO68" s="25">
        <v>103.62</v>
      </c>
      <c r="BP68" s="24">
        <v>-7.3</v>
      </c>
      <c r="BQ68" s="24">
        <v>-7.3</v>
      </c>
      <c r="BR68" s="24">
        <v>-107.3</v>
      </c>
      <c r="BT68" s="19">
        <v>42376</v>
      </c>
      <c r="BU68" s="19">
        <v>42639</v>
      </c>
      <c r="BV68" s="19">
        <v>43004</v>
      </c>
      <c r="BW68" s="19">
        <v>43369</v>
      </c>
      <c r="BX68" s="19">
        <v>43734</v>
      </c>
      <c r="BY68" s="19">
        <v>44100</v>
      </c>
      <c r="BZ68" s="22">
        <v>101.24780821917808</v>
      </c>
      <c r="CA68" s="22">
        <v>-6.3</v>
      </c>
      <c r="CB68" s="22">
        <v>-6.3</v>
      </c>
      <c r="CC68" s="20">
        <v>-6.3</v>
      </c>
      <c r="CD68" s="20">
        <v>-6.3</v>
      </c>
      <c r="CE68" s="20">
        <v>-106.3</v>
      </c>
      <c r="CG68" s="26">
        <v>42376</v>
      </c>
      <c r="CH68" s="26">
        <v>42540</v>
      </c>
      <c r="CI68" s="26">
        <v>42905</v>
      </c>
      <c r="CJ68" s="26">
        <v>43270</v>
      </c>
      <c r="CK68" s="26">
        <v>43635</v>
      </c>
      <c r="CL68" s="26">
        <v>44001</v>
      </c>
      <c r="CM68" s="28">
        <v>106.58742465753424</v>
      </c>
      <c r="CN68" s="28">
        <v>-5.38</v>
      </c>
      <c r="CO68" s="28">
        <v>-5.38</v>
      </c>
      <c r="CP68" s="27">
        <v>-5.38</v>
      </c>
      <c r="CQ68" s="27">
        <v>-5.38</v>
      </c>
      <c r="CR68" s="27">
        <v>-105.38</v>
      </c>
      <c r="CT68" s="23">
        <v>42376</v>
      </c>
      <c r="CU68" s="23">
        <v>42578</v>
      </c>
      <c r="CV68" s="23">
        <v>42943</v>
      </c>
      <c r="CW68" s="23">
        <v>43308</v>
      </c>
      <c r="CX68" s="25">
        <v>102.22054794520548</v>
      </c>
      <c r="CY68" s="24">
        <v>-6.5</v>
      </c>
      <c r="CZ68" s="24">
        <v>-6.5</v>
      </c>
      <c r="DA68" s="24">
        <v>-106.5</v>
      </c>
    </row>
    <row r="69" spans="1:105" x14ac:dyDescent="0.15">
      <c r="A69" s="1">
        <v>42377</v>
      </c>
      <c r="B69" s="1">
        <v>42405</v>
      </c>
      <c r="C69" s="1">
        <v>42771</v>
      </c>
      <c r="D69" s="1">
        <v>43136</v>
      </c>
      <c r="E69" s="2">
        <v>106.17239726027397</v>
      </c>
      <c r="F69">
        <f t="shared" ref="F69" si="184">-5.17</f>
        <v>-5.17</v>
      </c>
      <c r="G69">
        <v>-5.17</v>
      </c>
      <c r="H69">
        <f t="shared" ref="H69" si="185">-105.17</f>
        <v>-105.17</v>
      </c>
      <c r="J69" s="12">
        <v>42377</v>
      </c>
      <c r="K69" s="12">
        <v>42430</v>
      </c>
      <c r="L69" s="12">
        <v>42795</v>
      </c>
      <c r="M69" s="13">
        <v>110.58904109589041</v>
      </c>
      <c r="N69" s="11">
        <v>-8.5</v>
      </c>
      <c r="O69" s="11">
        <v>-108.5</v>
      </c>
      <c r="Q69" s="14">
        <v>42377</v>
      </c>
      <c r="R69" s="14">
        <v>42612</v>
      </c>
      <c r="S69" s="14">
        <v>42977</v>
      </c>
      <c r="T69" s="17">
        <v>102.14520547945206</v>
      </c>
      <c r="U69" s="18">
        <v>-6.2</v>
      </c>
      <c r="V69" s="18">
        <v>-106.2</v>
      </c>
      <c r="X69" s="19">
        <v>42377</v>
      </c>
      <c r="Y69" s="19">
        <v>42673</v>
      </c>
      <c r="Z69" s="19">
        <v>43038</v>
      </c>
      <c r="AA69" s="19">
        <v>43403</v>
      </c>
      <c r="AB69" s="19">
        <v>43768</v>
      </c>
      <c r="AC69" s="22">
        <v>100.03561643835616</v>
      </c>
      <c r="AD69" s="21">
        <v>-5.4</v>
      </c>
      <c r="AE69" s="21">
        <v>-5.4</v>
      </c>
      <c r="AF69" s="21">
        <v>-5.4</v>
      </c>
      <c r="AG69" s="21">
        <v>-105.4</v>
      </c>
      <c r="AI69" s="23">
        <v>42377</v>
      </c>
      <c r="AJ69" s="23">
        <v>42400</v>
      </c>
      <c r="AK69" s="23">
        <v>42766</v>
      </c>
      <c r="AL69" s="23">
        <v>43131</v>
      </c>
      <c r="AM69" s="25">
        <v>106.54041095890412</v>
      </c>
      <c r="AN69" s="24">
        <v>-6.5</v>
      </c>
      <c r="AO69" s="24">
        <v>-6.5</v>
      </c>
      <c r="AP69" s="24">
        <v>-106.5</v>
      </c>
      <c r="AR69" s="29">
        <v>42377</v>
      </c>
      <c r="AS69" s="29">
        <v>42477</v>
      </c>
      <c r="AT69" s="29">
        <v>42842</v>
      </c>
      <c r="AU69" s="29">
        <v>43207</v>
      </c>
      <c r="AV69" s="29">
        <v>43572</v>
      </c>
      <c r="AW69" s="29">
        <v>43938</v>
      </c>
      <c r="AX69" s="29">
        <v>44303</v>
      </c>
      <c r="AY69" s="29">
        <v>44668</v>
      </c>
      <c r="AZ69" s="29">
        <v>45033</v>
      </c>
      <c r="BA69" s="31">
        <v>99.694849315068495</v>
      </c>
      <c r="BB69" s="30">
        <v>-5.07</v>
      </c>
      <c r="BC69" s="30">
        <f t="shared" ref="BC69:BH69" si="186">BB69</f>
        <v>-5.07</v>
      </c>
      <c r="BD69" s="30">
        <f t="shared" si="186"/>
        <v>-5.07</v>
      </c>
      <c r="BE69" s="30">
        <f t="shared" si="186"/>
        <v>-5.07</v>
      </c>
      <c r="BF69" s="30">
        <f t="shared" si="186"/>
        <v>-5.07</v>
      </c>
      <c r="BG69" s="30">
        <f t="shared" si="186"/>
        <v>-5.07</v>
      </c>
      <c r="BH69" s="30">
        <f t="shared" si="186"/>
        <v>-5.07</v>
      </c>
      <c r="BI69" s="30">
        <f t="shared" ref="BI69" si="187">-100+BH69</f>
        <v>-105.07</v>
      </c>
      <c r="BK69" s="23">
        <v>42377</v>
      </c>
      <c r="BL69" s="23">
        <v>42588</v>
      </c>
      <c r="BM69" s="23">
        <v>42953</v>
      </c>
      <c r="BN69" s="23">
        <v>43318</v>
      </c>
      <c r="BO69" s="25">
        <v>103.86</v>
      </c>
      <c r="BP69" s="24">
        <v>-7.3</v>
      </c>
      <c r="BQ69" s="24">
        <v>-7.3</v>
      </c>
      <c r="BR69" s="24">
        <v>-107.3</v>
      </c>
      <c r="BT69" s="19">
        <v>42377</v>
      </c>
      <c r="BU69" s="19">
        <v>42639</v>
      </c>
      <c r="BV69" s="19">
        <v>43004</v>
      </c>
      <c r="BW69" s="19">
        <v>43369</v>
      </c>
      <c r="BX69" s="19">
        <v>43734</v>
      </c>
      <c r="BY69" s="19">
        <v>44100</v>
      </c>
      <c r="BZ69" s="22">
        <v>101.46506849315068</v>
      </c>
      <c r="CA69" s="22">
        <v>-6.3</v>
      </c>
      <c r="CB69" s="22">
        <f t="shared" ref="CB69:CD69" si="188">CA69</f>
        <v>-6.3</v>
      </c>
      <c r="CC69" s="22">
        <f t="shared" si="188"/>
        <v>-6.3</v>
      </c>
      <c r="CD69" s="22">
        <f t="shared" si="188"/>
        <v>-6.3</v>
      </c>
      <c r="CE69" s="20">
        <v>-106.3</v>
      </c>
      <c r="CG69" s="26">
        <v>42377</v>
      </c>
      <c r="CH69" s="26">
        <v>42540</v>
      </c>
      <c r="CI69" s="26">
        <v>42905</v>
      </c>
      <c r="CJ69" s="26">
        <v>43270</v>
      </c>
      <c r="CK69" s="26">
        <v>43635</v>
      </c>
      <c r="CL69" s="26">
        <v>44001</v>
      </c>
      <c r="CM69" s="28">
        <v>106.58216438356165</v>
      </c>
      <c r="CN69" s="28">
        <v>-5.38</v>
      </c>
      <c r="CO69" s="28">
        <f t="shared" ref="CO69:CQ69" si="189">CN69</f>
        <v>-5.38</v>
      </c>
      <c r="CP69" s="28">
        <f t="shared" si="189"/>
        <v>-5.38</v>
      </c>
      <c r="CQ69" s="28">
        <f t="shared" si="189"/>
        <v>-5.38</v>
      </c>
      <c r="CR69" s="27">
        <v>-105.38</v>
      </c>
      <c r="CT69" s="23">
        <v>42377</v>
      </c>
      <c r="CU69" s="23">
        <v>42578</v>
      </c>
      <c r="CV69" s="23">
        <v>42943</v>
      </c>
      <c r="CW69" s="23">
        <v>43308</v>
      </c>
      <c r="CX69" s="25">
        <v>102.42835616438356</v>
      </c>
      <c r="CY69" s="24">
        <v>-6.5</v>
      </c>
      <c r="CZ69" s="24">
        <v>-6.5</v>
      </c>
      <c r="DA69" s="24">
        <v>-106.5</v>
      </c>
    </row>
    <row r="70" spans="1:105" x14ac:dyDescent="0.15">
      <c r="A70" s="1">
        <v>42380</v>
      </c>
      <c r="B70" s="1">
        <v>42405</v>
      </c>
      <c r="C70" s="1">
        <v>42771</v>
      </c>
      <c r="D70" s="1">
        <v>43136</v>
      </c>
      <c r="E70" s="2" t="s">
        <v>2</v>
      </c>
      <c r="F70">
        <v>-5.17</v>
      </c>
      <c r="G70">
        <v>-5.17</v>
      </c>
      <c r="H70">
        <v>-105.17</v>
      </c>
      <c r="J70" s="12">
        <v>42380</v>
      </c>
      <c r="K70" s="12">
        <v>42430</v>
      </c>
      <c r="L70" s="12">
        <v>42795</v>
      </c>
      <c r="M70" s="13">
        <v>110.85890410958905</v>
      </c>
      <c r="N70" s="11">
        <v>-8.5</v>
      </c>
      <c r="O70" s="11">
        <v>-108.5</v>
      </c>
      <c r="Q70" s="14">
        <v>42380</v>
      </c>
      <c r="R70" s="14">
        <v>42612</v>
      </c>
      <c r="S70" s="14">
        <v>42977</v>
      </c>
      <c r="T70" s="17">
        <v>102.01616438356164</v>
      </c>
      <c r="U70" s="18">
        <v>-6.2</v>
      </c>
      <c r="V70" s="18">
        <v>-106.2</v>
      </c>
      <c r="X70" s="19">
        <v>42380</v>
      </c>
      <c r="Y70" s="19">
        <v>42673</v>
      </c>
      <c r="Z70" s="19">
        <v>43038</v>
      </c>
      <c r="AA70" s="19">
        <v>43403</v>
      </c>
      <c r="AB70" s="19">
        <v>43768</v>
      </c>
      <c r="AC70" s="22" t="s">
        <v>2</v>
      </c>
      <c r="AD70" s="21">
        <v>-5.4</v>
      </c>
      <c r="AE70" s="21">
        <v>-5.4</v>
      </c>
      <c r="AF70" s="21">
        <v>-5.4</v>
      </c>
      <c r="AG70" s="21">
        <v>-105.4</v>
      </c>
      <c r="AI70" s="23">
        <v>42380</v>
      </c>
      <c r="AJ70" s="23">
        <v>42400</v>
      </c>
      <c r="AK70" s="23">
        <v>42766</v>
      </c>
      <c r="AL70" s="23">
        <v>43131</v>
      </c>
      <c r="AM70" s="25">
        <v>106.59383561643835</v>
      </c>
      <c r="AN70" s="24">
        <v>-6.5</v>
      </c>
      <c r="AO70" s="24">
        <v>-6.5</v>
      </c>
      <c r="AP70" s="24">
        <v>-106.5</v>
      </c>
      <c r="AR70" s="29">
        <v>42380</v>
      </c>
      <c r="AS70" s="29">
        <v>42477</v>
      </c>
      <c r="AT70" s="29">
        <v>42842</v>
      </c>
      <c r="AU70" s="29">
        <v>43207</v>
      </c>
      <c r="AV70" s="29">
        <v>43572</v>
      </c>
      <c r="AW70" s="29">
        <v>43938</v>
      </c>
      <c r="AX70" s="29">
        <v>44303</v>
      </c>
      <c r="AY70" s="29">
        <v>44668</v>
      </c>
      <c r="AZ70" s="29">
        <v>45033</v>
      </c>
      <c r="BA70" s="31" t="s">
        <v>2</v>
      </c>
      <c r="BB70" s="30">
        <v>-5.07</v>
      </c>
      <c r="BC70" s="30">
        <v>-5.07</v>
      </c>
      <c r="BD70" s="30">
        <v>-5.07</v>
      </c>
      <c r="BE70" s="30">
        <v>-5.07</v>
      </c>
      <c r="BF70" s="30">
        <v>-5.07</v>
      </c>
      <c r="BG70" s="30">
        <v>-5.07</v>
      </c>
      <c r="BH70" s="30">
        <v>-5.07</v>
      </c>
      <c r="BI70" s="30">
        <v>-105.07</v>
      </c>
      <c r="BK70" s="23">
        <v>42380</v>
      </c>
      <c r="BL70" s="23">
        <v>42588</v>
      </c>
      <c r="BM70" s="23">
        <v>42953</v>
      </c>
      <c r="BN70" s="23">
        <v>43318</v>
      </c>
      <c r="BO70" s="25">
        <v>104.00999999999999</v>
      </c>
      <c r="BP70" s="24">
        <v>-7.3</v>
      </c>
      <c r="BQ70" s="24">
        <v>-7.3</v>
      </c>
      <c r="BR70" s="24">
        <v>-107.3</v>
      </c>
      <c r="BT70" s="19">
        <v>42380</v>
      </c>
      <c r="BU70" s="19">
        <v>42639</v>
      </c>
      <c r="BV70" s="19">
        <v>43004</v>
      </c>
      <c r="BW70" s="19">
        <v>43369</v>
      </c>
      <c r="BX70" s="19">
        <v>43734</v>
      </c>
      <c r="BY70" s="19">
        <v>44100</v>
      </c>
      <c r="BZ70" s="22">
        <v>101.6068493150685</v>
      </c>
      <c r="CA70" s="22">
        <v>-6.3</v>
      </c>
      <c r="CB70" s="22">
        <v>-6.3</v>
      </c>
      <c r="CC70" s="20">
        <v>-6.3</v>
      </c>
      <c r="CD70" s="20">
        <v>-6.3</v>
      </c>
      <c r="CE70" s="20">
        <v>-106.3</v>
      </c>
      <c r="CG70" s="26">
        <v>42380</v>
      </c>
      <c r="CH70" s="26">
        <v>42540</v>
      </c>
      <c r="CI70" s="26">
        <v>42905</v>
      </c>
      <c r="CJ70" s="26">
        <v>43270</v>
      </c>
      <c r="CK70" s="26">
        <v>43635</v>
      </c>
      <c r="CL70" s="26">
        <v>44001</v>
      </c>
      <c r="CM70" s="28">
        <v>105.93638356164384</v>
      </c>
      <c r="CN70" s="28">
        <v>-5.38</v>
      </c>
      <c r="CO70" s="28">
        <v>-5.38</v>
      </c>
      <c r="CP70" s="27">
        <v>-5.38</v>
      </c>
      <c r="CQ70" s="27">
        <v>-5.38</v>
      </c>
      <c r="CR70" s="27">
        <v>-105.38</v>
      </c>
      <c r="CT70" s="23">
        <v>42380</v>
      </c>
      <c r="CU70" s="23">
        <v>42578</v>
      </c>
      <c r="CV70" s="23">
        <v>42943</v>
      </c>
      <c r="CW70" s="23">
        <v>43308</v>
      </c>
      <c r="CX70" s="25">
        <v>102.48178082191781</v>
      </c>
      <c r="CY70" s="24">
        <v>-6.5</v>
      </c>
      <c r="CZ70" s="24">
        <v>-6.5</v>
      </c>
      <c r="DA70" s="24">
        <v>-106.5</v>
      </c>
    </row>
    <row r="71" spans="1:105" x14ac:dyDescent="0.15">
      <c r="A71" s="1">
        <v>42381</v>
      </c>
      <c r="B71" s="1">
        <v>42405</v>
      </c>
      <c r="C71" s="1">
        <v>42771</v>
      </c>
      <c r="D71" s="1">
        <v>43136</v>
      </c>
      <c r="E71" s="2" t="s">
        <v>2</v>
      </c>
      <c r="F71">
        <f t="shared" ref="F71" si="190">-5.17</f>
        <v>-5.17</v>
      </c>
      <c r="G71">
        <v>-5.17</v>
      </c>
      <c r="H71">
        <f t="shared" ref="H71" si="191">-105.17</f>
        <v>-105.17</v>
      </c>
      <c r="J71" s="12">
        <v>42381</v>
      </c>
      <c r="K71" s="12">
        <v>42430</v>
      </c>
      <c r="L71" s="12">
        <v>42795</v>
      </c>
      <c r="M71" s="13">
        <v>110.95219178082191</v>
      </c>
      <c r="N71" s="11">
        <v>-8.5</v>
      </c>
      <c r="O71" s="11">
        <v>-108.5</v>
      </c>
      <c r="Q71" s="14">
        <v>42381</v>
      </c>
      <c r="R71" s="14">
        <v>42612</v>
      </c>
      <c r="S71" s="14">
        <v>42977</v>
      </c>
      <c r="T71" s="17">
        <v>101.99315068493151</v>
      </c>
      <c r="U71" s="18">
        <v>-6.2</v>
      </c>
      <c r="V71" s="18">
        <v>-106.2</v>
      </c>
      <c r="X71" s="19">
        <v>42381</v>
      </c>
      <c r="Y71" s="19">
        <v>42673</v>
      </c>
      <c r="Z71" s="19">
        <v>43038</v>
      </c>
      <c r="AA71" s="19">
        <v>43403</v>
      </c>
      <c r="AB71" s="19">
        <v>43768</v>
      </c>
      <c r="AC71" s="22">
        <v>99.894794520547947</v>
      </c>
      <c r="AD71" s="21">
        <v>-5.4</v>
      </c>
      <c r="AE71" s="21">
        <v>-5.4</v>
      </c>
      <c r="AF71" s="21">
        <v>-5.4</v>
      </c>
      <c r="AG71" s="21">
        <v>-105.4</v>
      </c>
      <c r="AI71" s="23">
        <v>42381</v>
      </c>
      <c r="AJ71" s="23">
        <v>42400</v>
      </c>
      <c r="AK71" s="23">
        <v>42766</v>
      </c>
      <c r="AL71" s="23">
        <v>43131</v>
      </c>
      <c r="AM71" s="25">
        <v>106.60164383561644</v>
      </c>
      <c r="AN71" s="24">
        <v>-6.5</v>
      </c>
      <c r="AO71" s="24">
        <v>-6.5</v>
      </c>
      <c r="AP71" s="24">
        <v>-106.5</v>
      </c>
      <c r="AR71" s="29">
        <v>42381</v>
      </c>
      <c r="AS71" s="29">
        <v>42477</v>
      </c>
      <c r="AT71" s="29">
        <v>42842</v>
      </c>
      <c r="AU71" s="29">
        <v>43207</v>
      </c>
      <c r="AV71" s="29">
        <v>43572</v>
      </c>
      <c r="AW71" s="29">
        <v>43938</v>
      </c>
      <c r="AX71" s="29">
        <v>44303</v>
      </c>
      <c r="AY71" s="29">
        <v>44668</v>
      </c>
      <c r="AZ71" s="29">
        <v>45033</v>
      </c>
      <c r="BA71" s="31">
        <v>99.750410958904112</v>
      </c>
      <c r="BB71" s="30">
        <v>-5.07</v>
      </c>
      <c r="BC71" s="30">
        <f t="shared" ref="BC71:BH71" si="192">BB71</f>
        <v>-5.07</v>
      </c>
      <c r="BD71" s="30">
        <f t="shared" si="192"/>
        <v>-5.07</v>
      </c>
      <c r="BE71" s="30">
        <f t="shared" si="192"/>
        <v>-5.07</v>
      </c>
      <c r="BF71" s="30">
        <f t="shared" si="192"/>
        <v>-5.07</v>
      </c>
      <c r="BG71" s="30">
        <f t="shared" si="192"/>
        <v>-5.07</v>
      </c>
      <c r="BH71" s="30">
        <f t="shared" si="192"/>
        <v>-5.07</v>
      </c>
      <c r="BI71" s="30">
        <f t="shared" ref="BI71" si="193">-100+BH71</f>
        <v>-105.07</v>
      </c>
      <c r="BK71" s="23">
        <v>42381</v>
      </c>
      <c r="BL71" s="23">
        <v>42588</v>
      </c>
      <c r="BM71" s="23">
        <v>42953</v>
      </c>
      <c r="BN71" s="23">
        <v>43318</v>
      </c>
      <c r="BO71" s="25">
        <v>104.00999999999999</v>
      </c>
      <c r="BP71" s="24">
        <v>-7.3</v>
      </c>
      <c r="BQ71" s="24">
        <v>-7.3</v>
      </c>
      <c r="BR71" s="24">
        <v>-107.3</v>
      </c>
      <c r="BT71" s="19">
        <v>42381</v>
      </c>
      <c r="BU71" s="19">
        <v>42639</v>
      </c>
      <c r="BV71" s="19">
        <v>43004</v>
      </c>
      <c r="BW71" s="19">
        <v>43369</v>
      </c>
      <c r="BX71" s="19">
        <v>43734</v>
      </c>
      <c r="BY71" s="19">
        <v>44100</v>
      </c>
      <c r="BZ71" s="22">
        <v>101.22410958904109</v>
      </c>
      <c r="CA71" s="22">
        <v>-6.3</v>
      </c>
      <c r="CB71" s="22">
        <v>-6.3</v>
      </c>
      <c r="CC71" s="20">
        <v>-6.3</v>
      </c>
      <c r="CD71" s="20">
        <v>-6.3</v>
      </c>
      <c r="CE71" s="20">
        <v>-106.3</v>
      </c>
      <c r="CG71" s="26">
        <v>42381</v>
      </c>
      <c r="CH71" s="26">
        <v>42540</v>
      </c>
      <c r="CI71" s="26">
        <v>42905</v>
      </c>
      <c r="CJ71" s="26">
        <v>43270</v>
      </c>
      <c r="CK71" s="26">
        <v>43635</v>
      </c>
      <c r="CL71" s="26">
        <v>44001</v>
      </c>
      <c r="CM71" s="28">
        <v>106.55112328767123</v>
      </c>
      <c r="CN71" s="28">
        <v>-5.38</v>
      </c>
      <c r="CO71" s="28">
        <f t="shared" ref="CO71:CQ71" si="194">CN71</f>
        <v>-5.38</v>
      </c>
      <c r="CP71" s="28">
        <f t="shared" si="194"/>
        <v>-5.38</v>
      </c>
      <c r="CQ71" s="28">
        <f t="shared" si="194"/>
        <v>-5.38</v>
      </c>
      <c r="CR71" s="27">
        <v>-105.38</v>
      </c>
      <c r="CT71" s="23">
        <v>42381</v>
      </c>
      <c r="CU71" s="23">
        <v>42578</v>
      </c>
      <c r="CV71" s="23">
        <v>42943</v>
      </c>
      <c r="CW71" s="23">
        <v>43308</v>
      </c>
      <c r="CX71" s="25" t="s">
        <v>2</v>
      </c>
      <c r="CY71" s="24">
        <v>-6.5</v>
      </c>
      <c r="CZ71" s="24">
        <v>-6.5</v>
      </c>
      <c r="DA71" s="24">
        <v>-106.5</v>
      </c>
    </row>
    <row r="72" spans="1:105" x14ac:dyDescent="0.15">
      <c r="A72" s="1">
        <v>42382</v>
      </c>
      <c r="B72" s="1">
        <v>42405</v>
      </c>
      <c r="C72" s="1">
        <v>42771</v>
      </c>
      <c r="D72" s="1">
        <v>43136</v>
      </c>
      <c r="E72" s="2" t="s">
        <v>2</v>
      </c>
      <c r="F72">
        <v>-5.17</v>
      </c>
      <c r="G72">
        <v>-5.17</v>
      </c>
      <c r="H72">
        <v>-105.17</v>
      </c>
      <c r="J72" s="12">
        <v>42382</v>
      </c>
      <c r="K72" s="12">
        <v>42430</v>
      </c>
      <c r="L72" s="12">
        <v>42795</v>
      </c>
      <c r="M72" s="13">
        <v>110.9454794520548</v>
      </c>
      <c r="N72" s="11">
        <v>-8.5</v>
      </c>
      <c r="O72" s="11">
        <v>-108.5</v>
      </c>
      <c r="Q72" s="14">
        <v>42382</v>
      </c>
      <c r="R72" s="14">
        <v>42612</v>
      </c>
      <c r="S72" s="14">
        <v>42977</v>
      </c>
      <c r="T72" s="17">
        <v>102.08013698630137</v>
      </c>
      <c r="U72" s="18">
        <v>-6.2</v>
      </c>
      <c r="V72" s="18">
        <v>-106.2</v>
      </c>
      <c r="X72" s="19">
        <v>42382</v>
      </c>
      <c r="Y72" s="19">
        <v>42673</v>
      </c>
      <c r="Z72" s="19">
        <v>43038</v>
      </c>
      <c r="AA72" s="19">
        <v>43403</v>
      </c>
      <c r="AB72" s="19">
        <v>43768</v>
      </c>
      <c r="AC72" s="22">
        <v>99.799589041095885</v>
      </c>
      <c r="AD72" s="21">
        <v>-5.4</v>
      </c>
      <c r="AE72" s="21">
        <v>-5.4</v>
      </c>
      <c r="AF72" s="21">
        <v>-5.4</v>
      </c>
      <c r="AG72" s="21">
        <v>-105.4</v>
      </c>
      <c r="AI72" s="23">
        <v>42382</v>
      </c>
      <c r="AJ72" s="23">
        <v>42400</v>
      </c>
      <c r="AK72" s="23">
        <v>42766</v>
      </c>
      <c r="AL72" s="23">
        <v>43131</v>
      </c>
      <c r="AM72" s="25">
        <v>106.77945205479452</v>
      </c>
      <c r="AN72" s="24">
        <v>-6.5</v>
      </c>
      <c r="AO72" s="24">
        <v>-6.5</v>
      </c>
      <c r="AP72" s="24">
        <v>-106.5</v>
      </c>
      <c r="AR72" s="29">
        <v>42382</v>
      </c>
      <c r="AS72" s="29">
        <v>42477</v>
      </c>
      <c r="AT72" s="29">
        <v>42842</v>
      </c>
      <c r="AU72" s="29">
        <v>43207</v>
      </c>
      <c r="AV72" s="29">
        <v>43572</v>
      </c>
      <c r="AW72" s="29">
        <v>43938</v>
      </c>
      <c r="AX72" s="29">
        <v>44303</v>
      </c>
      <c r="AY72" s="29">
        <v>44668</v>
      </c>
      <c r="AZ72" s="29">
        <v>45033</v>
      </c>
      <c r="BA72" s="31" t="s">
        <v>2</v>
      </c>
      <c r="BB72" s="30">
        <v>-5.07</v>
      </c>
      <c r="BC72" s="30">
        <v>-5.07</v>
      </c>
      <c r="BD72" s="30">
        <v>-5.07</v>
      </c>
      <c r="BE72" s="30">
        <v>-5.07</v>
      </c>
      <c r="BF72" s="30">
        <v>-5.07</v>
      </c>
      <c r="BG72" s="30">
        <v>-5.07</v>
      </c>
      <c r="BH72" s="30">
        <v>-5.07</v>
      </c>
      <c r="BI72" s="30">
        <v>-105.07</v>
      </c>
      <c r="BK72" s="23">
        <v>42382</v>
      </c>
      <c r="BL72" s="23">
        <v>42588</v>
      </c>
      <c r="BM72" s="23">
        <v>42953</v>
      </c>
      <c r="BN72" s="23">
        <v>43318</v>
      </c>
      <c r="BO72" s="25">
        <v>104.03</v>
      </c>
      <c r="BP72" s="24">
        <v>-7.3</v>
      </c>
      <c r="BQ72" s="24">
        <v>-7.3</v>
      </c>
      <c r="BR72" s="24">
        <v>-107.3</v>
      </c>
      <c r="BT72" s="19">
        <v>42382</v>
      </c>
      <c r="BU72" s="19">
        <v>42639</v>
      </c>
      <c r="BV72" s="19">
        <v>43004</v>
      </c>
      <c r="BW72" s="19">
        <v>43369</v>
      </c>
      <c r="BX72" s="19">
        <v>43734</v>
      </c>
      <c r="BY72" s="19">
        <v>44100</v>
      </c>
      <c r="BZ72" s="22">
        <v>101.3713698630137</v>
      </c>
      <c r="CA72" s="22">
        <v>-6.3</v>
      </c>
      <c r="CB72" s="22">
        <f t="shared" ref="CB72:CD72" si="195">CA72</f>
        <v>-6.3</v>
      </c>
      <c r="CC72" s="22">
        <f t="shared" si="195"/>
        <v>-6.3</v>
      </c>
      <c r="CD72" s="22">
        <f t="shared" si="195"/>
        <v>-6.3</v>
      </c>
      <c r="CE72" s="20">
        <v>-106.3</v>
      </c>
      <c r="CG72" s="26">
        <v>42382</v>
      </c>
      <c r="CH72" s="26">
        <v>42540</v>
      </c>
      <c r="CI72" s="26">
        <v>42905</v>
      </c>
      <c r="CJ72" s="26">
        <v>43270</v>
      </c>
      <c r="CK72" s="26">
        <v>43635</v>
      </c>
      <c r="CL72" s="26">
        <v>44001</v>
      </c>
      <c r="CM72" s="28">
        <v>106.66586301369863</v>
      </c>
      <c r="CN72" s="28">
        <v>-5.38</v>
      </c>
      <c r="CO72" s="28">
        <v>-5.38</v>
      </c>
      <c r="CP72" s="27">
        <v>-5.38</v>
      </c>
      <c r="CQ72" s="27">
        <v>-5.38</v>
      </c>
      <c r="CR72" s="27">
        <v>-105.38</v>
      </c>
      <c r="CT72" s="23">
        <v>42382</v>
      </c>
      <c r="CU72" s="23">
        <v>42578</v>
      </c>
      <c r="CV72" s="23">
        <v>42943</v>
      </c>
      <c r="CW72" s="23">
        <v>43308</v>
      </c>
      <c r="CX72" s="25">
        <v>102.51739726027397</v>
      </c>
      <c r="CY72" s="24">
        <v>-6.5</v>
      </c>
      <c r="CZ72" s="24">
        <v>-6.5</v>
      </c>
      <c r="DA72" s="24">
        <v>-106.5</v>
      </c>
    </row>
    <row r="73" spans="1:105" x14ac:dyDescent="0.15">
      <c r="A73" s="1">
        <v>42383</v>
      </c>
      <c r="B73" s="1">
        <v>42405</v>
      </c>
      <c r="C73" s="1">
        <v>42771</v>
      </c>
      <c r="D73" s="1">
        <v>43136</v>
      </c>
      <c r="E73" s="2">
        <v>106.31738356164384</v>
      </c>
      <c r="F73">
        <f t="shared" ref="F73" si="196">-5.17</f>
        <v>-5.17</v>
      </c>
      <c r="G73">
        <v>-5.17</v>
      </c>
      <c r="H73">
        <f t="shared" ref="H73" si="197">-105.17</f>
        <v>-105.17</v>
      </c>
      <c r="J73" s="12">
        <v>42383</v>
      </c>
      <c r="K73" s="12">
        <v>42430</v>
      </c>
      <c r="L73" s="12">
        <v>42795</v>
      </c>
      <c r="M73" s="13">
        <v>110.86876712328767</v>
      </c>
      <c r="N73" s="11">
        <v>-8.5</v>
      </c>
      <c r="O73" s="11">
        <v>-108.5</v>
      </c>
      <c r="Q73" s="14">
        <v>42383</v>
      </c>
      <c r="R73" s="14">
        <v>42612</v>
      </c>
      <c r="S73" s="14">
        <v>42977</v>
      </c>
      <c r="T73" s="17">
        <v>102.34712328767122</v>
      </c>
      <c r="U73" s="18">
        <v>-6.2</v>
      </c>
      <c r="V73" s="18">
        <v>-106.2</v>
      </c>
      <c r="X73" s="19">
        <v>42383</v>
      </c>
      <c r="Y73" s="19">
        <v>42673</v>
      </c>
      <c r="Z73" s="19">
        <v>43038</v>
      </c>
      <c r="AA73" s="19">
        <v>43403</v>
      </c>
      <c r="AB73" s="19">
        <v>43768</v>
      </c>
      <c r="AC73" s="22">
        <v>99.914383561643845</v>
      </c>
      <c r="AD73" s="21">
        <v>-5.4</v>
      </c>
      <c r="AE73" s="21">
        <v>-5.4</v>
      </c>
      <c r="AF73" s="21">
        <v>-5.4</v>
      </c>
      <c r="AG73" s="21">
        <v>-105.4</v>
      </c>
      <c r="AI73" s="23">
        <v>42383</v>
      </c>
      <c r="AJ73" s="23">
        <v>42400</v>
      </c>
      <c r="AK73" s="23">
        <v>42766</v>
      </c>
      <c r="AL73" s="23">
        <v>43131</v>
      </c>
      <c r="AM73" s="25">
        <v>106.9672602739726</v>
      </c>
      <c r="AN73" s="24">
        <v>-6.5</v>
      </c>
      <c r="AO73" s="24">
        <v>-6.5</v>
      </c>
      <c r="AP73" s="24">
        <v>-106.5</v>
      </c>
      <c r="AR73" s="29">
        <v>42383</v>
      </c>
      <c r="AS73" s="29">
        <v>42477</v>
      </c>
      <c r="AT73" s="29">
        <v>42842</v>
      </c>
      <c r="AU73" s="29">
        <v>43207</v>
      </c>
      <c r="AV73" s="29">
        <v>43572</v>
      </c>
      <c r="AW73" s="29">
        <v>43938</v>
      </c>
      <c r="AX73" s="29">
        <v>44303</v>
      </c>
      <c r="AY73" s="29">
        <v>44668</v>
      </c>
      <c r="AZ73" s="29">
        <v>45033</v>
      </c>
      <c r="BA73" s="31" t="s">
        <v>2</v>
      </c>
      <c r="BB73" s="30">
        <v>-5.07</v>
      </c>
      <c r="BC73" s="30">
        <f t="shared" ref="BC73:BH73" si="198">BB73</f>
        <v>-5.07</v>
      </c>
      <c r="BD73" s="30">
        <f t="shared" si="198"/>
        <v>-5.07</v>
      </c>
      <c r="BE73" s="30">
        <f t="shared" si="198"/>
        <v>-5.07</v>
      </c>
      <c r="BF73" s="30">
        <f t="shared" si="198"/>
        <v>-5.07</v>
      </c>
      <c r="BG73" s="30">
        <f t="shared" si="198"/>
        <v>-5.07</v>
      </c>
      <c r="BH73" s="30">
        <f t="shared" si="198"/>
        <v>-5.07</v>
      </c>
      <c r="BI73" s="30">
        <f t="shared" ref="BI73" si="199">-100+BH73</f>
        <v>-105.07</v>
      </c>
      <c r="BK73" s="23">
        <v>42383</v>
      </c>
      <c r="BL73" s="23">
        <v>42588</v>
      </c>
      <c r="BM73" s="23">
        <v>42953</v>
      </c>
      <c r="BN73" s="23">
        <v>43318</v>
      </c>
      <c r="BO73" s="25">
        <v>104.14</v>
      </c>
      <c r="BP73" s="24">
        <v>-7.3</v>
      </c>
      <c r="BQ73" s="24">
        <v>-7.3</v>
      </c>
      <c r="BR73" s="24">
        <v>-107.3</v>
      </c>
      <c r="BT73" s="19">
        <v>42383</v>
      </c>
      <c r="BU73" s="19">
        <v>42639</v>
      </c>
      <c r="BV73" s="19">
        <v>43004</v>
      </c>
      <c r="BW73" s="19">
        <v>43369</v>
      </c>
      <c r="BX73" s="19">
        <v>43734</v>
      </c>
      <c r="BY73" s="19">
        <v>44100</v>
      </c>
      <c r="BZ73" s="22">
        <v>101.38863013698629</v>
      </c>
      <c r="CA73" s="22">
        <v>-6.3</v>
      </c>
      <c r="CB73" s="22">
        <v>-6.3</v>
      </c>
      <c r="CC73" s="20">
        <v>-6.3</v>
      </c>
      <c r="CD73" s="20">
        <v>-6.3</v>
      </c>
      <c r="CE73" s="20">
        <v>-106.3</v>
      </c>
      <c r="CG73" s="26">
        <v>42383</v>
      </c>
      <c r="CH73" s="26">
        <v>42540</v>
      </c>
      <c r="CI73" s="26">
        <v>42905</v>
      </c>
      <c r="CJ73" s="26">
        <v>43270</v>
      </c>
      <c r="CK73" s="26">
        <v>43635</v>
      </c>
      <c r="CL73" s="26">
        <v>44001</v>
      </c>
      <c r="CM73" s="28">
        <v>107.26060273972604</v>
      </c>
      <c r="CN73" s="28">
        <v>-5.38</v>
      </c>
      <c r="CO73" s="28">
        <f t="shared" ref="CO73:CQ73" si="200">CN73</f>
        <v>-5.38</v>
      </c>
      <c r="CP73" s="28">
        <f t="shared" si="200"/>
        <v>-5.38</v>
      </c>
      <c r="CQ73" s="28">
        <f t="shared" si="200"/>
        <v>-5.38</v>
      </c>
      <c r="CR73" s="27">
        <v>-105.38</v>
      </c>
      <c r="CT73" s="23">
        <v>42383</v>
      </c>
      <c r="CU73" s="23">
        <v>42578</v>
      </c>
      <c r="CV73" s="23">
        <v>42943</v>
      </c>
      <c r="CW73" s="23">
        <v>43308</v>
      </c>
      <c r="CX73" s="25">
        <v>102.84520547945205</v>
      </c>
      <c r="CY73" s="24">
        <v>-6.5</v>
      </c>
      <c r="CZ73" s="24">
        <v>-6.5</v>
      </c>
      <c r="DA73" s="24">
        <v>-106.5</v>
      </c>
    </row>
    <row r="74" spans="1:105" x14ac:dyDescent="0.15">
      <c r="A74" s="1">
        <v>42384</v>
      </c>
      <c r="B74" s="1">
        <v>42405</v>
      </c>
      <c r="C74" s="1">
        <v>42771</v>
      </c>
      <c r="D74" s="1">
        <v>43136</v>
      </c>
      <c r="E74" s="2" t="s">
        <v>2</v>
      </c>
      <c r="F74">
        <v>-5.17</v>
      </c>
      <c r="G74">
        <v>-5.17</v>
      </c>
      <c r="H74">
        <v>-105.17</v>
      </c>
      <c r="J74" s="12">
        <v>42384</v>
      </c>
      <c r="K74" s="12">
        <v>42430</v>
      </c>
      <c r="L74" s="12">
        <v>42795</v>
      </c>
      <c r="M74" s="13">
        <v>110.86205479452055</v>
      </c>
      <c r="N74" s="11">
        <v>-8.5</v>
      </c>
      <c r="O74" s="11">
        <v>-108.5</v>
      </c>
      <c r="Q74" s="14">
        <v>42384</v>
      </c>
      <c r="R74" s="14">
        <v>42612</v>
      </c>
      <c r="S74" s="14">
        <v>42977</v>
      </c>
      <c r="T74" s="17">
        <v>102.33410958904109</v>
      </c>
      <c r="U74" s="18">
        <v>-6.2</v>
      </c>
      <c r="V74" s="18">
        <v>-106.2</v>
      </c>
      <c r="X74" s="19">
        <v>42384</v>
      </c>
      <c r="Y74" s="19">
        <v>42673</v>
      </c>
      <c r="Z74" s="19">
        <v>43038</v>
      </c>
      <c r="AA74" s="19">
        <v>43403</v>
      </c>
      <c r="AB74" s="19">
        <v>43768</v>
      </c>
      <c r="AC74" s="22">
        <v>99.949178082191779</v>
      </c>
      <c r="AD74" s="21">
        <v>-5.4</v>
      </c>
      <c r="AE74" s="21">
        <v>-5.4</v>
      </c>
      <c r="AF74" s="21">
        <v>-5.4</v>
      </c>
      <c r="AG74" s="21">
        <v>-105.4</v>
      </c>
      <c r="AI74" s="23">
        <v>42384</v>
      </c>
      <c r="AJ74" s="23">
        <v>42400</v>
      </c>
      <c r="AK74" s="23">
        <v>42766</v>
      </c>
      <c r="AL74" s="23">
        <v>43131</v>
      </c>
      <c r="AM74" s="25">
        <v>107.01506849315068</v>
      </c>
      <c r="AN74" s="24">
        <v>-6.5</v>
      </c>
      <c r="AO74" s="24">
        <v>-6.5</v>
      </c>
      <c r="AP74" s="24">
        <v>-106.5</v>
      </c>
      <c r="AR74" s="29">
        <v>42384</v>
      </c>
      <c r="AS74" s="29">
        <v>42477</v>
      </c>
      <c r="AT74" s="29">
        <v>42842</v>
      </c>
      <c r="AU74" s="29">
        <v>43207</v>
      </c>
      <c r="AV74" s="29">
        <v>43572</v>
      </c>
      <c r="AW74" s="29">
        <v>43938</v>
      </c>
      <c r="AX74" s="29">
        <v>44303</v>
      </c>
      <c r="AY74" s="29">
        <v>44668</v>
      </c>
      <c r="AZ74" s="29">
        <v>45033</v>
      </c>
      <c r="BA74" s="31">
        <v>98.802082191780826</v>
      </c>
      <c r="BB74" s="30">
        <v>-5.07</v>
      </c>
      <c r="BC74" s="30">
        <v>-5.07</v>
      </c>
      <c r="BD74" s="30">
        <v>-5.07</v>
      </c>
      <c r="BE74" s="30">
        <v>-5.07</v>
      </c>
      <c r="BF74" s="30">
        <v>-5.07</v>
      </c>
      <c r="BG74" s="30">
        <v>-5.07</v>
      </c>
      <c r="BH74" s="30">
        <v>-5.07</v>
      </c>
      <c r="BI74" s="30">
        <v>-105.07</v>
      </c>
      <c r="BK74" s="23">
        <v>42384</v>
      </c>
      <c r="BL74" s="23">
        <v>42588</v>
      </c>
      <c r="BM74" s="23">
        <v>42953</v>
      </c>
      <c r="BN74" s="23">
        <v>43318</v>
      </c>
      <c r="BO74" s="25">
        <v>104.19</v>
      </c>
      <c r="BP74" s="24">
        <v>-7.3</v>
      </c>
      <c r="BQ74" s="24">
        <v>-7.3</v>
      </c>
      <c r="BR74" s="24">
        <v>-107.3</v>
      </c>
      <c r="BT74" s="19">
        <v>42384</v>
      </c>
      <c r="BU74" s="19">
        <v>42639</v>
      </c>
      <c r="BV74" s="19">
        <v>43004</v>
      </c>
      <c r="BW74" s="19">
        <v>43369</v>
      </c>
      <c r="BX74" s="19">
        <v>43734</v>
      </c>
      <c r="BY74" s="19">
        <v>44100</v>
      </c>
      <c r="BZ74" s="22">
        <v>101.83589041095891</v>
      </c>
      <c r="CA74" s="22">
        <v>-6.3</v>
      </c>
      <c r="CB74" s="22">
        <v>-6.3</v>
      </c>
      <c r="CC74" s="20">
        <v>-6.3</v>
      </c>
      <c r="CD74" s="20">
        <v>-6.3</v>
      </c>
      <c r="CE74" s="20">
        <v>-106.3</v>
      </c>
      <c r="CG74" s="26">
        <v>42384</v>
      </c>
      <c r="CH74" s="26">
        <v>42540</v>
      </c>
      <c r="CI74" s="26">
        <v>42905</v>
      </c>
      <c r="CJ74" s="26">
        <v>43270</v>
      </c>
      <c r="CK74" s="26">
        <v>43635</v>
      </c>
      <c r="CL74" s="26">
        <v>44001</v>
      </c>
      <c r="CM74" s="28">
        <v>106.89534246575342</v>
      </c>
      <c r="CN74" s="28">
        <v>-5.38</v>
      </c>
      <c r="CO74" s="28">
        <v>-5.38</v>
      </c>
      <c r="CP74" s="27">
        <v>-5.38</v>
      </c>
      <c r="CQ74" s="27">
        <v>-5.38</v>
      </c>
      <c r="CR74" s="27">
        <v>-105.38</v>
      </c>
      <c r="CT74" s="23">
        <v>42384</v>
      </c>
      <c r="CU74" s="23">
        <v>42578</v>
      </c>
      <c r="CV74" s="23">
        <v>42943</v>
      </c>
      <c r="CW74" s="23">
        <v>43308</v>
      </c>
      <c r="CX74" s="25">
        <v>102.95301369863014</v>
      </c>
      <c r="CY74" s="24">
        <v>-6.5</v>
      </c>
      <c r="CZ74" s="24">
        <v>-6.5</v>
      </c>
      <c r="DA74" s="24">
        <v>-106.5</v>
      </c>
    </row>
    <row r="75" spans="1:105" x14ac:dyDescent="0.15">
      <c r="A75" s="1">
        <v>42387</v>
      </c>
      <c r="B75" s="1">
        <v>42405</v>
      </c>
      <c r="C75" s="1">
        <v>42771</v>
      </c>
      <c r="D75" s="1">
        <v>43136</v>
      </c>
      <c r="E75" s="2" t="s">
        <v>2</v>
      </c>
      <c r="F75">
        <f t="shared" ref="F75" si="201">-5.17</f>
        <v>-5.17</v>
      </c>
      <c r="G75">
        <v>-5.17</v>
      </c>
      <c r="H75">
        <f t="shared" ref="H75" si="202">-105.17</f>
        <v>-105.17</v>
      </c>
      <c r="J75" s="12">
        <v>42387</v>
      </c>
      <c r="K75" s="12">
        <v>42430</v>
      </c>
      <c r="L75" s="12">
        <v>42795</v>
      </c>
      <c r="M75" s="13">
        <v>110.97191780821919</v>
      </c>
      <c r="N75" s="11">
        <v>-8.5</v>
      </c>
      <c r="O75" s="11">
        <v>-108.5</v>
      </c>
      <c r="Q75" s="14">
        <v>42387</v>
      </c>
      <c r="R75" s="14">
        <v>42612</v>
      </c>
      <c r="S75" s="14">
        <v>42977</v>
      </c>
      <c r="T75" s="17">
        <v>102.44506849315069</v>
      </c>
      <c r="U75" s="18">
        <v>-6.2</v>
      </c>
      <c r="V75" s="18">
        <v>-106.2</v>
      </c>
      <c r="X75" s="19">
        <v>42387</v>
      </c>
      <c r="Y75" s="19">
        <v>42673</v>
      </c>
      <c r="Z75" s="19">
        <v>43038</v>
      </c>
      <c r="AA75" s="19">
        <v>43403</v>
      </c>
      <c r="AB75" s="19">
        <v>43768</v>
      </c>
      <c r="AC75" s="22">
        <v>99.973561643835623</v>
      </c>
      <c r="AD75" s="21">
        <v>-5.4</v>
      </c>
      <c r="AE75" s="21">
        <v>-5.4</v>
      </c>
      <c r="AF75" s="21">
        <v>-5.4</v>
      </c>
      <c r="AG75" s="21">
        <v>-105.4</v>
      </c>
      <c r="AI75" s="23">
        <v>42387</v>
      </c>
      <c r="AJ75" s="23">
        <v>42400</v>
      </c>
      <c r="AK75" s="23">
        <v>42766</v>
      </c>
      <c r="AL75" s="23">
        <v>43131</v>
      </c>
      <c r="AM75" s="25">
        <v>107.21849315068494</v>
      </c>
      <c r="AN75" s="24">
        <v>-6.5</v>
      </c>
      <c r="AO75" s="24">
        <v>-6.5</v>
      </c>
      <c r="AP75" s="24">
        <v>-106.5</v>
      </c>
      <c r="AR75" s="29">
        <v>42387</v>
      </c>
      <c r="AS75" s="29">
        <v>42477</v>
      </c>
      <c r="AT75" s="29">
        <v>42842</v>
      </c>
      <c r="AU75" s="29">
        <v>43207</v>
      </c>
      <c r="AV75" s="29">
        <v>43572</v>
      </c>
      <c r="AW75" s="29">
        <v>43938</v>
      </c>
      <c r="AX75" s="29">
        <v>44303</v>
      </c>
      <c r="AY75" s="29">
        <v>44668</v>
      </c>
      <c r="AZ75" s="29">
        <v>45033</v>
      </c>
      <c r="BA75" s="31" t="s">
        <v>2</v>
      </c>
      <c r="BB75" s="30">
        <v>-5.07</v>
      </c>
      <c r="BC75" s="30">
        <f t="shared" ref="BC75:BH75" si="203">BB75</f>
        <v>-5.07</v>
      </c>
      <c r="BD75" s="30">
        <f t="shared" si="203"/>
        <v>-5.07</v>
      </c>
      <c r="BE75" s="30">
        <f t="shared" si="203"/>
        <v>-5.07</v>
      </c>
      <c r="BF75" s="30">
        <f t="shared" si="203"/>
        <v>-5.07</v>
      </c>
      <c r="BG75" s="30">
        <f t="shared" si="203"/>
        <v>-5.07</v>
      </c>
      <c r="BH75" s="30">
        <f t="shared" si="203"/>
        <v>-5.07</v>
      </c>
      <c r="BI75" s="30">
        <f t="shared" ref="BI75" si="204">-100+BH75</f>
        <v>-105.07</v>
      </c>
      <c r="BK75" s="23">
        <v>42387</v>
      </c>
      <c r="BL75" s="23">
        <v>42588</v>
      </c>
      <c r="BM75" s="23">
        <v>42953</v>
      </c>
      <c r="BN75" s="23">
        <v>43318</v>
      </c>
      <c r="BO75" s="25">
        <v>104.11999999999999</v>
      </c>
      <c r="BP75" s="24">
        <v>-7.3</v>
      </c>
      <c r="BQ75" s="24">
        <v>-7.3</v>
      </c>
      <c r="BR75" s="24">
        <v>-107.3</v>
      </c>
      <c r="BT75" s="19">
        <v>42387</v>
      </c>
      <c r="BU75" s="19">
        <v>42639</v>
      </c>
      <c r="BV75" s="19">
        <v>43004</v>
      </c>
      <c r="BW75" s="19">
        <v>43369</v>
      </c>
      <c r="BX75" s="19">
        <v>43734</v>
      </c>
      <c r="BY75" s="19">
        <v>44100</v>
      </c>
      <c r="BZ75" s="22">
        <v>101.56767123287671</v>
      </c>
      <c r="CA75" s="22">
        <v>-6.3</v>
      </c>
      <c r="CB75" s="22">
        <f t="shared" ref="CB75:CD75" si="205">CA75</f>
        <v>-6.3</v>
      </c>
      <c r="CC75" s="22">
        <f t="shared" si="205"/>
        <v>-6.3</v>
      </c>
      <c r="CD75" s="22">
        <f t="shared" si="205"/>
        <v>-6.3</v>
      </c>
      <c r="CE75" s="20">
        <v>-106.3</v>
      </c>
      <c r="CG75" s="26">
        <v>42387</v>
      </c>
      <c r="CH75" s="26">
        <v>42540</v>
      </c>
      <c r="CI75" s="26">
        <v>42905</v>
      </c>
      <c r="CJ75" s="26">
        <v>43270</v>
      </c>
      <c r="CK75" s="26">
        <v>43635</v>
      </c>
      <c r="CL75" s="26">
        <v>44001</v>
      </c>
      <c r="CM75" s="28">
        <v>107.04956164383562</v>
      </c>
      <c r="CN75" s="28">
        <v>-5.38</v>
      </c>
      <c r="CO75" s="28">
        <f t="shared" ref="CO75:CQ75" si="206">CN75</f>
        <v>-5.38</v>
      </c>
      <c r="CP75" s="28">
        <f t="shared" si="206"/>
        <v>-5.38</v>
      </c>
      <c r="CQ75" s="28">
        <f t="shared" si="206"/>
        <v>-5.38</v>
      </c>
      <c r="CR75" s="27">
        <v>-105.38</v>
      </c>
      <c r="CT75" s="23">
        <v>42387</v>
      </c>
      <c r="CU75" s="23">
        <v>42578</v>
      </c>
      <c r="CV75" s="23">
        <v>42943</v>
      </c>
      <c r="CW75" s="23">
        <v>43308</v>
      </c>
      <c r="CX75" s="25" t="s">
        <v>2</v>
      </c>
      <c r="CY75" s="24">
        <v>-6.5</v>
      </c>
      <c r="CZ75" s="24">
        <v>-6.5</v>
      </c>
      <c r="DA75" s="24">
        <v>-106.5</v>
      </c>
    </row>
    <row r="76" spans="1:105" x14ac:dyDescent="0.15">
      <c r="A76" s="1">
        <v>42388</v>
      </c>
      <c r="B76" s="1">
        <v>42405</v>
      </c>
      <c r="C76" s="1">
        <v>42771</v>
      </c>
      <c r="D76" s="1">
        <v>43136</v>
      </c>
      <c r="E76" s="2" t="s">
        <v>2</v>
      </c>
      <c r="F76">
        <v>-5.17</v>
      </c>
      <c r="G76">
        <v>-5.17</v>
      </c>
      <c r="H76">
        <v>-105.17</v>
      </c>
      <c r="J76" s="12">
        <v>42388</v>
      </c>
      <c r="K76" s="12">
        <v>42430</v>
      </c>
      <c r="L76" s="12">
        <v>42795</v>
      </c>
      <c r="M76" s="13">
        <v>110.96520547945205</v>
      </c>
      <c r="N76" s="11">
        <v>-8.5</v>
      </c>
      <c r="O76" s="11">
        <v>-108.5</v>
      </c>
      <c r="Q76" s="14">
        <v>42388</v>
      </c>
      <c r="R76" s="14">
        <v>42612</v>
      </c>
      <c r="S76" s="14">
        <v>42977</v>
      </c>
      <c r="T76" s="17">
        <v>102.63205479452054</v>
      </c>
      <c r="U76" s="18">
        <v>-6.2</v>
      </c>
      <c r="V76" s="18">
        <v>-106.2</v>
      </c>
      <c r="X76" s="19">
        <v>42388</v>
      </c>
      <c r="Y76" s="19">
        <v>42673</v>
      </c>
      <c r="Z76" s="19">
        <v>43038</v>
      </c>
      <c r="AA76" s="19">
        <v>43403</v>
      </c>
      <c r="AB76" s="19">
        <v>43768</v>
      </c>
      <c r="AC76" s="22">
        <v>99.988356164383561</v>
      </c>
      <c r="AD76" s="21">
        <v>-5.4</v>
      </c>
      <c r="AE76" s="21">
        <v>-5.4</v>
      </c>
      <c r="AF76" s="21">
        <v>-5.4</v>
      </c>
      <c r="AG76" s="21">
        <v>-105.4</v>
      </c>
      <c r="AI76" s="23">
        <v>42388</v>
      </c>
      <c r="AJ76" s="23">
        <v>42400</v>
      </c>
      <c r="AK76" s="23">
        <v>42766</v>
      </c>
      <c r="AL76" s="23">
        <v>43131</v>
      </c>
      <c r="AM76" s="25">
        <v>107.18630136986302</v>
      </c>
      <c r="AN76" s="24">
        <v>-6.5</v>
      </c>
      <c r="AO76" s="24">
        <v>-6.5</v>
      </c>
      <c r="AP76" s="24">
        <v>-106.5</v>
      </c>
      <c r="AR76" s="29">
        <v>42388</v>
      </c>
      <c r="AS76" s="29">
        <v>42477</v>
      </c>
      <c r="AT76" s="29">
        <v>42842</v>
      </c>
      <c r="AU76" s="29">
        <v>43207</v>
      </c>
      <c r="AV76" s="29">
        <v>43572</v>
      </c>
      <c r="AW76" s="29">
        <v>43938</v>
      </c>
      <c r="AX76" s="29">
        <v>44303</v>
      </c>
      <c r="AY76" s="29">
        <v>44668</v>
      </c>
      <c r="AZ76" s="29">
        <v>45033</v>
      </c>
      <c r="BA76" s="31">
        <v>99.847643835616438</v>
      </c>
      <c r="BB76" s="30">
        <v>-5.07</v>
      </c>
      <c r="BC76" s="30">
        <v>-5.07</v>
      </c>
      <c r="BD76" s="30">
        <v>-5.07</v>
      </c>
      <c r="BE76" s="30">
        <v>-5.07</v>
      </c>
      <c r="BF76" s="30">
        <v>-5.07</v>
      </c>
      <c r="BG76" s="30">
        <v>-5.07</v>
      </c>
      <c r="BH76" s="30">
        <v>-5.07</v>
      </c>
      <c r="BI76" s="30">
        <v>-105.07</v>
      </c>
      <c r="BK76" s="23">
        <v>42388</v>
      </c>
      <c r="BL76" s="23">
        <v>42588</v>
      </c>
      <c r="BM76" s="23">
        <v>42953</v>
      </c>
      <c r="BN76" s="23">
        <v>43318</v>
      </c>
      <c r="BO76" s="25">
        <v>104.11</v>
      </c>
      <c r="BP76" s="24">
        <v>-7.3</v>
      </c>
      <c r="BQ76" s="24">
        <v>-7.3</v>
      </c>
      <c r="BR76" s="24">
        <v>-107.3</v>
      </c>
      <c r="BT76" s="19">
        <v>42388</v>
      </c>
      <c r="BU76" s="19">
        <v>42639</v>
      </c>
      <c r="BV76" s="19">
        <v>43004</v>
      </c>
      <c r="BW76" s="19">
        <v>43369</v>
      </c>
      <c r="BX76" s="19">
        <v>43734</v>
      </c>
      <c r="BY76" s="19">
        <v>44100</v>
      </c>
      <c r="BZ76" s="22">
        <v>101.47493150684932</v>
      </c>
      <c r="CA76" s="22">
        <v>-6.3</v>
      </c>
      <c r="CB76" s="22">
        <v>-6.3</v>
      </c>
      <c r="CC76" s="20">
        <v>-6.3</v>
      </c>
      <c r="CD76" s="20">
        <v>-6.3</v>
      </c>
      <c r="CE76" s="20">
        <v>-106.3</v>
      </c>
      <c r="CG76" s="26">
        <v>42388</v>
      </c>
      <c r="CH76" s="26">
        <v>42540</v>
      </c>
      <c r="CI76" s="26">
        <v>42905</v>
      </c>
      <c r="CJ76" s="26">
        <v>43270</v>
      </c>
      <c r="CK76" s="26">
        <v>43635</v>
      </c>
      <c r="CL76" s="26">
        <v>44001</v>
      </c>
      <c r="CM76" s="28">
        <v>106.704301369863</v>
      </c>
      <c r="CN76" s="28">
        <v>-5.38</v>
      </c>
      <c r="CO76" s="28">
        <v>-5.38</v>
      </c>
      <c r="CP76" s="27">
        <v>-5.38</v>
      </c>
      <c r="CQ76" s="27">
        <v>-5.38</v>
      </c>
      <c r="CR76" s="27">
        <v>-105.38</v>
      </c>
      <c r="CT76" s="23">
        <v>42388</v>
      </c>
      <c r="CU76" s="23">
        <v>42578</v>
      </c>
      <c r="CV76" s="23">
        <v>42943</v>
      </c>
      <c r="CW76" s="23">
        <v>43308</v>
      </c>
      <c r="CX76" s="25" t="s">
        <v>2</v>
      </c>
      <c r="CY76" s="24">
        <v>-6.5</v>
      </c>
      <c r="CZ76" s="24">
        <v>-6.5</v>
      </c>
      <c r="DA76" s="24">
        <v>-106.5</v>
      </c>
    </row>
    <row r="77" spans="1:105" x14ac:dyDescent="0.15">
      <c r="A77" s="1">
        <v>42389</v>
      </c>
      <c r="B77" s="1">
        <v>42405</v>
      </c>
      <c r="C77" s="1">
        <v>42771</v>
      </c>
      <c r="D77" s="1">
        <v>43136</v>
      </c>
      <c r="E77" s="2">
        <v>106.59336986301371</v>
      </c>
      <c r="F77">
        <f t="shared" ref="F77" si="207">-5.17</f>
        <v>-5.17</v>
      </c>
      <c r="G77">
        <v>-5.17</v>
      </c>
      <c r="H77">
        <f t="shared" ref="H77" si="208">-105.17</f>
        <v>-105.17</v>
      </c>
      <c r="J77" s="12">
        <v>42389</v>
      </c>
      <c r="K77" s="12">
        <v>42430</v>
      </c>
      <c r="L77" s="12">
        <v>42795</v>
      </c>
      <c r="M77" s="13">
        <v>110.95849315068493</v>
      </c>
      <c r="N77" s="11">
        <v>-8.5</v>
      </c>
      <c r="O77" s="11">
        <v>-108.5</v>
      </c>
      <c r="Q77" s="14">
        <v>42389</v>
      </c>
      <c r="R77" s="14">
        <v>42612</v>
      </c>
      <c r="S77" s="14">
        <v>42977</v>
      </c>
      <c r="T77" s="17">
        <v>102.77904109589041</v>
      </c>
      <c r="U77" s="18">
        <v>-6.2</v>
      </c>
      <c r="V77" s="18">
        <v>-106.2</v>
      </c>
      <c r="X77" s="19">
        <v>42389</v>
      </c>
      <c r="Y77" s="19">
        <v>42673</v>
      </c>
      <c r="Z77" s="19">
        <v>43038</v>
      </c>
      <c r="AA77" s="19">
        <v>43403</v>
      </c>
      <c r="AB77" s="19">
        <v>43768</v>
      </c>
      <c r="AC77" s="22">
        <v>100.0131506849315</v>
      </c>
      <c r="AD77" s="21">
        <v>-5.4</v>
      </c>
      <c r="AE77" s="21">
        <v>-5.4</v>
      </c>
      <c r="AF77" s="21">
        <v>-5.4</v>
      </c>
      <c r="AG77" s="21">
        <v>-105.4</v>
      </c>
      <c r="AI77" s="23">
        <v>42389</v>
      </c>
      <c r="AJ77" s="23">
        <v>42400</v>
      </c>
      <c r="AK77" s="23">
        <v>42766</v>
      </c>
      <c r="AL77" s="23">
        <v>43131</v>
      </c>
      <c r="AM77" s="25">
        <v>107.2041095890411</v>
      </c>
      <c r="AN77" s="24">
        <v>-6.5</v>
      </c>
      <c r="AO77" s="24">
        <v>-6.5</v>
      </c>
      <c r="AP77" s="24">
        <v>-106.5</v>
      </c>
      <c r="AR77" s="29">
        <v>42389</v>
      </c>
      <c r="AS77" s="29">
        <v>42477</v>
      </c>
      <c r="AT77" s="29">
        <v>42842</v>
      </c>
      <c r="AU77" s="29">
        <v>43207</v>
      </c>
      <c r="AV77" s="29">
        <v>43572</v>
      </c>
      <c r="AW77" s="29">
        <v>43938</v>
      </c>
      <c r="AX77" s="29">
        <v>44303</v>
      </c>
      <c r="AY77" s="29">
        <v>44668</v>
      </c>
      <c r="AZ77" s="29">
        <v>45033</v>
      </c>
      <c r="BA77" s="31" t="s">
        <v>2</v>
      </c>
      <c r="BB77" s="30">
        <v>-5.07</v>
      </c>
      <c r="BC77" s="30">
        <f t="shared" ref="BC77:BH77" si="209">BB77</f>
        <v>-5.07</v>
      </c>
      <c r="BD77" s="30">
        <f t="shared" si="209"/>
        <v>-5.07</v>
      </c>
      <c r="BE77" s="30">
        <f t="shared" si="209"/>
        <v>-5.07</v>
      </c>
      <c r="BF77" s="30">
        <f t="shared" si="209"/>
        <v>-5.07</v>
      </c>
      <c r="BG77" s="30">
        <f t="shared" si="209"/>
        <v>-5.07</v>
      </c>
      <c r="BH77" s="30">
        <f t="shared" si="209"/>
        <v>-5.07</v>
      </c>
      <c r="BI77" s="30">
        <f t="shared" ref="BI77" si="210">-100+BH77</f>
        <v>-105.07</v>
      </c>
      <c r="BK77" s="23">
        <v>42389</v>
      </c>
      <c r="BL77" s="23">
        <v>42588</v>
      </c>
      <c r="BM77" s="23">
        <v>42953</v>
      </c>
      <c r="BN77" s="23">
        <v>43318</v>
      </c>
      <c r="BO77" s="25">
        <v>104.01</v>
      </c>
      <c r="BP77" s="24">
        <v>-7.3</v>
      </c>
      <c r="BQ77" s="24">
        <v>-7.3</v>
      </c>
      <c r="BR77" s="24">
        <v>-107.3</v>
      </c>
      <c r="BT77" s="19">
        <v>42389</v>
      </c>
      <c r="BU77" s="19">
        <v>42639</v>
      </c>
      <c r="BV77" s="19">
        <v>43004</v>
      </c>
      <c r="BW77" s="19">
        <v>43369</v>
      </c>
      <c r="BX77" s="19">
        <v>43734</v>
      </c>
      <c r="BY77" s="19">
        <v>44100</v>
      </c>
      <c r="BZ77" s="22">
        <v>101.59219178082192</v>
      </c>
      <c r="CA77" s="22">
        <v>-6.3</v>
      </c>
      <c r="CB77" s="22">
        <v>-6.3</v>
      </c>
      <c r="CC77" s="20">
        <v>-6.3</v>
      </c>
      <c r="CD77" s="20">
        <v>-6.3</v>
      </c>
      <c r="CE77" s="20">
        <v>-106.3</v>
      </c>
      <c r="CG77" s="26">
        <v>42389</v>
      </c>
      <c r="CH77" s="26">
        <v>42540</v>
      </c>
      <c r="CI77" s="26">
        <v>42905</v>
      </c>
      <c r="CJ77" s="26">
        <v>43270</v>
      </c>
      <c r="CK77" s="26">
        <v>43635</v>
      </c>
      <c r="CL77" s="26">
        <v>44001</v>
      </c>
      <c r="CM77" s="28">
        <v>106.56904109589041</v>
      </c>
      <c r="CN77" s="28">
        <v>-5.38</v>
      </c>
      <c r="CO77" s="28">
        <f t="shared" ref="CO77:CQ77" si="211">CN77</f>
        <v>-5.38</v>
      </c>
      <c r="CP77" s="28">
        <f t="shared" si="211"/>
        <v>-5.38</v>
      </c>
      <c r="CQ77" s="28">
        <f t="shared" si="211"/>
        <v>-5.38</v>
      </c>
      <c r="CR77" s="27">
        <v>-105.38</v>
      </c>
      <c r="CT77" s="23">
        <v>42389</v>
      </c>
      <c r="CU77" s="23">
        <v>42578</v>
      </c>
      <c r="CV77" s="23">
        <v>42943</v>
      </c>
      <c r="CW77" s="23">
        <v>43308</v>
      </c>
      <c r="CX77" s="25">
        <v>104.15205479452055</v>
      </c>
      <c r="CY77" s="24">
        <v>-6.5</v>
      </c>
      <c r="CZ77" s="24">
        <v>-6.5</v>
      </c>
      <c r="DA77" s="24">
        <v>-106.5</v>
      </c>
    </row>
    <row r="78" spans="1:105" x14ac:dyDescent="0.15">
      <c r="A78" s="1">
        <v>42390</v>
      </c>
      <c r="B78" s="1">
        <v>42405</v>
      </c>
      <c r="C78" s="1">
        <v>42771</v>
      </c>
      <c r="D78" s="1">
        <v>43136</v>
      </c>
      <c r="E78" s="2">
        <v>106.60753424657534</v>
      </c>
      <c r="F78">
        <v>-5.17</v>
      </c>
      <c r="G78">
        <v>-5.17</v>
      </c>
      <c r="H78">
        <v>-105.17</v>
      </c>
      <c r="J78" s="12">
        <v>42390</v>
      </c>
      <c r="K78" s="12">
        <v>42430</v>
      </c>
      <c r="L78" s="12">
        <v>42795</v>
      </c>
      <c r="M78" s="13">
        <v>110.88178082191781</v>
      </c>
      <c r="N78" s="11">
        <v>-8.5</v>
      </c>
      <c r="O78" s="11">
        <v>-108.5</v>
      </c>
      <c r="Q78" s="14">
        <v>42390</v>
      </c>
      <c r="R78" s="14">
        <v>42612</v>
      </c>
      <c r="S78" s="14">
        <v>42977</v>
      </c>
      <c r="T78" s="17">
        <v>102.51602739726027</v>
      </c>
      <c r="U78" s="18">
        <v>-6.2</v>
      </c>
      <c r="V78" s="18">
        <v>-106.2</v>
      </c>
      <c r="X78" s="19">
        <v>42390</v>
      </c>
      <c r="Y78" s="19">
        <v>42673</v>
      </c>
      <c r="Z78" s="19">
        <v>43038</v>
      </c>
      <c r="AA78" s="19">
        <v>43403</v>
      </c>
      <c r="AB78" s="19">
        <v>43768</v>
      </c>
      <c r="AC78" s="22">
        <v>100.02794520547945</v>
      </c>
      <c r="AD78" s="21">
        <v>-5.4</v>
      </c>
      <c r="AE78" s="21">
        <v>-5.4</v>
      </c>
      <c r="AF78" s="21">
        <v>-5.4</v>
      </c>
      <c r="AG78" s="21">
        <v>-105.4</v>
      </c>
      <c r="AI78" s="23">
        <v>42390</v>
      </c>
      <c r="AJ78" s="23">
        <v>42400</v>
      </c>
      <c r="AK78" s="23">
        <v>42766</v>
      </c>
      <c r="AL78" s="23">
        <v>43131</v>
      </c>
      <c r="AM78" s="25">
        <v>107.22191780821919</v>
      </c>
      <c r="AN78" s="24">
        <v>-6.5</v>
      </c>
      <c r="AO78" s="24">
        <v>-6.5</v>
      </c>
      <c r="AP78" s="24">
        <v>-106.5</v>
      </c>
      <c r="AR78" s="29">
        <v>42390</v>
      </c>
      <c r="AS78" s="29">
        <v>42477</v>
      </c>
      <c r="AT78" s="29">
        <v>42842</v>
      </c>
      <c r="AU78" s="29">
        <v>43207</v>
      </c>
      <c r="AV78" s="29">
        <v>43572</v>
      </c>
      <c r="AW78" s="29">
        <v>43938</v>
      </c>
      <c r="AX78" s="29">
        <v>44303</v>
      </c>
      <c r="AY78" s="29">
        <v>44668</v>
      </c>
      <c r="AZ78" s="29">
        <v>45033</v>
      </c>
      <c r="BA78" s="31" t="s">
        <v>2</v>
      </c>
      <c r="BB78" s="30">
        <v>-5.07</v>
      </c>
      <c r="BC78" s="30">
        <v>-5.07</v>
      </c>
      <c r="BD78" s="30">
        <v>-5.07</v>
      </c>
      <c r="BE78" s="30">
        <v>-5.07</v>
      </c>
      <c r="BF78" s="30">
        <v>-5.07</v>
      </c>
      <c r="BG78" s="30">
        <v>-5.07</v>
      </c>
      <c r="BH78" s="30">
        <v>-5.07</v>
      </c>
      <c r="BI78" s="30">
        <v>-105.07</v>
      </c>
      <c r="BK78" s="23">
        <v>42390</v>
      </c>
      <c r="BL78" s="23">
        <v>42588</v>
      </c>
      <c r="BM78" s="23">
        <v>42953</v>
      </c>
      <c r="BN78" s="23">
        <v>43318</v>
      </c>
      <c r="BO78" s="25">
        <v>104.02</v>
      </c>
      <c r="BP78" s="24">
        <v>-7.3</v>
      </c>
      <c r="BQ78" s="24">
        <v>-7.3</v>
      </c>
      <c r="BR78" s="24">
        <v>-107.3</v>
      </c>
      <c r="BT78" s="19">
        <v>42390</v>
      </c>
      <c r="BU78" s="19">
        <v>42639</v>
      </c>
      <c r="BV78" s="19">
        <v>43004</v>
      </c>
      <c r="BW78" s="19">
        <v>43369</v>
      </c>
      <c r="BX78" s="19">
        <v>43734</v>
      </c>
      <c r="BY78" s="19">
        <v>44100</v>
      </c>
      <c r="BZ78" s="22">
        <v>101.59945205479451</v>
      </c>
      <c r="CA78" s="22">
        <v>-6.3</v>
      </c>
      <c r="CB78" s="22">
        <f t="shared" ref="CB78:CD78" si="212">CA78</f>
        <v>-6.3</v>
      </c>
      <c r="CC78" s="22">
        <f t="shared" si="212"/>
        <v>-6.3</v>
      </c>
      <c r="CD78" s="22">
        <f t="shared" si="212"/>
        <v>-6.3</v>
      </c>
      <c r="CE78" s="20">
        <v>-106.3</v>
      </c>
      <c r="CG78" s="26">
        <v>42390</v>
      </c>
      <c r="CH78" s="26">
        <v>42540</v>
      </c>
      <c r="CI78" s="26">
        <v>42905</v>
      </c>
      <c r="CJ78" s="26">
        <v>43270</v>
      </c>
      <c r="CK78" s="26">
        <v>43635</v>
      </c>
      <c r="CL78" s="26">
        <v>44001</v>
      </c>
      <c r="CM78" s="28">
        <v>106.58378082191781</v>
      </c>
      <c r="CN78" s="28">
        <v>-5.38</v>
      </c>
      <c r="CO78" s="28">
        <v>-5.38</v>
      </c>
      <c r="CP78" s="27">
        <v>-5.38</v>
      </c>
      <c r="CQ78" s="27">
        <v>-5.38</v>
      </c>
      <c r="CR78" s="27">
        <v>-105.38</v>
      </c>
      <c r="CT78" s="23">
        <v>42390</v>
      </c>
      <c r="CU78" s="23">
        <v>42578</v>
      </c>
      <c r="CV78" s="23">
        <v>42943</v>
      </c>
      <c r="CW78" s="23">
        <v>43308</v>
      </c>
      <c r="CX78" s="25">
        <v>102.71986301369863</v>
      </c>
      <c r="CY78" s="24">
        <v>-6.5</v>
      </c>
      <c r="CZ78" s="24">
        <v>-6.5</v>
      </c>
      <c r="DA78" s="24">
        <v>-106.5</v>
      </c>
    </row>
    <row r="79" spans="1:105" x14ac:dyDescent="0.15">
      <c r="A79" s="1">
        <v>42391</v>
      </c>
      <c r="B79" s="1">
        <v>42405</v>
      </c>
      <c r="C79" s="1">
        <v>42771</v>
      </c>
      <c r="D79" s="1">
        <v>43136</v>
      </c>
      <c r="E79" s="2" t="s">
        <v>2</v>
      </c>
      <c r="F79">
        <f t="shared" ref="F79" si="213">-5.17</f>
        <v>-5.17</v>
      </c>
      <c r="G79">
        <v>-5.17</v>
      </c>
      <c r="H79">
        <f t="shared" ref="H79" si="214">-105.17</f>
        <v>-105.17</v>
      </c>
      <c r="J79" s="12">
        <v>42391</v>
      </c>
      <c r="K79" s="12">
        <v>42430</v>
      </c>
      <c r="L79" s="12">
        <v>42795</v>
      </c>
      <c r="M79" s="13">
        <v>110.86506849315069</v>
      </c>
      <c r="N79" s="11">
        <v>-8.5</v>
      </c>
      <c r="O79" s="11">
        <v>-108.5</v>
      </c>
      <c r="Q79" s="14">
        <v>42391</v>
      </c>
      <c r="R79" s="14">
        <v>42612</v>
      </c>
      <c r="S79" s="14">
        <v>42977</v>
      </c>
      <c r="T79" s="17">
        <v>102.57301369863013</v>
      </c>
      <c r="U79" s="18">
        <v>-6.2</v>
      </c>
      <c r="V79" s="18">
        <v>-106.2</v>
      </c>
      <c r="X79" s="19">
        <v>42391</v>
      </c>
      <c r="Y79" s="19">
        <v>42673</v>
      </c>
      <c r="Z79" s="19">
        <v>43038</v>
      </c>
      <c r="AA79" s="19">
        <v>43403</v>
      </c>
      <c r="AB79" s="19">
        <v>43768</v>
      </c>
      <c r="AC79" s="22">
        <v>100.24273972602739</v>
      </c>
      <c r="AD79" s="21">
        <v>-5.4</v>
      </c>
      <c r="AE79" s="21">
        <v>-5.4</v>
      </c>
      <c r="AF79" s="21">
        <v>-5.4</v>
      </c>
      <c r="AG79" s="21">
        <v>-105.4</v>
      </c>
      <c r="AI79" s="23">
        <v>42391</v>
      </c>
      <c r="AJ79" s="23">
        <v>42400</v>
      </c>
      <c r="AK79" s="23">
        <v>42766</v>
      </c>
      <c r="AL79" s="23">
        <v>43131</v>
      </c>
      <c r="AM79" s="25">
        <v>107.28972602739726</v>
      </c>
      <c r="AN79" s="24">
        <v>-6.5</v>
      </c>
      <c r="AO79" s="24">
        <v>-6.5</v>
      </c>
      <c r="AP79" s="24">
        <v>-106.5</v>
      </c>
      <c r="AR79" s="29">
        <v>42391</v>
      </c>
      <c r="AS79" s="29">
        <v>42477</v>
      </c>
      <c r="AT79" s="29">
        <v>42842</v>
      </c>
      <c r="AU79" s="29">
        <v>43207</v>
      </c>
      <c r="AV79" s="29">
        <v>43572</v>
      </c>
      <c r="AW79" s="29">
        <v>43938</v>
      </c>
      <c r="AX79" s="29">
        <v>44303</v>
      </c>
      <c r="AY79" s="29">
        <v>44668</v>
      </c>
      <c r="AZ79" s="29">
        <v>45033</v>
      </c>
      <c r="BA79" s="31" t="s">
        <v>2</v>
      </c>
      <c r="BB79" s="30">
        <v>-5.07</v>
      </c>
      <c r="BC79" s="30">
        <f t="shared" ref="BC79:BH79" si="215">BB79</f>
        <v>-5.07</v>
      </c>
      <c r="BD79" s="30">
        <f t="shared" si="215"/>
        <v>-5.07</v>
      </c>
      <c r="BE79" s="30">
        <f t="shared" si="215"/>
        <v>-5.07</v>
      </c>
      <c r="BF79" s="30">
        <f t="shared" si="215"/>
        <v>-5.07</v>
      </c>
      <c r="BG79" s="30">
        <f t="shared" si="215"/>
        <v>-5.07</v>
      </c>
      <c r="BH79" s="30">
        <f t="shared" si="215"/>
        <v>-5.07</v>
      </c>
      <c r="BI79" s="30">
        <f t="shared" ref="BI79" si="216">-100+BH79</f>
        <v>-105.07</v>
      </c>
      <c r="BK79" s="23">
        <v>42391</v>
      </c>
      <c r="BL79" s="23">
        <v>42588</v>
      </c>
      <c r="BM79" s="23">
        <v>42953</v>
      </c>
      <c r="BN79" s="23">
        <v>43318</v>
      </c>
      <c r="BO79" s="25">
        <v>104.06</v>
      </c>
      <c r="BP79" s="24">
        <v>-7.3</v>
      </c>
      <c r="BQ79" s="24">
        <v>-7.3</v>
      </c>
      <c r="BR79" s="24">
        <v>-107.3</v>
      </c>
      <c r="BT79" s="19">
        <v>42391</v>
      </c>
      <c r="BU79" s="19">
        <v>42639</v>
      </c>
      <c r="BV79" s="19">
        <v>43004</v>
      </c>
      <c r="BW79" s="19">
        <v>43369</v>
      </c>
      <c r="BX79" s="19">
        <v>43734</v>
      </c>
      <c r="BY79" s="19">
        <v>44100</v>
      </c>
      <c r="BZ79" s="22">
        <v>101.62671232876713</v>
      </c>
      <c r="CA79" s="22">
        <v>-6.3</v>
      </c>
      <c r="CB79" s="22">
        <v>-6.3</v>
      </c>
      <c r="CC79" s="20">
        <v>-6.3</v>
      </c>
      <c r="CD79" s="20">
        <v>-6.3</v>
      </c>
      <c r="CE79" s="20">
        <v>-106.3</v>
      </c>
      <c r="CG79" s="26">
        <v>42391</v>
      </c>
      <c r="CH79" s="26">
        <v>42540</v>
      </c>
      <c r="CI79" s="26">
        <v>42905</v>
      </c>
      <c r="CJ79" s="26">
        <v>43270</v>
      </c>
      <c r="CK79" s="26">
        <v>43635</v>
      </c>
      <c r="CL79" s="26">
        <v>44001</v>
      </c>
      <c r="CM79" s="28">
        <v>106.59852054794521</v>
      </c>
      <c r="CN79" s="28">
        <v>-5.38</v>
      </c>
      <c r="CO79" s="28">
        <f t="shared" ref="CO79:CQ79" si="217">CN79</f>
        <v>-5.38</v>
      </c>
      <c r="CP79" s="28">
        <f t="shared" si="217"/>
        <v>-5.38</v>
      </c>
      <c r="CQ79" s="28">
        <f t="shared" si="217"/>
        <v>-5.38</v>
      </c>
      <c r="CR79" s="27">
        <v>-105.38</v>
      </c>
      <c r="CT79" s="23">
        <v>42391</v>
      </c>
      <c r="CU79" s="23">
        <v>42578</v>
      </c>
      <c r="CV79" s="23">
        <v>42943</v>
      </c>
      <c r="CW79" s="23">
        <v>43308</v>
      </c>
      <c r="CX79" s="25">
        <v>102.73767123287671</v>
      </c>
      <c r="CY79" s="24">
        <v>-6.5</v>
      </c>
      <c r="CZ79" s="24">
        <v>-6.5</v>
      </c>
      <c r="DA79" s="24">
        <v>-106.5</v>
      </c>
    </row>
    <row r="80" spans="1:105" x14ac:dyDescent="0.15">
      <c r="A80" s="1">
        <v>42394</v>
      </c>
      <c r="B80" s="1">
        <v>42405</v>
      </c>
      <c r="C80" s="1">
        <v>42771</v>
      </c>
      <c r="D80" s="1">
        <v>43136</v>
      </c>
      <c r="E80" s="2">
        <v>106.66419178082192</v>
      </c>
      <c r="F80">
        <v>-5.17</v>
      </c>
      <c r="G80">
        <v>-5.17</v>
      </c>
      <c r="H80">
        <v>-105.17</v>
      </c>
      <c r="J80" s="12">
        <v>42394</v>
      </c>
      <c r="K80" s="12">
        <v>42430</v>
      </c>
      <c r="L80" s="12">
        <v>42795</v>
      </c>
      <c r="M80" s="13">
        <v>110.93493150684931</v>
      </c>
      <c r="N80" s="11">
        <v>-8.5</v>
      </c>
      <c r="O80" s="11">
        <v>-108.5</v>
      </c>
      <c r="Q80" s="14">
        <v>42394</v>
      </c>
      <c r="R80" s="14">
        <v>42612</v>
      </c>
      <c r="S80" s="14">
        <v>42977</v>
      </c>
      <c r="T80" s="17">
        <v>102.65397260273973</v>
      </c>
      <c r="U80" s="18">
        <v>-6.2</v>
      </c>
      <c r="V80" s="18">
        <v>-106.2</v>
      </c>
      <c r="X80" s="19">
        <v>42394</v>
      </c>
      <c r="Y80" s="19">
        <v>42673</v>
      </c>
      <c r="Z80" s="19">
        <v>43038</v>
      </c>
      <c r="AA80" s="19">
        <v>43403</v>
      </c>
      <c r="AB80" s="19">
        <v>43768</v>
      </c>
      <c r="AC80" s="22">
        <v>100.28712328767124</v>
      </c>
      <c r="AD80" s="21">
        <v>-5.4</v>
      </c>
      <c r="AE80" s="21">
        <v>-5.4</v>
      </c>
      <c r="AF80" s="21">
        <v>-5.4</v>
      </c>
      <c r="AG80" s="21">
        <v>-105.4</v>
      </c>
      <c r="AI80" s="23">
        <v>42394</v>
      </c>
      <c r="AJ80" s="23">
        <v>42400</v>
      </c>
      <c r="AK80" s="23">
        <v>42766</v>
      </c>
      <c r="AL80" s="23">
        <v>43131</v>
      </c>
      <c r="AM80" s="25">
        <v>107.29315068493152</v>
      </c>
      <c r="AN80" s="24">
        <v>-6.5</v>
      </c>
      <c r="AO80" s="24">
        <v>-6.5</v>
      </c>
      <c r="AP80" s="24">
        <v>-106.5</v>
      </c>
      <c r="AR80" s="29">
        <v>42394</v>
      </c>
      <c r="AS80" s="29">
        <v>42477</v>
      </c>
      <c r="AT80" s="29">
        <v>42842</v>
      </c>
      <c r="AU80" s="29">
        <v>43207</v>
      </c>
      <c r="AV80" s="29">
        <v>43572</v>
      </c>
      <c r="AW80" s="29">
        <v>43938</v>
      </c>
      <c r="AX80" s="29">
        <v>44303</v>
      </c>
      <c r="AY80" s="29">
        <v>44668</v>
      </c>
      <c r="AZ80" s="29">
        <v>45033</v>
      </c>
      <c r="BA80" s="31">
        <v>99.880986301369859</v>
      </c>
      <c r="BB80" s="30">
        <v>-5.07</v>
      </c>
      <c r="BC80" s="30">
        <v>-5.07</v>
      </c>
      <c r="BD80" s="30">
        <v>-5.07</v>
      </c>
      <c r="BE80" s="30">
        <v>-5.07</v>
      </c>
      <c r="BF80" s="30">
        <v>-5.07</v>
      </c>
      <c r="BG80" s="30">
        <v>-5.07</v>
      </c>
      <c r="BH80" s="30">
        <v>-5.07</v>
      </c>
      <c r="BI80" s="30">
        <v>-105.07</v>
      </c>
      <c r="BK80" s="23">
        <v>42394</v>
      </c>
      <c r="BL80" s="23">
        <v>42588</v>
      </c>
      <c r="BM80" s="23">
        <v>42953</v>
      </c>
      <c r="BN80" s="23">
        <v>43318</v>
      </c>
      <c r="BO80" s="25">
        <v>104.00999999999999</v>
      </c>
      <c r="BP80" s="24">
        <v>-7.3</v>
      </c>
      <c r="BQ80" s="24">
        <v>-7.3</v>
      </c>
      <c r="BR80" s="24">
        <v>-107.3</v>
      </c>
      <c r="BT80" s="19">
        <v>42394</v>
      </c>
      <c r="BU80" s="19">
        <v>42639</v>
      </c>
      <c r="BV80" s="19">
        <v>43004</v>
      </c>
      <c r="BW80" s="19">
        <v>43369</v>
      </c>
      <c r="BX80" s="19">
        <v>43734</v>
      </c>
      <c r="BY80" s="19">
        <v>44100</v>
      </c>
      <c r="BZ80" s="22">
        <v>101.48849315068493</v>
      </c>
      <c r="CA80" s="22">
        <v>-6.3</v>
      </c>
      <c r="CB80" s="22">
        <v>-6.3</v>
      </c>
      <c r="CC80" s="20">
        <v>-6.3</v>
      </c>
      <c r="CD80" s="20">
        <v>-6.3</v>
      </c>
      <c r="CE80" s="20">
        <v>-106.3</v>
      </c>
      <c r="CG80" s="26">
        <v>42394</v>
      </c>
      <c r="CH80" s="26">
        <v>42540</v>
      </c>
      <c r="CI80" s="26">
        <v>42905</v>
      </c>
      <c r="CJ80" s="26">
        <v>43270</v>
      </c>
      <c r="CK80" s="26">
        <v>43635</v>
      </c>
      <c r="CL80" s="26">
        <v>44001</v>
      </c>
      <c r="CM80" s="28">
        <v>106.5327397260274</v>
      </c>
      <c r="CN80" s="28">
        <v>-5.38</v>
      </c>
      <c r="CO80" s="28">
        <v>-5.38</v>
      </c>
      <c r="CP80" s="27">
        <v>-5.38</v>
      </c>
      <c r="CQ80" s="27">
        <v>-5.38</v>
      </c>
      <c r="CR80" s="27">
        <v>-105.38</v>
      </c>
      <c r="CT80" s="23">
        <v>42394</v>
      </c>
      <c r="CU80" s="23">
        <v>42578</v>
      </c>
      <c r="CV80" s="23">
        <v>42943</v>
      </c>
      <c r="CW80" s="23">
        <v>43308</v>
      </c>
      <c r="CX80" s="25">
        <v>102.74109589041096</v>
      </c>
      <c r="CY80" s="24">
        <v>-6.5</v>
      </c>
      <c r="CZ80" s="24">
        <v>-6.5</v>
      </c>
      <c r="DA80" s="24">
        <v>-106.5</v>
      </c>
    </row>
    <row r="81" spans="1:105" x14ac:dyDescent="0.15">
      <c r="A81" s="1">
        <v>42395</v>
      </c>
      <c r="B81" s="1">
        <v>42405</v>
      </c>
      <c r="C81" s="1">
        <v>42771</v>
      </c>
      <c r="D81" s="1">
        <v>43136</v>
      </c>
      <c r="E81" s="2" t="s">
        <v>2</v>
      </c>
      <c r="F81">
        <f t="shared" ref="F81" si="218">-5.17</f>
        <v>-5.17</v>
      </c>
      <c r="G81">
        <v>-5.17</v>
      </c>
      <c r="H81">
        <f t="shared" ref="H81" si="219">-105.17</f>
        <v>-105.17</v>
      </c>
      <c r="J81" s="12">
        <v>42395</v>
      </c>
      <c r="K81" s="12">
        <v>42430</v>
      </c>
      <c r="L81" s="12">
        <v>42795</v>
      </c>
      <c r="M81" s="13">
        <v>110.93821917808219</v>
      </c>
      <c r="N81" s="11">
        <v>-8.5</v>
      </c>
      <c r="O81" s="11">
        <v>-108.5</v>
      </c>
      <c r="Q81" s="14">
        <v>42395</v>
      </c>
      <c r="R81" s="14">
        <v>42612</v>
      </c>
      <c r="S81" s="14">
        <v>42977</v>
      </c>
      <c r="T81" s="17">
        <v>102.1409589041096</v>
      </c>
      <c r="U81" s="18">
        <v>-6.2</v>
      </c>
      <c r="V81" s="18">
        <v>-106.2</v>
      </c>
      <c r="X81" s="19">
        <v>42395</v>
      </c>
      <c r="Y81" s="19">
        <v>42673</v>
      </c>
      <c r="Z81" s="19">
        <v>43038</v>
      </c>
      <c r="AA81" s="19">
        <v>43403</v>
      </c>
      <c r="AB81" s="19">
        <v>43768</v>
      </c>
      <c r="AC81" s="22">
        <v>100.30191780821917</v>
      </c>
      <c r="AD81" s="21">
        <v>-5.4</v>
      </c>
      <c r="AE81" s="21">
        <v>-5.4</v>
      </c>
      <c r="AF81" s="21">
        <v>-5.4</v>
      </c>
      <c r="AG81" s="21">
        <v>-105.4</v>
      </c>
      <c r="AI81" s="23">
        <v>42395</v>
      </c>
      <c r="AJ81" s="23">
        <v>42400</v>
      </c>
      <c r="AK81" s="23">
        <v>42766</v>
      </c>
      <c r="AL81" s="23">
        <v>43131</v>
      </c>
      <c r="AM81" s="25">
        <v>107.29095890410959</v>
      </c>
      <c r="AN81" s="24">
        <v>-6.5</v>
      </c>
      <c r="AO81" s="24">
        <v>-6.5</v>
      </c>
      <c r="AP81" s="24">
        <v>-106.5</v>
      </c>
      <c r="AR81" s="29">
        <v>42395</v>
      </c>
      <c r="AS81" s="29">
        <v>42477</v>
      </c>
      <c r="AT81" s="29">
        <v>42842</v>
      </c>
      <c r="AU81" s="29">
        <v>43207</v>
      </c>
      <c r="AV81" s="29">
        <v>43572</v>
      </c>
      <c r="AW81" s="29">
        <v>43938</v>
      </c>
      <c r="AX81" s="29">
        <v>44303</v>
      </c>
      <c r="AY81" s="29">
        <v>44668</v>
      </c>
      <c r="AZ81" s="29">
        <v>45033</v>
      </c>
      <c r="BA81" s="31">
        <v>99.924876712328768</v>
      </c>
      <c r="BB81" s="30">
        <v>-5.07</v>
      </c>
      <c r="BC81" s="30">
        <f t="shared" ref="BC81:BH81" si="220">BB81</f>
        <v>-5.07</v>
      </c>
      <c r="BD81" s="30">
        <f t="shared" si="220"/>
        <v>-5.07</v>
      </c>
      <c r="BE81" s="30">
        <f t="shared" si="220"/>
        <v>-5.07</v>
      </c>
      <c r="BF81" s="30">
        <f t="shared" si="220"/>
        <v>-5.07</v>
      </c>
      <c r="BG81" s="30">
        <f t="shared" si="220"/>
        <v>-5.07</v>
      </c>
      <c r="BH81" s="30">
        <f t="shared" si="220"/>
        <v>-5.07</v>
      </c>
      <c r="BI81" s="30">
        <f t="shared" ref="BI81" si="221">-100+BH81</f>
        <v>-105.07</v>
      </c>
      <c r="BK81" s="23">
        <v>42395</v>
      </c>
      <c r="BL81" s="23">
        <v>42588</v>
      </c>
      <c r="BM81" s="23">
        <v>42953</v>
      </c>
      <c r="BN81" s="23">
        <v>43318</v>
      </c>
      <c r="BO81" s="25">
        <v>104.02</v>
      </c>
      <c r="BP81" s="24">
        <v>-7.3</v>
      </c>
      <c r="BQ81" s="24">
        <v>-7.3</v>
      </c>
      <c r="BR81" s="24">
        <v>-107.3</v>
      </c>
      <c r="BT81" s="19">
        <v>42395</v>
      </c>
      <c r="BU81" s="19">
        <v>42639</v>
      </c>
      <c r="BV81" s="19">
        <v>43004</v>
      </c>
      <c r="BW81" s="19">
        <v>43369</v>
      </c>
      <c r="BX81" s="19">
        <v>43734</v>
      </c>
      <c r="BY81" s="19">
        <v>44100</v>
      </c>
      <c r="BZ81" s="22">
        <v>101.50575342465754</v>
      </c>
      <c r="CA81" s="22">
        <v>-6.3</v>
      </c>
      <c r="CB81" s="22">
        <f t="shared" ref="CB81:CD81" si="222">CA81</f>
        <v>-6.3</v>
      </c>
      <c r="CC81" s="22">
        <f t="shared" si="222"/>
        <v>-6.3</v>
      </c>
      <c r="CD81" s="22">
        <f t="shared" si="222"/>
        <v>-6.3</v>
      </c>
      <c r="CE81" s="20">
        <v>-106.3</v>
      </c>
      <c r="CG81" s="26">
        <v>42395</v>
      </c>
      <c r="CH81" s="26">
        <v>42540</v>
      </c>
      <c r="CI81" s="26">
        <v>42905</v>
      </c>
      <c r="CJ81" s="26">
        <v>43270</v>
      </c>
      <c r="CK81" s="26">
        <v>43635</v>
      </c>
      <c r="CL81" s="26">
        <v>44001</v>
      </c>
      <c r="CM81" s="28">
        <v>106.44747945205479</v>
      </c>
      <c r="CN81" s="28">
        <v>-5.38</v>
      </c>
      <c r="CO81" s="28">
        <f t="shared" ref="CO81:CQ81" si="223">CN81</f>
        <v>-5.38</v>
      </c>
      <c r="CP81" s="28">
        <f t="shared" si="223"/>
        <v>-5.38</v>
      </c>
      <c r="CQ81" s="28">
        <f t="shared" si="223"/>
        <v>-5.38</v>
      </c>
      <c r="CR81" s="27">
        <v>-105.38</v>
      </c>
      <c r="CT81" s="23">
        <v>42395</v>
      </c>
      <c r="CU81" s="23">
        <v>42578</v>
      </c>
      <c r="CV81" s="23">
        <v>42943</v>
      </c>
      <c r="CW81" s="23">
        <v>43308</v>
      </c>
      <c r="CX81" s="25" t="s">
        <v>2</v>
      </c>
      <c r="CY81" s="24">
        <v>-6.5</v>
      </c>
      <c r="CZ81" s="24">
        <v>-6.5</v>
      </c>
      <c r="DA81" s="24">
        <v>-106.5</v>
      </c>
    </row>
    <row r="82" spans="1:105" x14ac:dyDescent="0.15">
      <c r="A82" s="1">
        <v>42396</v>
      </c>
      <c r="B82" s="1">
        <v>42405</v>
      </c>
      <c r="C82" s="1">
        <v>42771</v>
      </c>
      <c r="D82" s="1">
        <v>43136</v>
      </c>
      <c r="E82" s="2">
        <v>107.5425205479452</v>
      </c>
      <c r="F82">
        <v>-5.17</v>
      </c>
      <c r="G82">
        <v>-5.17</v>
      </c>
      <c r="H82">
        <v>-105.17</v>
      </c>
      <c r="J82" s="12">
        <v>42396</v>
      </c>
      <c r="K82" s="12">
        <v>42430</v>
      </c>
      <c r="L82" s="12">
        <v>42795</v>
      </c>
      <c r="M82" s="13">
        <v>110.73150684931507</v>
      </c>
      <c r="N82" s="11">
        <v>-8.5</v>
      </c>
      <c r="O82" s="11">
        <v>-108.5</v>
      </c>
      <c r="Q82" s="14">
        <v>42396</v>
      </c>
      <c r="R82" s="14">
        <v>42612</v>
      </c>
      <c r="S82" s="14">
        <v>42977</v>
      </c>
      <c r="T82" s="17">
        <v>102.30794520547946</v>
      </c>
      <c r="U82" s="18">
        <v>-6.2</v>
      </c>
      <c r="V82" s="18">
        <v>-106.2</v>
      </c>
      <c r="X82" s="19">
        <v>42396</v>
      </c>
      <c r="Y82" s="19">
        <v>42673</v>
      </c>
      <c r="Z82" s="19">
        <v>43038</v>
      </c>
      <c r="AA82" s="19">
        <v>43403</v>
      </c>
      <c r="AB82" s="19">
        <v>43768</v>
      </c>
      <c r="AC82" s="22" t="s">
        <v>2</v>
      </c>
      <c r="AD82" s="21">
        <v>-5.4</v>
      </c>
      <c r="AE82" s="21">
        <v>-5.4</v>
      </c>
      <c r="AF82" s="21">
        <v>-5.4</v>
      </c>
      <c r="AG82" s="21">
        <v>-105.4</v>
      </c>
      <c r="AI82" s="23">
        <v>42396</v>
      </c>
      <c r="AJ82" s="23">
        <v>42400</v>
      </c>
      <c r="AK82" s="23">
        <v>42766</v>
      </c>
      <c r="AL82" s="23">
        <v>43131</v>
      </c>
      <c r="AM82" s="25">
        <v>107.27876712328766</v>
      </c>
      <c r="AN82" s="24">
        <v>-6.5</v>
      </c>
      <c r="AO82" s="24">
        <v>-6.5</v>
      </c>
      <c r="AP82" s="24">
        <v>-106.5</v>
      </c>
      <c r="AR82" s="29">
        <v>42396</v>
      </c>
      <c r="AS82" s="29">
        <v>42477</v>
      </c>
      <c r="AT82" s="29">
        <v>42842</v>
      </c>
      <c r="AU82" s="29">
        <v>43207</v>
      </c>
      <c r="AV82" s="29">
        <v>43572</v>
      </c>
      <c r="AW82" s="29">
        <v>43938</v>
      </c>
      <c r="AX82" s="29">
        <v>44303</v>
      </c>
      <c r="AY82" s="29">
        <v>44668</v>
      </c>
      <c r="AZ82" s="29">
        <v>45033</v>
      </c>
      <c r="BA82" s="31" t="s">
        <v>2</v>
      </c>
      <c r="BB82" s="30">
        <v>-5.07</v>
      </c>
      <c r="BC82" s="30">
        <v>-5.07</v>
      </c>
      <c r="BD82" s="30">
        <v>-5.07</v>
      </c>
      <c r="BE82" s="30">
        <v>-5.07</v>
      </c>
      <c r="BF82" s="30">
        <v>-5.07</v>
      </c>
      <c r="BG82" s="30">
        <v>-5.07</v>
      </c>
      <c r="BH82" s="30">
        <v>-5.07</v>
      </c>
      <c r="BI82" s="30">
        <v>-105.07</v>
      </c>
      <c r="BK82" s="23">
        <v>42396</v>
      </c>
      <c r="BL82" s="23">
        <v>42588</v>
      </c>
      <c r="BM82" s="23">
        <v>42953</v>
      </c>
      <c r="BN82" s="23">
        <v>43318</v>
      </c>
      <c r="BO82" s="25">
        <v>103.98</v>
      </c>
      <c r="BP82" s="24">
        <v>-7.3</v>
      </c>
      <c r="BQ82" s="24">
        <v>-7.3</v>
      </c>
      <c r="BR82" s="24">
        <v>-107.3</v>
      </c>
      <c r="BT82" s="19">
        <v>42396</v>
      </c>
      <c r="BU82" s="19">
        <v>42639</v>
      </c>
      <c r="BV82" s="19">
        <v>43004</v>
      </c>
      <c r="BW82" s="19">
        <v>43369</v>
      </c>
      <c r="BX82" s="19">
        <v>43734</v>
      </c>
      <c r="BY82" s="19">
        <v>44100</v>
      </c>
      <c r="BZ82" s="22">
        <v>101.52301369863014</v>
      </c>
      <c r="CA82" s="22">
        <v>-6.3</v>
      </c>
      <c r="CB82" s="22">
        <v>-6.3</v>
      </c>
      <c r="CC82" s="20">
        <v>-6.3</v>
      </c>
      <c r="CD82" s="20">
        <v>-6.3</v>
      </c>
      <c r="CE82" s="20">
        <v>-106.3</v>
      </c>
      <c r="CG82" s="26">
        <v>42396</v>
      </c>
      <c r="CH82" s="26">
        <v>42540</v>
      </c>
      <c r="CI82" s="26">
        <v>42905</v>
      </c>
      <c r="CJ82" s="26">
        <v>43270</v>
      </c>
      <c r="CK82" s="26">
        <v>43635</v>
      </c>
      <c r="CL82" s="26">
        <v>44001</v>
      </c>
      <c r="CM82" s="28">
        <v>106.3622191780822</v>
      </c>
      <c r="CN82" s="28">
        <v>-5.38</v>
      </c>
      <c r="CO82" s="28">
        <v>-5.38</v>
      </c>
      <c r="CP82" s="27">
        <v>-5.38</v>
      </c>
      <c r="CQ82" s="27">
        <v>-5.38</v>
      </c>
      <c r="CR82" s="27">
        <v>-105.38</v>
      </c>
      <c r="CT82" s="23">
        <v>42396</v>
      </c>
      <c r="CU82" s="23">
        <v>42578</v>
      </c>
      <c r="CV82" s="23">
        <v>42943</v>
      </c>
      <c r="CW82" s="23">
        <v>43308</v>
      </c>
      <c r="CX82" s="25" t="s">
        <v>2</v>
      </c>
      <c r="CY82" s="24">
        <v>-6.5</v>
      </c>
      <c r="CZ82" s="24">
        <v>-6.5</v>
      </c>
      <c r="DA82" s="24">
        <v>-106.5</v>
      </c>
    </row>
    <row r="83" spans="1:105" x14ac:dyDescent="0.15">
      <c r="A83" s="1">
        <v>42397</v>
      </c>
      <c r="B83" s="1">
        <v>42405</v>
      </c>
      <c r="C83" s="1">
        <v>42771</v>
      </c>
      <c r="D83" s="1">
        <v>43136</v>
      </c>
      <c r="E83" s="2">
        <v>107.54668493150685</v>
      </c>
      <c r="F83">
        <f t="shared" ref="F83" si="224">-5.17</f>
        <v>-5.17</v>
      </c>
      <c r="G83">
        <v>-5.17</v>
      </c>
      <c r="H83">
        <f t="shared" ref="H83" si="225">-105.17</f>
        <v>-105.17</v>
      </c>
      <c r="J83" s="12">
        <v>42397</v>
      </c>
      <c r="K83" s="12">
        <v>42430</v>
      </c>
      <c r="L83" s="12">
        <v>42795</v>
      </c>
      <c r="M83" s="13">
        <v>110.75479452054795</v>
      </c>
      <c r="N83" s="11">
        <v>-8.5</v>
      </c>
      <c r="O83" s="11">
        <v>-108.5</v>
      </c>
      <c r="Q83" s="14">
        <v>42397</v>
      </c>
      <c r="R83" s="14">
        <v>42612</v>
      </c>
      <c r="S83" s="14">
        <v>42977</v>
      </c>
      <c r="T83" s="17">
        <v>102.32493150684932</v>
      </c>
      <c r="U83" s="18">
        <v>-6.2</v>
      </c>
      <c r="V83" s="18">
        <v>-106.2</v>
      </c>
      <c r="X83" s="19">
        <v>42397</v>
      </c>
      <c r="Y83" s="19">
        <v>42673</v>
      </c>
      <c r="Z83" s="19">
        <v>43038</v>
      </c>
      <c r="AA83" s="19">
        <v>43403</v>
      </c>
      <c r="AB83" s="19">
        <v>43768</v>
      </c>
      <c r="AC83" s="22">
        <v>100.37150684931507</v>
      </c>
      <c r="AD83" s="21">
        <v>-5.4</v>
      </c>
      <c r="AE83" s="21">
        <v>-5.4</v>
      </c>
      <c r="AF83" s="21">
        <v>-5.4</v>
      </c>
      <c r="AG83" s="21">
        <v>-105.4</v>
      </c>
      <c r="AI83" s="23">
        <v>42397</v>
      </c>
      <c r="AJ83" s="23">
        <v>42400</v>
      </c>
      <c r="AK83" s="23">
        <v>42766</v>
      </c>
      <c r="AL83" s="23">
        <v>43131</v>
      </c>
      <c r="AM83" s="25">
        <v>107.24657534246575</v>
      </c>
      <c r="AN83" s="24">
        <v>-6.5</v>
      </c>
      <c r="AO83" s="24">
        <v>-6.5</v>
      </c>
      <c r="AP83" s="24">
        <v>-106.5</v>
      </c>
      <c r="AR83" s="29">
        <v>42397</v>
      </c>
      <c r="AS83" s="29">
        <v>42477</v>
      </c>
      <c r="AT83" s="29">
        <v>42842</v>
      </c>
      <c r="AU83" s="29">
        <v>43207</v>
      </c>
      <c r="AV83" s="29">
        <v>43572</v>
      </c>
      <c r="AW83" s="29">
        <v>43938</v>
      </c>
      <c r="AX83" s="29">
        <v>44303</v>
      </c>
      <c r="AY83" s="29">
        <v>44668</v>
      </c>
      <c r="AZ83" s="29">
        <v>45033</v>
      </c>
      <c r="BA83" s="31" t="s">
        <v>2</v>
      </c>
      <c r="BB83" s="30">
        <v>-5.07</v>
      </c>
      <c r="BC83" s="30">
        <f t="shared" ref="BC83:BH83" si="226">BB83</f>
        <v>-5.07</v>
      </c>
      <c r="BD83" s="30">
        <f t="shared" si="226"/>
        <v>-5.07</v>
      </c>
      <c r="BE83" s="30">
        <f t="shared" si="226"/>
        <v>-5.07</v>
      </c>
      <c r="BF83" s="30">
        <f t="shared" si="226"/>
        <v>-5.07</v>
      </c>
      <c r="BG83" s="30">
        <f t="shared" si="226"/>
        <v>-5.07</v>
      </c>
      <c r="BH83" s="30">
        <f t="shared" si="226"/>
        <v>-5.07</v>
      </c>
      <c r="BI83" s="30">
        <f t="shared" ref="BI83" si="227">-100+BH83</f>
        <v>-105.07</v>
      </c>
      <c r="BK83" s="23">
        <v>42397</v>
      </c>
      <c r="BL83" s="23">
        <v>42588</v>
      </c>
      <c r="BM83" s="23">
        <v>42953</v>
      </c>
      <c r="BN83" s="23">
        <v>43318</v>
      </c>
      <c r="BO83" s="25">
        <v>104.05</v>
      </c>
      <c r="BP83" s="24">
        <v>-7.3</v>
      </c>
      <c r="BQ83" s="24">
        <v>-7.3</v>
      </c>
      <c r="BR83" s="24">
        <v>-107.3</v>
      </c>
      <c r="BT83" s="19">
        <v>42397</v>
      </c>
      <c r="BU83" s="19">
        <v>42639</v>
      </c>
      <c r="BV83" s="19">
        <v>43004</v>
      </c>
      <c r="BW83" s="19">
        <v>43369</v>
      </c>
      <c r="BX83" s="19">
        <v>43734</v>
      </c>
      <c r="BY83" s="19">
        <v>44100</v>
      </c>
      <c r="BZ83" s="22" t="s">
        <v>2</v>
      </c>
      <c r="CA83" s="22">
        <v>-6.3</v>
      </c>
      <c r="CB83" s="22">
        <v>-6.3</v>
      </c>
      <c r="CC83" s="20">
        <v>-6.3</v>
      </c>
      <c r="CD83" s="20">
        <v>-6.3</v>
      </c>
      <c r="CE83" s="20">
        <v>-106.3</v>
      </c>
      <c r="CG83" s="26">
        <v>42397</v>
      </c>
      <c r="CH83" s="26">
        <v>42540</v>
      </c>
      <c r="CI83" s="26">
        <v>42905</v>
      </c>
      <c r="CJ83" s="26">
        <v>43270</v>
      </c>
      <c r="CK83" s="26">
        <v>43635</v>
      </c>
      <c r="CL83" s="26">
        <v>44001</v>
      </c>
      <c r="CM83" s="28">
        <v>106.48695890410958</v>
      </c>
      <c r="CN83" s="28">
        <v>-5.38</v>
      </c>
      <c r="CO83" s="28">
        <f t="shared" ref="CO83:CQ83" si="228">CN83</f>
        <v>-5.38</v>
      </c>
      <c r="CP83" s="28">
        <f t="shared" si="228"/>
        <v>-5.38</v>
      </c>
      <c r="CQ83" s="28">
        <f t="shared" si="228"/>
        <v>-5.38</v>
      </c>
      <c r="CR83" s="27">
        <v>-105.38</v>
      </c>
      <c r="CT83" s="23">
        <v>42397</v>
      </c>
      <c r="CU83" s="23">
        <v>42578</v>
      </c>
      <c r="CV83" s="23">
        <v>42943</v>
      </c>
      <c r="CW83" s="23">
        <v>43308</v>
      </c>
      <c r="CX83" s="25" t="s">
        <v>2</v>
      </c>
      <c r="CY83" s="24">
        <v>-6.5</v>
      </c>
      <c r="CZ83" s="24">
        <v>-6.5</v>
      </c>
      <c r="DA83" s="24">
        <v>-106.5</v>
      </c>
    </row>
    <row r="84" spans="1:105" x14ac:dyDescent="0.15">
      <c r="A84" s="1">
        <v>42398</v>
      </c>
      <c r="B84" s="1">
        <v>42405</v>
      </c>
      <c r="C84" s="1">
        <v>42771</v>
      </c>
      <c r="D84" s="1">
        <v>43136</v>
      </c>
      <c r="E84" s="2" t="s">
        <v>2</v>
      </c>
      <c r="F84">
        <v>-5.17</v>
      </c>
      <c r="G84">
        <v>-5.17</v>
      </c>
      <c r="H84">
        <v>-105.17</v>
      </c>
      <c r="J84" s="12">
        <v>42398</v>
      </c>
      <c r="K84" s="12">
        <v>42430</v>
      </c>
      <c r="L84" s="12">
        <v>42795</v>
      </c>
      <c r="M84" s="13">
        <v>111.05808219178083</v>
      </c>
      <c r="N84" s="11">
        <v>-8.5</v>
      </c>
      <c r="O84" s="11">
        <v>-108.5</v>
      </c>
      <c r="Q84" s="14">
        <v>42398</v>
      </c>
      <c r="R84" s="14">
        <v>42612</v>
      </c>
      <c r="S84" s="14">
        <v>42977</v>
      </c>
      <c r="T84" s="17">
        <v>102.56191780821918</v>
      </c>
      <c r="U84" s="18">
        <v>-6.2</v>
      </c>
      <c r="V84" s="18">
        <v>-106.2</v>
      </c>
      <c r="X84" s="19">
        <v>42398</v>
      </c>
      <c r="Y84" s="19">
        <v>42673</v>
      </c>
      <c r="Z84" s="19">
        <v>43038</v>
      </c>
      <c r="AA84" s="19">
        <v>43403</v>
      </c>
      <c r="AB84" s="19">
        <v>43768</v>
      </c>
      <c r="AC84" s="22">
        <v>100.38630136986302</v>
      </c>
      <c r="AD84" s="21">
        <v>-5.4</v>
      </c>
      <c r="AE84" s="21">
        <v>-5.4</v>
      </c>
      <c r="AF84" s="21">
        <v>-5.4</v>
      </c>
      <c r="AG84" s="21">
        <v>-105.4</v>
      </c>
      <c r="AI84" s="23">
        <v>42398</v>
      </c>
      <c r="AJ84" s="23">
        <v>42400</v>
      </c>
      <c r="AK84" s="23">
        <v>42766</v>
      </c>
      <c r="AL84" s="23">
        <v>43131</v>
      </c>
      <c r="AM84" s="25">
        <v>107.26438356164383</v>
      </c>
      <c r="AN84" s="24">
        <v>-6.5</v>
      </c>
      <c r="AO84" s="24">
        <v>-6.5</v>
      </c>
      <c r="AP84" s="24">
        <v>-106.5</v>
      </c>
      <c r="AR84" s="29">
        <v>42398</v>
      </c>
      <c r="AS84" s="29">
        <v>42477</v>
      </c>
      <c r="AT84" s="29">
        <v>42842</v>
      </c>
      <c r="AU84" s="29">
        <v>43207</v>
      </c>
      <c r="AV84" s="29">
        <v>43572</v>
      </c>
      <c r="AW84" s="29">
        <v>43938</v>
      </c>
      <c r="AX84" s="29">
        <v>44303</v>
      </c>
      <c r="AY84" s="29">
        <v>44668</v>
      </c>
      <c r="AZ84" s="29">
        <v>45033</v>
      </c>
      <c r="BA84" s="31">
        <v>99.946547945205481</v>
      </c>
      <c r="BB84" s="30">
        <v>-5.07</v>
      </c>
      <c r="BC84" s="30">
        <v>-5.07</v>
      </c>
      <c r="BD84" s="30">
        <v>-5.07</v>
      </c>
      <c r="BE84" s="30">
        <v>-5.07</v>
      </c>
      <c r="BF84" s="30">
        <v>-5.07</v>
      </c>
      <c r="BG84" s="30">
        <v>-5.07</v>
      </c>
      <c r="BH84" s="30">
        <v>-5.07</v>
      </c>
      <c r="BI84" s="30">
        <v>-105.07</v>
      </c>
      <c r="BK84" s="23">
        <v>42398</v>
      </c>
      <c r="BL84" s="23">
        <v>42588</v>
      </c>
      <c r="BM84" s="23">
        <v>42953</v>
      </c>
      <c r="BN84" s="23">
        <v>43318</v>
      </c>
      <c r="BO84" s="25">
        <v>104.2</v>
      </c>
      <c r="BP84" s="24">
        <v>-7.3</v>
      </c>
      <c r="BQ84" s="24">
        <v>-7.3</v>
      </c>
      <c r="BR84" s="24">
        <v>-107.3</v>
      </c>
      <c r="BT84" s="19">
        <v>42398</v>
      </c>
      <c r="BU84" s="19">
        <v>42639</v>
      </c>
      <c r="BV84" s="19">
        <v>43004</v>
      </c>
      <c r="BW84" s="19">
        <v>43369</v>
      </c>
      <c r="BX84" s="19">
        <v>43734</v>
      </c>
      <c r="BY84" s="19">
        <v>44100</v>
      </c>
      <c r="BZ84" s="22">
        <v>101.57753424657534</v>
      </c>
      <c r="CA84" s="22">
        <v>-6.3</v>
      </c>
      <c r="CB84" s="22">
        <f t="shared" ref="CB84:CD84" si="229">CA84</f>
        <v>-6.3</v>
      </c>
      <c r="CC84" s="22">
        <f t="shared" si="229"/>
        <v>-6.3</v>
      </c>
      <c r="CD84" s="22">
        <f t="shared" si="229"/>
        <v>-6.3</v>
      </c>
      <c r="CE84" s="20">
        <v>-106.3</v>
      </c>
      <c r="CG84" s="26">
        <v>42398</v>
      </c>
      <c r="CH84" s="26">
        <v>42540</v>
      </c>
      <c r="CI84" s="26">
        <v>42905</v>
      </c>
      <c r="CJ84" s="26">
        <v>43270</v>
      </c>
      <c r="CK84" s="26">
        <v>43635</v>
      </c>
      <c r="CL84" s="26">
        <v>44001</v>
      </c>
      <c r="CM84" s="28">
        <v>106.90169863013698</v>
      </c>
      <c r="CN84" s="28">
        <v>-5.38</v>
      </c>
      <c r="CO84" s="28">
        <v>-5.38</v>
      </c>
      <c r="CP84" s="27">
        <v>-5.38</v>
      </c>
      <c r="CQ84" s="27">
        <v>-5.38</v>
      </c>
      <c r="CR84" s="27">
        <v>-105.38</v>
      </c>
      <c r="CT84" s="23">
        <v>42398</v>
      </c>
      <c r="CU84" s="23">
        <v>42578</v>
      </c>
      <c r="CV84" s="23">
        <v>42943</v>
      </c>
      <c r="CW84" s="23">
        <v>43308</v>
      </c>
      <c r="CX84" s="25" t="s">
        <v>2</v>
      </c>
      <c r="CY84" s="24">
        <v>-6.5</v>
      </c>
      <c r="CZ84" s="24">
        <v>-6.5</v>
      </c>
      <c r="DA84" s="24">
        <v>-106.5</v>
      </c>
    </row>
    <row r="85" spans="1:105" x14ac:dyDescent="0.15">
      <c r="A85" s="1">
        <v>42401</v>
      </c>
      <c r="B85" s="1">
        <v>42405</v>
      </c>
      <c r="C85" s="1">
        <v>42771</v>
      </c>
      <c r="D85" s="1">
        <v>43136</v>
      </c>
      <c r="E85" s="2">
        <v>106.76334246575342</v>
      </c>
      <c r="F85">
        <f t="shared" ref="F85" si="230">-5.17</f>
        <v>-5.17</v>
      </c>
      <c r="G85">
        <v>-5.17</v>
      </c>
      <c r="H85">
        <f t="shared" ref="H85" si="231">-105.17</f>
        <v>-105.17</v>
      </c>
      <c r="J85" s="12">
        <v>42401</v>
      </c>
      <c r="K85" s="12">
        <v>42430</v>
      </c>
      <c r="L85" s="12">
        <v>42795</v>
      </c>
      <c r="M85" s="13" t="s">
        <v>2</v>
      </c>
      <c r="N85" s="11">
        <v>-8.5</v>
      </c>
      <c r="O85" s="11">
        <v>-108.5</v>
      </c>
      <c r="Q85" s="14">
        <v>42401</v>
      </c>
      <c r="R85" s="14">
        <v>42612</v>
      </c>
      <c r="S85" s="14">
        <v>42977</v>
      </c>
      <c r="T85" s="17">
        <v>102.62287671232876</v>
      </c>
      <c r="U85" s="18">
        <v>-6.2</v>
      </c>
      <c r="V85" s="18">
        <v>-106.2</v>
      </c>
      <c r="X85" s="19">
        <v>42401</v>
      </c>
      <c r="Y85" s="19">
        <v>42673</v>
      </c>
      <c r="Z85" s="19">
        <v>43038</v>
      </c>
      <c r="AA85" s="19">
        <v>43403</v>
      </c>
      <c r="AB85" s="19">
        <v>43768</v>
      </c>
      <c r="AC85" s="22">
        <v>100.45068493150686</v>
      </c>
      <c r="AD85" s="21">
        <v>-5.4</v>
      </c>
      <c r="AE85" s="21">
        <v>-5.4</v>
      </c>
      <c r="AF85" s="21">
        <v>-5.4</v>
      </c>
      <c r="AG85" s="21">
        <v>-105.4</v>
      </c>
      <c r="AI85" s="23">
        <v>42401</v>
      </c>
      <c r="AJ85" s="23">
        <v>42766</v>
      </c>
      <c r="AK85" s="23">
        <v>43131</v>
      </c>
      <c r="AL85" s="23"/>
      <c r="AM85" s="25">
        <v>100.65780821917808</v>
      </c>
      <c r="AN85" s="24">
        <v>-6.5</v>
      </c>
      <c r="AO85" s="24">
        <v>-106.5</v>
      </c>
      <c r="AR85" s="29">
        <v>42401</v>
      </c>
      <c r="AS85" s="29">
        <v>42477</v>
      </c>
      <c r="AT85" s="29">
        <v>42842</v>
      </c>
      <c r="AU85" s="29">
        <v>43207</v>
      </c>
      <c r="AV85" s="29">
        <v>43572</v>
      </c>
      <c r="AW85" s="29">
        <v>43938</v>
      </c>
      <c r="AX85" s="29">
        <v>44303</v>
      </c>
      <c r="AY85" s="29">
        <v>44668</v>
      </c>
      <c r="AZ85" s="29">
        <v>45033</v>
      </c>
      <c r="BA85" s="31">
        <v>99.028219178082196</v>
      </c>
      <c r="BB85" s="30">
        <v>-5.07</v>
      </c>
      <c r="BC85" s="30">
        <f t="shared" ref="BC85:BH85" si="232">BB85</f>
        <v>-5.07</v>
      </c>
      <c r="BD85" s="30">
        <f t="shared" si="232"/>
        <v>-5.07</v>
      </c>
      <c r="BE85" s="30">
        <f t="shared" si="232"/>
        <v>-5.07</v>
      </c>
      <c r="BF85" s="30">
        <f t="shared" si="232"/>
        <v>-5.07</v>
      </c>
      <c r="BG85" s="30">
        <f t="shared" si="232"/>
        <v>-5.07</v>
      </c>
      <c r="BH85" s="30">
        <f t="shared" si="232"/>
        <v>-5.07</v>
      </c>
      <c r="BI85" s="30">
        <f t="shared" ref="BI85" si="233">-100+BH85</f>
        <v>-105.07</v>
      </c>
      <c r="BK85" s="23">
        <v>42401</v>
      </c>
      <c r="BL85" s="23">
        <v>42588</v>
      </c>
      <c r="BM85" s="23">
        <v>42953</v>
      </c>
      <c r="BN85" s="23">
        <v>43318</v>
      </c>
      <c r="BO85" s="25">
        <v>104.09</v>
      </c>
      <c r="BP85" s="24">
        <v>-7.3</v>
      </c>
      <c r="BQ85" s="24">
        <v>-7.3</v>
      </c>
      <c r="BR85" s="24">
        <v>-107.3</v>
      </c>
      <c r="BT85" s="19">
        <v>42401</v>
      </c>
      <c r="BU85" s="19">
        <v>42639</v>
      </c>
      <c r="BV85" s="19">
        <v>43004</v>
      </c>
      <c r="BW85" s="19">
        <v>43369</v>
      </c>
      <c r="BX85" s="19">
        <v>43734</v>
      </c>
      <c r="BY85" s="19">
        <v>44100</v>
      </c>
      <c r="BZ85" s="22">
        <v>101.58931506849315</v>
      </c>
      <c r="CA85" s="22">
        <v>-6.3</v>
      </c>
      <c r="CB85" s="22">
        <v>-6.3</v>
      </c>
      <c r="CC85" s="20">
        <v>-6.3</v>
      </c>
      <c r="CD85" s="20">
        <v>-6.3</v>
      </c>
      <c r="CE85" s="20">
        <v>-106.3</v>
      </c>
      <c r="CG85" s="26">
        <v>42401</v>
      </c>
      <c r="CH85" s="26">
        <v>42540</v>
      </c>
      <c r="CI85" s="26">
        <v>42905</v>
      </c>
      <c r="CJ85" s="26">
        <v>43270</v>
      </c>
      <c r="CK85" s="26">
        <v>43635</v>
      </c>
      <c r="CL85" s="26">
        <v>44001</v>
      </c>
      <c r="CM85" s="28">
        <v>106.94591780821918</v>
      </c>
      <c r="CN85" s="28">
        <v>-5.38</v>
      </c>
      <c r="CO85" s="28">
        <f t="shared" ref="CO85:CQ85" si="234">CN85</f>
        <v>-5.38</v>
      </c>
      <c r="CP85" s="28">
        <f t="shared" si="234"/>
        <v>-5.38</v>
      </c>
      <c r="CQ85" s="28">
        <f t="shared" si="234"/>
        <v>-5.38</v>
      </c>
      <c r="CR85" s="27">
        <v>-105.38</v>
      </c>
      <c r="CT85" s="23">
        <v>42401</v>
      </c>
      <c r="CU85" s="23">
        <v>42578</v>
      </c>
      <c r="CV85" s="23">
        <v>42943</v>
      </c>
      <c r="CW85" s="23">
        <v>43308</v>
      </c>
      <c r="CX85" s="25">
        <v>102.65575342465755</v>
      </c>
      <c r="CY85" s="24">
        <v>-6.5</v>
      </c>
      <c r="CZ85" s="24">
        <v>-6.5</v>
      </c>
      <c r="DA85" s="24">
        <v>-106.5</v>
      </c>
    </row>
    <row r="86" spans="1:105" x14ac:dyDescent="0.15">
      <c r="A86" s="1">
        <v>42402</v>
      </c>
      <c r="B86" s="1">
        <v>42405</v>
      </c>
      <c r="C86" s="1">
        <v>42771</v>
      </c>
      <c r="D86" s="1">
        <v>43136</v>
      </c>
      <c r="E86" s="2" t="s">
        <v>2</v>
      </c>
      <c r="F86">
        <v>-5.17</v>
      </c>
      <c r="G86">
        <v>-5.17</v>
      </c>
      <c r="H86">
        <v>-105.17</v>
      </c>
      <c r="J86" s="12">
        <v>42402</v>
      </c>
      <c r="K86" s="12">
        <v>42430</v>
      </c>
      <c r="L86" s="12">
        <v>42795</v>
      </c>
      <c r="M86" s="13">
        <v>110.87123287671233</v>
      </c>
      <c r="N86" s="11">
        <v>-8.5</v>
      </c>
      <c r="O86" s="11">
        <v>-108.5</v>
      </c>
      <c r="Q86" s="14">
        <v>42402</v>
      </c>
      <c r="R86" s="14">
        <v>42612</v>
      </c>
      <c r="S86" s="14">
        <v>42977</v>
      </c>
      <c r="T86" s="17">
        <v>102.77986301369863</v>
      </c>
      <c r="U86" s="18">
        <v>-6.2</v>
      </c>
      <c r="V86" s="18">
        <v>-106.2</v>
      </c>
      <c r="X86" s="19">
        <v>42402</v>
      </c>
      <c r="Y86" s="19">
        <v>42673</v>
      </c>
      <c r="Z86" s="19">
        <v>43038</v>
      </c>
      <c r="AA86" s="19">
        <v>43403</v>
      </c>
      <c r="AB86" s="19">
        <v>43768</v>
      </c>
      <c r="AC86" s="22">
        <v>100.46547945205479</v>
      </c>
      <c r="AD86" s="21">
        <v>-5.4</v>
      </c>
      <c r="AE86" s="21">
        <v>-5.4</v>
      </c>
      <c r="AF86" s="21">
        <v>-5.4</v>
      </c>
      <c r="AG86" s="21">
        <v>-105.4</v>
      </c>
      <c r="AI86" s="23">
        <v>42402</v>
      </c>
      <c r="AJ86" s="23">
        <v>42766</v>
      </c>
      <c r="AK86" s="23">
        <v>43131</v>
      </c>
      <c r="AL86" s="23"/>
      <c r="AM86" s="25">
        <v>100.67561643835616</v>
      </c>
      <c r="AN86" s="24">
        <v>-6.5</v>
      </c>
      <c r="AO86" s="24">
        <v>-106.5</v>
      </c>
      <c r="AR86" s="29">
        <v>42402</v>
      </c>
      <c r="AS86" s="29">
        <v>42477</v>
      </c>
      <c r="AT86" s="29">
        <v>42842</v>
      </c>
      <c r="AU86" s="29">
        <v>43207</v>
      </c>
      <c r="AV86" s="29">
        <v>43572</v>
      </c>
      <c r="AW86" s="29">
        <v>43938</v>
      </c>
      <c r="AX86" s="29">
        <v>44303</v>
      </c>
      <c r="AY86" s="29">
        <v>44668</v>
      </c>
      <c r="AZ86" s="29">
        <v>45033</v>
      </c>
      <c r="BA86" s="31">
        <v>98.54210958904109</v>
      </c>
      <c r="BB86" s="30">
        <v>-5.07</v>
      </c>
      <c r="BC86" s="30">
        <v>-5.07</v>
      </c>
      <c r="BD86" s="30">
        <v>-5.07</v>
      </c>
      <c r="BE86" s="30">
        <v>-5.07</v>
      </c>
      <c r="BF86" s="30">
        <v>-5.07</v>
      </c>
      <c r="BG86" s="30">
        <v>-5.07</v>
      </c>
      <c r="BH86" s="30">
        <v>-5.07</v>
      </c>
      <c r="BI86" s="30">
        <v>-105.07</v>
      </c>
      <c r="BK86" s="23">
        <v>42402</v>
      </c>
      <c r="BL86" s="23">
        <v>42588</v>
      </c>
      <c r="BM86" s="23">
        <v>42953</v>
      </c>
      <c r="BN86" s="23">
        <v>43318</v>
      </c>
      <c r="BO86" s="25">
        <v>104.28</v>
      </c>
      <c r="BP86" s="24">
        <v>-7.3</v>
      </c>
      <c r="BQ86" s="24">
        <v>-7.3</v>
      </c>
      <c r="BR86" s="24">
        <v>-107.3</v>
      </c>
      <c r="BT86" s="19">
        <v>42402</v>
      </c>
      <c r="BU86" s="19">
        <v>42639</v>
      </c>
      <c r="BV86" s="19">
        <v>43004</v>
      </c>
      <c r="BW86" s="19">
        <v>43369</v>
      </c>
      <c r="BX86" s="19">
        <v>43734</v>
      </c>
      <c r="BY86" s="19">
        <v>44100</v>
      </c>
      <c r="BZ86" s="22">
        <v>101.60657534246575</v>
      </c>
      <c r="CA86" s="22">
        <v>-6.3</v>
      </c>
      <c r="CB86" s="22">
        <v>-6.3</v>
      </c>
      <c r="CC86" s="20">
        <v>-6.3</v>
      </c>
      <c r="CD86" s="20">
        <v>-6.3</v>
      </c>
      <c r="CE86" s="20">
        <v>-106.3</v>
      </c>
      <c r="CG86" s="26">
        <v>42402</v>
      </c>
      <c r="CH86" s="26">
        <v>42540</v>
      </c>
      <c r="CI86" s="26">
        <v>42905</v>
      </c>
      <c r="CJ86" s="26">
        <v>43270</v>
      </c>
      <c r="CK86" s="26">
        <v>43635</v>
      </c>
      <c r="CL86" s="26">
        <v>44001</v>
      </c>
      <c r="CM86" s="28">
        <v>106.90065753424658</v>
      </c>
      <c r="CN86" s="28">
        <v>-5.38</v>
      </c>
      <c r="CO86" s="28">
        <v>-5.38</v>
      </c>
      <c r="CP86" s="27">
        <v>-5.38</v>
      </c>
      <c r="CQ86" s="27">
        <v>-5.38</v>
      </c>
      <c r="CR86" s="27">
        <v>-105.38</v>
      </c>
      <c r="CT86" s="23">
        <v>42402</v>
      </c>
      <c r="CU86" s="23">
        <v>42578</v>
      </c>
      <c r="CV86" s="23">
        <v>42943</v>
      </c>
      <c r="CW86" s="23">
        <v>43308</v>
      </c>
      <c r="CX86" s="25" t="s">
        <v>2</v>
      </c>
      <c r="CY86" s="24">
        <v>-6.5</v>
      </c>
      <c r="CZ86" s="24">
        <v>-6.5</v>
      </c>
      <c r="DA86" s="24">
        <v>-106.5</v>
      </c>
    </row>
    <row r="87" spans="1:105" x14ac:dyDescent="0.15">
      <c r="A87" s="1">
        <v>42403</v>
      </c>
      <c r="B87" s="1">
        <v>42405</v>
      </c>
      <c r="C87" s="1">
        <v>42771</v>
      </c>
      <c r="D87" s="1">
        <v>43136</v>
      </c>
      <c r="E87" s="2" t="s">
        <v>2</v>
      </c>
      <c r="F87">
        <f t="shared" ref="F87" si="235">-5.17</f>
        <v>-5.17</v>
      </c>
      <c r="G87">
        <v>-5.17</v>
      </c>
      <c r="H87">
        <f t="shared" ref="H87" si="236">-105.17</f>
        <v>-105.17</v>
      </c>
      <c r="J87" s="12">
        <v>42403</v>
      </c>
      <c r="K87" s="12">
        <v>42430</v>
      </c>
      <c r="L87" s="12">
        <v>42795</v>
      </c>
      <c r="M87" s="13">
        <v>110.89452054794521</v>
      </c>
      <c r="N87" s="11">
        <v>-8.5</v>
      </c>
      <c r="O87" s="11">
        <v>-108.5</v>
      </c>
      <c r="Q87" s="14">
        <v>42403</v>
      </c>
      <c r="R87" s="14">
        <v>42612</v>
      </c>
      <c r="S87" s="14">
        <v>42977</v>
      </c>
      <c r="T87" s="17">
        <v>102.77684931506849</v>
      </c>
      <c r="U87" s="18">
        <v>-6.2</v>
      </c>
      <c r="V87" s="18">
        <v>-106.2</v>
      </c>
      <c r="X87" s="19">
        <v>42403</v>
      </c>
      <c r="Y87" s="19">
        <v>42673</v>
      </c>
      <c r="Z87" s="19">
        <v>43038</v>
      </c>
      <c r="AA87" s="19">
        <v>43403</v>
      </c>
      <c r="AB87" s="19">
        <v>43768</v>
      </c>
      <c r="AC87" s="22">
        <v>100.48027397260275</v>
      </c>
      <c r="AD87" s="21">
        <v>-5.4</v>
      </c>
      <c r="AE87" s="21">
        <v>-5.4</v>
      </c>
      <c r="AF87" s="21">
        <v>-5.4</v>
      </c>
      <c r="AG87" s="21">
        <v>-105.4</v>
      </c>
      <c r="AI87" s="23">
        <v>42403</v>
      </c>
      <c r="AJ87" s="23">
        <v>42766</v>
      </c>
      <c r="AK87" s="23">
        <v>43131</v>
      </c>
      <c r="AL87" s="23"/>
      <c r="AM87" s="25">
        <v>100.67342465753426</v>
      </c>
      <c r="AN87" s="24">
        <v>-6.5</v>
      </c>
      <c r="AO87" s="24">
        <v>-106.5</v>
      </c>
      <c r="AR87" s="29">
        <v>42403</v>
      </c>
      <c r="AS87" s="29">
        <v>42477</v>
      </c>
      <c r="AT87" s="29">
        <v>42842</v>
      </c>
      <c r="AU87" s="29">
        <v>43207</v>
      </c>
      <c r="AV87" s="29">
        <v>43572</v>
      </c>
      <c r="AW87" s="29">
        <v>43938</v>
      </c>
      <c r="AX87" s="29">
        <v>44303</v>
      </c>
      <c r="AY87" s="29">
        <v>44668</v>
      </c>
      <c r="AZ87" s="29">
        <v>45033</v>
      </c>
      <c r="BA87" s="31" t="s">
        <v>2</v>
      </c>
      <c r="BB87" s="30">
        <v>-5.07</v>
      </c>
      <c r="BC87" s="30">
        <f t="shared" ref="BC87:BH87" si="237">BB87</f>
        <v>-5.07</v>
      </c>
      <c r="BD87" s="30">
        <f t="shared" si="237"/>
        <v>-5.07</v>
      </c>
      <c r="BE87" s="30">
        <f t="shared" si="237"/>
        <v>-5.07</v>
      </c>
      <c r="BF87" s="30">
        <f t="shared" si="237"/>
        <v>-5.07</v>
      </c>
      <c r="BG87" s="30">
        <f t="shared" si="237"/>
        <v>-5.07</v>
      </c>
      <c r="BH87" s="30">
        <f t="shared" si="237"/>
        <v>-5.07</v>
      </c>
      <c r="BI87" s="30">
        <f t="shared" ref="BI87" si="238">-100+BH87</f>
        <v>-105.07</v>
      </c>
      <c r="BK87" s="23">
        <v>42403</v>
      </c>
      <c r="BL87" s="23">
        <v>42588</v>
      </c>
      <c r="BM87" s="23">
        <v>42953</v>
      </c>
      <c r="BN87" s="23">
        <v>43318</v>
      </c>
      <c r="BO87" s="25">
        <v>104.30000000000001</v>
      </c>
      <c r="BP87" s="24">
        <v>-7.3</v>
      </c>
      <c r="BQ87" s="24">
        <v>-7.3</v>
      </c>
      <c r="BR87" s="24">
        <v>-107.3</v>
      </c>
      <c r="BT87" s="19">
        <v>42403</v>
      </c>
      <c r="BU87" s="19">
        <v>42639</v>
      </c>
      <c r="BV87" s="19">
        <v>43004</v>
      </c>
      <c r="BW87" s="19">
        <v>43369</v>
      </c>
      <c r="BX87" s="19">
        <v>43734</v>
      </c>
      <c r="BY87" s="19">
        <v>44100</v>
      </c>
      <c r="BZ87" s="22">
        <v>101.54383561643836</v>
      </c>
      <c r="CA87" s="22">
        <v>-6.3</v>
      </c>
      <c r="CB87" s="22">
        <f t="shared" ref="CB87:CD87" si="239">CA87</f>
        <v>-6.3</v>
      </c>
      <c r="CC87" s="22">
        <f t="shared" si="239"/>
        <v>-6.3</v>
      </c>
      <c r="CD87" s="22">
        <f t="shared" si="239"/>
        <v>-6.3</v>
      </c>
      <c r="CE87" s="20">
        <v>-106.3</v>
      </c>
      <c r="CG87" s="26">
        <v>42403</v>
      </c>
      <c r="CH87" s="26">
        <v>42540</v>
      </c>
      <c r="CI87" s="26">
        <v>42905</v>
      </c>
      <c r="CJ87" s="26">
        <v>43270</v>
      </c>
      <c r="CK87" s="26">
        <v>43635</v>
      </c>
      <c r="CL87" s="26">
        <v>44001</v>
      </c>
      <c r="CM87" s="28">
        <v>106.97539726027397</v>
      </c>
      <c r="CN87" s="28">
        <v>-5.38</v>
      </c>
      <c r="CO87" s="28">
        <f t="shared" ref="CO87:CQ87" si="240">CN87</f>
        <v>-5.38</v>
      </c>
      <c r="CP87" s="28">
        <f t="shared" si="240"/>
        <v>-5.38</v>
      </c>
      <c r="CQ87" s="28">
        <f t="shared" si="240"/>
        <v>-5.38</v>
      </c>
      <c r="CR87" s="27">
        <v>-105.38</v>
      </c>
      <c r="CT87" s="23">
        <v>42403</v>
      </c>
      <c r="CU87" s="23">
        <v>42578</v>
      </c>
      <c r="CV87" s="23">
        <v>42943</v>
      </c>
      <c r="CW87" s="23">
        <v>43308</v>
      </c>
      <c r="CX87" s="25">
        <v>102.5913698630137</v>
      </c>
      <c r="CY87" s="24">
        <v>-6.5</v>
      </c>
      <c r="CZ87" s="24">
        <v>-6.5</v>
      </c>
      <c r="DA87" s="24">
        <v>-106.5</v>
      </c>
    </row>
    <row r="88" spans="1:105" x14ac:dyDescent="0.15">
      <c r="A88" s="1">
        <v>42404</v>
      </c>
      <c r="B88" s="1">
        <v>42405</v>
      </c>
      <c r="C88" s="1">
        <v>42771</v>
      </c>
      <c r="D88" s="1">
        <v>43136</v>
      </c>
      <c r="E88" s="2">
        <v>105.56083561643835</v>
      </c>
      <c r="F88">
        <v>-5.17</v>
      </c>
      <c r="G88">
        <v>-5.17</v>
      </c>
      <c r="H88">
        <v>-105.17</v>
      </c>
      <c r="J88" s="12">
        <v>42404</v>
      </c>
      <c r="K88" s="12">
        <v>42430</v>
      </c>
      <c r="L88" s="12">
        <v>42795</v>
      </c>
      <c r="M88" s="13">
        <v>110.81780821917809</v>
      </c>
      <c r="N88" s="11">
        <v>-8.5</v>
      </c>
      <c r="O88" s="11">
        <v>-108.5</v>
      </c>
      <c r="Q88" s="14">
        <v>42404</v>
      </c>
      <c r="R88" s="14">
        <v>42612</v>
      </c>
      <c r="S88" s="14">
        <v>42977</v>
      </c>
      <c r="T88" s="17">
        <v>102.87383561643836</v>
      </c>
      <c r="U88" s="18">
        <v>-6.2</v>
      </c>
      <c r="V88" s="18">
        <v>-106.2</v>
      </c>
      <c r="X88" s="19">
        <v>42404</v>
      </c>
      <c r="Y88" s="19">
        <v>42673</v>
      </c>
      <c r="Z88" s="19">
        <v>43038</v>
      </c>
      <c r="AA88" s="19">
        <v>43403</v>
      </c>
      <c r="AB88" s="19">
        <v>43768</v>
      </c>
      <c r="AC88" s="22">
        <v>100.47506849315069</v>
      </c>
      <c r="AD88" s="21">
        <v>-5.4</v>
      </c>
      <c r="AE88" s="21">
        <v>-5.4</v>
      </c>
      <c r="AF88" s="21">
        <v>-5.4</v>
      </c>
      <c r="AG88" s="21">
        <v>-105.4</v>
      </c>
      <c r="AI88" s="23">
        <v>42404</v>
      </c>
      <c r="AJ88" s="23">
        <v>42766</v>
      </c>
      <c r="AK88" s="23">
        <v>43131</v>
      </c>
      <c r="AL88" s="23"/>
      <c r="AM88" s="25">
        <v>100.76123287671233</v>
      </c>
      <c r="AN88" s="24">
        <v>-6.5</v>
      </c>
      <c r="AO88" s="24">
        <v>-106.5</v>
      </c>
      <c r="AR88" s="29">
        <v>42404</v>
      </c>
      <c r="AS88" s="29">
        <v>42477</v>
      </c>
      <c r="AT88" s="29">
        <v>42842</v>
      </c>
      <c r="AU88" s="29">
        <v>43207</v>
      </c>
      <c r="AV88" s="29">
        <v>43572</v>
      </c>
      <c r="AW88" s="29">
        <v>43938</v>
      </c>
      <c r="AX88" s="29">
        <v>44303</v>
      </c>
      <c r="AY88" s="29">
        <v>44668</v>
      </c>
      <c r="AZ88" s="29">
        <v>45033</v>
      </c>
      <c r="BA88" s="31" t="s">
        <v>2</v>
      </c>
      <c r="BB88" s="30">
        <v>-5.07</v>
      </c>
      <c r="BC88" s="30">
        <v>-5.07</v>
      </c>
      <c r="BD88" s="30">
        <v>-5.07</v>
      </c>
      <c r="BE88" s="30">
        <v>-5.07</v>
      </c>
      <c r="BF88" s="30">
        <v>-5.07</v>
      </c>
      <c r="BG88" s="30">
        <v>-5.07</v>
      </c>
      <c r="BH88" s="30">
        <v>-5.07</v>
      </c>
      <c r="BI88" s="30">
        <v>-105.07</v>
      </c>
      <c r="BK88" s="23">
        <v>42404</v>
      </c>
      <c r="BL88" s="23">
        <v>42588</v>
      </c>
      <c r="BM88" s="23">
        <v>42953</v>
      </c>
      <c r="BN88" s="23">
        <v>43318</v>
      </c>
      <c r="BO88" s="25">
        <v>104.31</v>
      </c>
      <c r="BP88" s="24">
        <v>-7.3</v>
      </c>
      <c r="BQ88" s="24">
        <v>-7.3</v>
      </c>
      <c r="BR88" s="24">
        <v>-107.3</v>
      </c>
      <c r="BT88" s="19">
        <v>42404</v>
      </c>
      <c r="BU88" s="19">
        <v>42639</v>
      </c>
      <c r="BV88" s="19">
        <v>43004</v>
      </c>
      <c r="BW88" s="19">
        <v>43369</v>
      </c>
      <c r="BX88" s="19">
        <v>43734</v>
      </c>
      <c r="BY88" s="19">
        <v>44100</v>
      </c>
      <c r="BZ88" s="22">
        <v>101.61109589041095</v>
      </c>
      <c r="CA88" s="22">
        <v>-6.3</v>
      </c>
      <c r="CB88" s="22">
        <v>-6.3</v>
      </c>
      <c r="CC88" s="20">
        <v>-6.3</v>
      </c>
      <c r="CD88" s="20">
        <v>-6.3</v>
      </c>
      <c r="CE88" s="20">
        <v>-106.3</v>
      </c>
      <c r="CG88" s="26">
        <v>42404</v>
      </c>
      <c r="CH88" s="26">
        <v>42540</v>
      </c>
      <c r="CI88" s="26">
        <v>42905</v>
      </c>
      <c r="CJ88" s="26">
        <v>43270</v>
      </c>
      <c r="CK88" s="26">
        <v>43635</v>
      </c>
      <c r="CL88" s="26">
        <v>44001</v>
      </c>
      <c r="CM88" s="28">
        <v>106.99013698630137</v>
      </c>
      <c r="CN88" s="28">
        <v>-5.38</v>
      </c>
      <c r="CO88" s="28">
        <v>-5.38</v>
      </c>
      <c r="CP88" s="27">
        <v>-5.38</v>
      </c>
      <c r="CQ88" s="27">
        <v>-5.38</v>
      </c>
      <c r="CR88" s="27">
        <v>-105.38</v>
      </c>
      <c r="CT88" s="23">
        <v>42404</v>
      </c>
      <c r="CU88" s="23">
        <v>42578</v>
      </c>
      <c r="CV88" s="23">
        <v>42943</v>
      </c>
      <c r="CW88" s="23">
        <v>43308</v>
      </c>
      <c r="CX88" s="25" t="s">
        <v>2</v>
      </c>
      <c r="CY88" s="24">
        <v>-6.5</v>
      </c>
      <c r="CZ88" s="24">
        <v>-6.5</v>
      </c>
      <c r="DA88" s="24">
        <v>-106.5</v>
      </c>
    </row>
    <row r="89" spans="1:105" x14ac:dyDescent="0.15">
      <c r="A89" s="1">
        <v>42405</v>
      </c>
      <c r="B89" s="1">
        <v>42771</v>
      </c>
      <c r="C89" s="1">
        <v>43136</v>
      </c>
      <c r="E89" s="2">
        <v>102.1</v>
      </c>
      <c r="F89">
        <v>-5.17</v>
      </c>
      <c r="G89">
        <v>-105.17</v>
      </c>
      <c r="J89" s="12">
        <v>42405</v>
      </c>
      <c r="K89" s="12">
        <v>42430</v>
      </c>
      <c r="L89" s="12">
        <v>42795</v>
      </c>
      <c r="M89" s="13">
        <v>110.94109589041096</v>
      </c>
      <c r="N89" s="11">
        <v>-8.5</v>
      </c>
      <c r="O89" s="11">
        <v>-108.5</v>
      </c>
      <c r="Q89" s="14">
        <v>42405</v>
      </c>
      <c r="R89" s="14">
        <v>42612</v>
      </c>
      <c r="S89" s="14">
        <v>42977</v>
      </c>
      <c r="T89" s="17">
        <v>102.82082191780822</v>
      </c>
      <c r="U89" s="18">
        <v>-6.2</v>
      </c>
      <c r="V89" s="18">
        <v>-106.2</v>
      </c>
      <c r="X89" s="19">
        <v>42405</v>
      </c>
      <c r="Y89" s="19">
        <v>42673</v>
      </c>
      <c r="Z89" s="19">
        <v>43038</v>
      </c>
      <c r="AA89" s="19">
        <v>43403</v>
      </c>
      <c r="AB89" s="19">
        <v>43768</v>
      </c>
      <c r="AC89" s="22">
        <v>100.48986301369864</v>
      </c>
      <c r="AD89" s="21">
        <v>-5.4</v>
      </c>
      <c r="AE89" s="21">
        <v>-5.4</v>
      </c>
      <c r="AF89" s="21">
        <v>-5.4</v>
      </c>
      <c r="AG89" s="21">
        <v>-105.4</v>
      </c>
      <c r="AI89" s="23">
        <v>42405</v>
      </c>
      <c r="AJ89" s="23">
        <v>42766</v>
      </c>
      <c r="AK89" s="23">
        <v>43131</v>
      </c>
      <c r="AL89" s="23"/>
      <c r="AM89" s="25">
        <v>100.97904109589041</v>
      </c>
      <c r="AN89" s="24">
        <v>-6.5</v>
      </c>
      <c r="AO89" s="24">
        <v>-106.5</v>
      </c>
      <c r="AR89" s="29">
        <v>42405</v>
      </c>
      <c r="AS89" s="29">
        <v>42477</v>
      </c>
      <c r="AT89" s="29">
        <v>42842</v>
      </c>
      <c r="AU89" s="29">
        <v>43207</v>
      </c>
      <c r="AV89" s="29">
        <v>43572</v>
      </c>
      <c r="AW89" s="29">
        <v>43938</v>
      </c>
      <c r="AX89" s="29">
        <v>44303</v>
      </c>
      <c r="AY89" s="29">
        <v>44668</v>
      </c>
      <c r="AZ89" s="29">
        <v>45033</v>
      </c>
      <c r="BA89" s="31">
        <v>100.07378082191781</v>
      </c>
      <c r="BB89" s="30">
        <v>-5.07</v>
      </c>
      <c r="BC89" s="30">
        <f t="shared" ref="BC89:BH89" si="241">BB89</f>
        <v>-5.07</v>
      </c>
      <c r="BD89" s="30">
        <f t="shared" si="241"/>
        <v>-5.07</v>
      </c>
      <c r="BE89" s="30">
        <f t="shared" si="241"/>
        <v>-5.07</v>
      </c>
      <c r="BF89" s="30">
        <f t="shared" si="241"/>
        <v>-5.07</v>
      </c>
      <c r="BG89" s="30">
        <f t="shared" si="241"/>
        <v>-5.07</v>
      </c>
      <c r="BH89" s="30">
        <f t="shared" si="241"/>
        <v>-5.07</v>
      </c>
      <c r="BI89" s="30">
        <f t="shared" ref="BI89" si="242">-100+BH89</f>
        <v>-105.07</v>
      </c>
      <c r="BK89" s="23">
        <v>42405</v>
      </c>
      <c r="BL89" s="23">
        <v>42588</v>
      </c>
      <c r="BM89" s="23">
        <v>42953</v>
      </c>
      <c r="BN89" s="23">
        <v>43318</v>
      </c>
      <c r="BO89" s="25">
        <v>104.44</v>
      </c>
      <c r="BP89" s="24">
        <v>-7.3</v>
      </c>
      <c r="BQ89" s="24">
        <v>-7.3</v>
      </c>
      <c r="BR89" s="24">
        <v>-107.3</v>
      </c>
      <c r="BT89" s="19">
        <v>42405</v>
      </c>
      <c r="BU89" s="19">
        <v>42639</v>
      </c>
      <c r="BV89" s="19">
        <v>43004</v>
      </c>
      <c r="BW89" s="19">
        <v>43369</v>
      </c>
      <c r="BX89" s="19">
        <v>43734</v>
      </c>
      <c r="BY89" s="19">
        <v>44100</v>
      </c>
      <c r="BZ89" s="22">
        <v>101.76835616438356</v>
      </c>
      <c r="CA89" s="22">
        <v>-6.3</v>
      </c>
      <c r="CB89" s="22">
        <v>-6.3</v>
      </c>
      <c r="CC89" s="20">
        <v>-6.3</v>
      </c>
      <c r="CD89" s="20">
        <v>-6.3</v>
      </c>
      <c r="CE89" s="20">
        <v>-106.3</v>
      </c>
      <c r="CG89" s="26">
        <v>42405</v>
      </c>
      <c r="CH89" s="26">
        <v>42540</v>
      </c>
      <c r="CI89" s="26">
        <v>42905</v>
      </c>
      <c r="CJ89" s="26">
        <v>43270</v>
      </c>
      <c r="CK89" s="26">
        <v>43635</v>
      </c>
      <c r="CL89" s="26">
        <v>44001</v>
      </c>
      <c r="CM89" s="28">
        <v>107.00487671232877</v>
      </c>
      <c r="CN89" s="28">
        <v>-5.38</v>
      </c>
      <c r="CO89" s="28">
        <f t="shared" ref="CO89:CQ89" si="243">CN89</f>
        <v>-5.38</v>
      </c>
      <c r="CP89" s="28">
        <f t="shared" si="243"/>
        <v>-5.38</v>
      </c>
      <c r="CQ89" s="28">
        <f t="shared" si="243"/>
        <v>-5.38</v>
      </c>
      <c r="CR89" s="27">
        <v>-105.38</v>
      </c>
      <c r="CT89" s="23">
        <v>42405</v>
      </c>
      <c r="CU89" s="23">
        <v>42578</v>
      </c>
      <c r="CV89" s="23">
        <v>42943</v>
      </c>
      <c r="CW89" s="23">
        <v>43308</v>
      </c>
      <c r="CX89" s="25" t="s">
        <v>2</v>
      </c>
      <c r="CY89" s="24">
        <v>-6.5</v>
      </c>
      <c r="CZ89" s="24">
        <v>-6.5</v>
      </c>
      <c r="DA89" s="24">
        <v>-106.5</v>
      </c>
    </row>
    <row r="90" spans="1:105" x14ac:dyDescent="0.15">
      <c r="A90" s="1">
        <v>42415</v>
      </c>
      <c r="B90" s="1">
        <v>42771</v>
      </c>
      <c r="C90" s="1">
        <v>43136</v>
      </c>
      <c r="E90" s="2" t="s">
        <v>2</v>
      </c>
      <c r="F90">
        <v>-5.17</v>
      </c>
      <c r="G90">
        <v>-105.17</v>
      </c>
      <c r="J90" s="12">
        <v>42415</v>
      </c>
      <c r="K90" s="12">
        <v>42430</v>
      </c>
      <c r="L90" s="12">
        <v>42795</v>
      </c>
      <c r="M90" s="13">
        <v>111.07397260273973</v>
      </c>
      <c r="N90" s="11">
        <v>-8.5</v>
      </c>
      <c r="O90" s="11">
        <v>-108.5</v>
      </c>
      <c r="Q90" s="14">
        <v>42415</v>
      </c>
      <c r="R90" s="14">
        <v>42612</v>
      </c>
      <c r="S90" s="14">
        <v>42977</v>
      </c>
      <c r="T90" s="17">
        <v>102.97068493150684</v>
      </c>
      <c r="U90" s="18">
        <v>-6.2</v>
      </c>
      <c r="V90" s="18">
        <v>-106.2</v>
      </c>
      <c r="X90" s="19">
        <v>42415</v>
      </c>
      <c r="Y90" s="19">
        <v>42673</v>
      </c>
      <c r="Z90" s="19">
        <v>43038</v>
      </c>
      <c r="AA90" s="19">
        <v>43403</v>
      </c>
      <c r="AB90" s="19">
        <v>43768</v>
      </c>
      <c r="AC90" s="22">
        <v>100.59780821917808</v>
      </c>
      <c r="AD90" s="21">
        <v>-5.4</v>
      </c>
      <c r="AE90" s="21">
        <v>-5.4</v>
      </c>
      <c r="AF90" s="21">
        <v>-5.4</v>
      </c>
      <c r="AG90" s="21">
        <v>-105.4</v>
      </c>
      <c r="AI90" s="23">
        <v>42415</v>
      </c>
      <c r="AJ90" s="23">
        <v>42766</v>
      </c>
      <c r="AK90" s="23">
        <v>43131</v>
      </c>
      <c r="AL90" s="23"/>
      <c r="AM90" s="25">
        <v>101.13712328767123</v>
      </c>
      <c r="AN90" s="24">
        <v>-6.5</v>
      </c>
      <c r="AO90" s="24">
        <v>-106.5</v>
      </c>
      <c r="AR90" s="29">
        <v>42415</v>
      </c>
      <c r="AS90" s="29">
        <v>42477</v>
      </c>
      <c r="AT90" s="29">
        <v>42842</v>
      </c>
      <c r="AU90" s="29">
        <v>43207</v>
      </c>
      <c r="AV90" s="29">
        <v>43572</v>
      </c>
      <c r="AW90" s="29">
        <v>43938</v>
      </c>
      <c r="AX90" s="29">
        <v>44303</v>
      </c>
      <c r="AY90" s="29">
        <v>44668</v>
      </c>
      <c r="AZ90" s="29">
        <v>45033</v>
      </c>
      <c r="BA90" s="31">
        <v>99.222684931506848</v>
      </c>
      <c r="BB90" s="30">
        <v>-5.07</v>
      </c>
      <c r="BC90" s="30">
        <v>-5.07</v>
      </c>
      <c r="BD90" s="30">
        <v>-5.07</v>
      </c>
      <c r="BE90" s="30">
        <v>-5.07</v>
      </c>
      <c r="BF90" s="30">
        <v>-5.07</v>
      </c>
      <c r="BG90" s="30">
        <v>-5.07</v>
      </c>
      <c r="BH90" s="30">
        <v>-5.07</v>
      </c>
      <c r="BI90" s="30">
        <v>-105.07</v>
      </c>
      <c r="BK90" s="23">
        <v>42415</v>
      </c>
      <c r="BL90" s="23">
        <v>42588</v>
      </c>
      <c r="BM90" s="23">
        <v>42953</v>
      </c>
      <c r="BN90" s="23">
        <v>43318</v>
      </c>
      <c r="BO90" s="25">
        <v>104.53</v>
      </c>
      <c r="BP90" s="24">
        <v>-7.3</v>
      </c>
      <c r="BQ90" s="24">
        <v>-7.3</v>
      </c>
      <c r="BR90" s="24">
        <v>-107.3</v>
      </c>
      <c r="BT90" s="19">
        <v>42415</v>
      </c>
      <c r="BU90" s="19">
        <v>42639</v>
      </c>
      <c r="BV90" s="19">
        <v>43004</v>
      </c>
      <c r="BW90" s="19">
        <v>43369</v>
      </c>
      <c r="BX90" s="19">
        <v>43734</v>
      </c>
      <c r="BY90" s="19">
        <v>44100</v>
      </c>
      <c r="BZ90" s="22">
        <v>101.75095890410958</v>
      </c>
      <c r="CA90" s="22">
        <v>-6.3</v>
      </c>
      <c r="CB90" s="22">
        <f t="shared" ref="CB90:CD90" si="244">CA90</f>
        <v>-6.3</v>
      </c>
      <c r="CC90" s="22">
        <f t="shared" si="244"/>
        <v>-6.3</v>
      </c>
      <c r="CD90" s="22">
        <f t="shared" si="244"/>
        <v>-6.3</v>
      </c>
      <c r="CE90" s="20">
        <v>-106.3</v>
      </c>
      <c r="CG90" s="26">
        <v>42415</v>
      </c>
      <c r="CH90" s="26">
        <v>42540</v>
      </c>
      <c r="CI90" s="26">
        <v>42905</v>
      </c>
      <c r="CJ90" s="26">
        <v>43270</v>
      </c>
      <c r="CK90" s="26">
        <v>43635</v>
      </c>
      <c r="CL90" s="26">
        <v>44001</v>
      </c>
      <c r="CM90" s="28">
        <v>107.13227397260273</v>
      </c>
      <c r="CN90" s="28">
        <v>-5.38</v>
      </c>
      <c r="CO90" s="28">
        <v>-5.38</v>
      </c>
      <c r="CP90" s="27">
        <v>-5.38</v>
      </c>
      <c r="CQ90" s="27">
        <v>-5.38</v>
      </c>
      <c r="CR90" s="27">
        <v>-105.38</v>
      </c>
      <c r="CT90" s="23">
        <v>42415</v>
      </c>
      <c r="CU90" s="23">
        <v>42578</v>
      </c>
      <c r="CV90" s="23">
        <v>42943</v>
      </c>
      <c r="CW90" s="23">
        <v>43308</v>
      </c>
      <c r="CX90" s="25">
        <v>102.80506849315069</v>
      </c>
      <c r="CY90" s="24">
        <v>-6.5</v>
      </c>
      <c r="CZ90" s="24">
        <v>-6.5</v>
      </c>
      <c r="DA90" s="24">
        <v>-106.5</v>
      </c>
    </row>
    <row r="91" spans="1:105" x14ac:dyDescent="0.15">
      <c r="A91" s="1">
        <v>42416</v>
      </c>
      <c r="B91" s="1">
        <v>42771</v>
      </c>
      <c r="C91" s="1">
        <v>43136</v>
      </c>
      <c r="E91" s="2" t="s">
        <v>2</v>
      </c>
      <c r="F91">
        <v>-5.17</v>
      </c>
      <c r="G91">
        <v>-105.17</v>
      </c>
      <c r="J91" s="12">
        <v>42416</v>
      </c>
      <c r="K91" s="12">
        <v>42430</v>
      </c>
      <c r="L91" s="12">
        <v>42795</v>
      </c>
      <c r="M91" s="13">
        <v>111.09726027397261</v>
      </c>
      <c r="N91" s="11">
        <v>-8.5</v>
      </c>
      <c r="O91" s="11">
        <v>-108.5</v>
      </c>
      <c r="Q91" s="14">
        <v>42416</v>
      </c>
      <c r="R91" s="14">
        <v>42612</v>
      </c>
      <c r="S91" s="14">
        <v>42977</v>
      </c>
      <c r="T91" s="17">
        <v>102.89767123287672</v>
      </c>
      <c r="U91" s="18">
        <v>-6.2</v>
      </c>
      <c r="V91" s="18">
        <v>-106.2</v>
      </c>
      <c r="X91" s="19">
        <v>42416</v>
      </c>
      <c r="Y91" s="19">
        <v>42673</v>
      </c>
      <c r="Z91" s="19">
        <v>43038</v>
      </c>
      <c r="AA91" s="19">
        <v>43403</v>
      </c>
      <c r="AB91" s="19">
        <v>43768</v>
      </c>
      <c r="AC91" s="22">
        <v>100.60260273972602</v>
      </c>
      <c r="AD91" s="21">
        <v>-5.4</v>
      </c>
      <c r="AE91" s="21">
        <v>-5.4</v>
      </c>
      <c r="AF91" s="21">
        <v>-5.4</v>
      </c>
      <c r="AG91" s="21">
        <v>-105.4</v>
      </c>
      <c r="AI91" s="23">
        <v>42416</v>
      </c>
      <c r="AJ91" s="23">
        <v>42766</v>
      </c>
      <c r="AK91" s="23">
        <v>43131</v>
      </c>
      <c r="AL91" s="23"/>
      <c r="AM91" s="25">
        <v>101.15493150684932</v>
      </c>
      <c r="AN91" s="24">
        <v>-6.5</v>
      </c>
      <c r="AO91" s="24">
        <v>-106.5</v>
      </c>
      <c r="AR91" s="29">
        <v>42416</v>
      </c>
      <c r="AS91" s="29">
        <v>42477</v>
      </c>
      <c r="AT91" s="29">
        <v>42842</v>
      </c>
      <c r="AU91" s="29">
        <v>43207</v>
      </c>
      <c r="AV91" s="29">
        <v>43572</v>
      </c>
      <c r="AW91" s="29">
        <v>43938</v>
      </c>
      <c r="AX91" s="29">
        <v>44303</v>
      </c>
      <c r="AY91" s="29">
        <v>44668</v>
      </c>
      <c r="AZ91" s="29">
        <v>45033</v>
      </c>
      <c r="BA91" s="31" t="s">
        <v>2</v>
      </c>
      <c r="BB91" s="30">
        <v>-5.07</v>
      </c>
      <c r="BC91" s="30">
        <f t="shared" ref="BC91:BH91" si="245">BB91</f>
        <v>-5.07</v>
      </c>
      <c r="BD91" s="30">
        <f t="shared" si="245"/>
        <v>-5.07</v>
      </c>
      <c r="BE91" s="30">
        <f t="shared" si="245"/>
        <v>-5.07</v>
      </c>
      <c r="BF91" s="30">
        <f t="shared" si="245"/>
        <v>-5.07</v>
      </c>
      <c r="BG91" s="30">
        <f t="shared" si="245"/>
        <v>-5.07</v>
      </c>
      <c r="BH91" s="30">
        <f t="shared" si="245"/>
        <v>-5.07</v>
      </c>
      <c r="BI91" s="30">
        <f t="shared" ref="BI91" si="246">-100+BH91</f>
        <v>-105.07</v>
      </c>
      <c r="BK91" s="23">
        <v>42416</v>
      </c>
      <c r="BL91" s="23">
        <v>42588</v>
      </c>
      <c r="BM91" s="23">
        <v>42953</v>
      </c>
      <c r="BN91" s="23">
        <v>43318</v>
      </c>
      <c r="BO91" s="25">
        <v>104.53999999999999</v>
      </c>
      <c r="BP91" s="24">
        <v>-7.3</v>
      </c>
      <c r="BQ91" s="24">
        <v>-7.3</v>
      </c>
      <c r="BR91" s="24">
        <v>-107.3</v>
      </c>
      <c r="BT91" s="19">
        <v>42416</v>
      </c>
      <c r="BU91" s="19">
        <v>42639</v>
      </c>
      <c r="BV91" s="19">
        <v>43004</v>
      </c>
      <c r="BW91" s="19">
        <v>43369</v>
      </c>
      <c r="BX91" s="19">
        <v>43734</v>
      </c>
      <c r="BY91" s="19">
        <v>44100</v>
      </c>
      <c r="BZ91" s="22">
        <v>101.68821917808219</v>
      </c>
      <c r="CA91" s="22">
        <v>-6.3</v>
      </c>
      <c r="CB91" s="22">
        <v>-6.3</v>
      </c>
      <c r="CC91" s="20">
        <v>-6.3</v>
      </c>
      <c r="CD91" s="20">
        <v>-6.3</v>
      </c>
      <c r="CE91" s="20">
        <v>-106.3</v>
      </c>
      <c r="CG91" s="26">
        <v>42416</v>
      </c>
      <c r="CH91" s="26">
        <v>42540</v>
      </c>
      <c r="CI91" s="26">
        <v>42905</v>
      </c>
      <c r="CJ91" s="26">
        <v>43270</v>
      </c>
      <c r="CK91" s="26">
        <v>43635</v>
      </c>
      <c r="CL91" s="26">
        <v>44001</v>
      </c>
      <c r="CM91" s="28">
        <v>107.15701369863014</v>
      </c>
      <c r="CN91" s="28">
        <v>-5.38</v>
      </c>
      <c r="CO91" s="28">
        <f t="shared" ref="CO91:CQ91" si="247">CN91</f>
        <v>-5.38</v>
      </c>
      <c r="CP91" s="28">
        <f t="shared" si="247"/>
        <v>-5.38</v>
      </c>
      <c r="CQ91" s="28">
        <f t="shared" si="247"/>
        <v>-5.38</v>
      </c>
      <c r="CR91" s="27">
        <v>-105.38</v>
      </c>
      <c r="CT91" s="23">
        <v>42416</v>
      </c>
      <c r="CU91" s="23">
        <v>42578</v>
      </c>
      <c r="CV91" s="23">
        <v>42943</v>
      </c>
      <c r="CW91" s="23">
        <v>43308</v>
      </c>
      <c r="CX91" s="25">
        <v>102.82287671232876</v>
      </c>
      <c r="CY91" s="24">
        <v>-6.5</v>
      </c>
      <c r="CZ91" s="24">
        <v>-6.5</v>
      </c>
      <c r="DA91" s="24">
        <v>-106.5</v>
      </c>
    </row>
    <row r="92" spans="1:105" x14ac:dyDescent="0.15">
      <c r="A92" s="1">
        <v>42417</v>
      </c>
      <c r="B92" s="1">
        <v>42771</v>
      </c>
      <c r="C92" s="1">
        <v>43136</v>
      </c>
      <c r="E92" s="2">
        <v>98.572972602739739</v>
      </c>
      <c r="F92">
        <v>-5.17</v>
      </c>
      <c r="G92">
        <v>-105.17</v>
      </c>
      <c r="J92" s="12">
        <v>42417</v>
      </c>
      <c r="K92" s="12">
        <v>42430</v>
      </c>
      <c r="L92" s="12">
        <v>42795</v>
      </c>
      <c r="M92" s="13">
        <v>111.12054794520549</v>
      </c>
      <c r="N92" s="11">
        <v>-8.5</v>
      </c>
      <c r="O92" s="11">
        <v>-108.5</v>
      </c>
      <c r="Q92" s="14">
        <v>42417</v>
      </c>
      <c r="R92" s="14">
        <v>42612</v>
      </c>
      <c r="S92" s="14">
        <v>42977</v>
      </c>
      <c r="T92" s="17">
        <v>103.03465753424658</v>
      </c>
      <c r="U92" s="18">
        <v>-6.2</v>
      </c>
      <c r="V92" s="18">
        <v>-106.2</v>
      </c>
      <c r="X92" s="19">
        <v>42417</v>
      </c>
      <c r="Y92" s="19">
        <v>42673</v>
      </c>
      <c r="Z92" s="19">
        <v>43038</v>
      </c>
      <c r="AA92" s="19">
        <v>43403</v>
      </c>
      <c r="AB92" s="19">
        <v>43768</v>
      </c>
      <c r="AC92" s="22">
        <v>100.61739726027396</v>
      </c>
      <c r="AD92" s="21">
        <v>-5.4</v>
      </c>
      <c r="AE92" s="21">
        <v>-5.4</v>
      </c>
      <c r="AF92" s="21">
        <v>-5.4</v>
      </c>
      <c r="AG92" s="21">
        <v>-105.4</v>
      </c>
      <c r="AI92" s="23">
        <v>42417</v>
      </c>
      <c r="AJ92" s="23">
        <v>42766</v>
      </c>
      <c r="AK92" s="23">
        <v>43131</v>
      </c>
      <c r="AL92" s="23"/>
      <c r="AM92" s="25" t="s">
        <v>2</v>
      </c>
      <c r="AN92" s="24">
        <v>-6.5</v>
      </c>
      <c r="AO92" s="24">
        <v>-106.5</v>
      </c>
      <c r="AR92" s="29">
        <v>42417</v>
      </c>
      <c r="AS92" s="29">
        <v>42477</v>
      </c>
      <c r="AT92" s="29">
        <v>42842</v>
      </c>
      <c r="AU92" s="29">
        <v>43207</v>
      </c>
      <c r="AV92" s="29">
        <v>43572</v>
      </c>
      <c r="AW92" s="29">
        <v>43938</v>
      </c>
      <c r="AX92" s="29">
        <v>44303</v>
      </c>
      <c r="AY92" s="29">
        <v>44668</v>
      </c>
      <c r="AZ92" s="29">
        <v>45033</v>
      </c>
      <c r="BA92" s="31" t="s">
        <v>2</v>
      </c>
      <c r="BB92" s="30">
        <v>-5.07</v>
      </c>
      <c r="BC92" s="30">
        <v>-5.07</v>
      </c>
      <c r="BD92" s="30">
        <v>-5.07</v>
      </c>
      <c r="BE92" s="30">
        <v>-5.07</v>
      </c>
      <c r="BF92" s="30">
        <v>-5.07</v>
      </c>
      <c r="BG92" s="30">
        <v>-5.07</v>
      </c>
      <c r="BH92" s="30">
        <v>-5.07</v>
      </c>
      <c r="BI92" s="30">
        <v>-105.07</v>
      </c>
      <c r="BK92" s="23">
        <v>42417</v>
      </c>
      <c r="BL92" s="23">
        <v>42588</v>
      </c>
      <c r="BM92" s="23">
        <v>42953</v>
      </c>
      <c r="BN92" s="23">
        <v>43318</v>
      </c>
      <c r="BO92" s="25">
        <v>104.5</v>
      </c>
      <c r="BP92" s="24">
        <v>-7.3</v>
      </c>
      <c r="BQ92" s="24">
        <v>-7.3</v>
      </c>
      <c r="BR92" s="24">
        <v>-107.3</v>
      </c>
      <c r="BT92" s="19">
        <v>42417</v>
      </c>
      <c r="BU92" s="19">
        <v>42639</v>
      </c>
      <c r="BV92" s="19">
        <v>43004</v>
      </c>
      <c r="BW92" s="19">
        <v>43369</v>
      </c>
      <c r="BX92" s="19">
        <v>43734</v>
      </c>
      <c r="BY92" s="19">
        <v>44100</v>
      </c>
      <c r="BZ92" s="22">
        <v>101.68547945205479</v>
      </c>
      <c r="CA92" s="22">
        <v>-6.3</v>
      </c>
      <c r="CB92" s="22">
        <v>-6.3</v>
      </c>
      <c r="CC92" s="20">
        <v>-6.3</v>
      </c>
      <c r="CD92" s="20">
        <v>-6.3</v>
      </c>
      <c r="CE92" s="20">
        <v>-106.3</v>
      </c>
      <c r="CG92" s="26">
        <v>42417</v>
      </c>
      <c r="CH92" s="26">
        <v>42540</v>
      </c>
      <c r="CI92" s="26">
        <v>42905</v>
      </c>
      <c r="CJ92" s="26">
        <v>43270</v>
      </c>
      <c r="CK92" s="26">
        <v>43635</v>
      </c>
      <c r="CL92" s="26">
        <v>44001</v>
      </c>
      <c r="CM92" s="28">
        <v>107.18175342465753</v>
      </c>
      <c r="CN92" s="28">
        <v>-5.38</v>
      </c>
      <c r="CO92" s="28">
        <v>-5.38</v>
      </c>
      <c r="CP92" s="27">
        <v>-5.38</v>
      </c>
      <c r="CQ92" s="27">
        <v>-5.38</v>
      </c>
      <c r="CR92" s="27">
        <v>-105.38</v>
      </c>
      <c r="CT92" s="23">
        <v>42417</v>
      </c>
      <c r="CU92" s="23">
        <v>42578</v>
      </c>
      <c r="CV92" s="23">
        <v>42943</v>
      </c>
      <c r="CW92" s="23">
        <v>43308</v>
      </c>
      <c r="CX92" s="25" t="s">
        <v>2</v>
      </c>
      <c r="CY92" s="24">
        <v>-6.5</v>
      </c>
      <c r="CZ92" s="24">
        <v>-6.5</v>
      </c>
      <c r="DA92" s="24">
        <v>-106.5</v>
      </c>
    </row>
    <row r="93" spans="1:105" x14ac:dyDescent="0.15">
      <c r="A93" s="1">
        <v>42418</v>
      </c>
      <c r="B93" s="1">
        <v>42771</v>
      </c>
      <c r="C93" s="1">
        <v>43136</v>
      </c>
      <c r="E93" s="2">
        <v>98.384136986301371</v>
      </c>
      <c r="F93">
        <v>-5.17</v>
      </c>
      <c r="G93">
        <v>-105.17</v>
      </c>
      <c r="J93" s="12">
        <v>42418</v>
      </c>
      <c r="K93" s="12">
        <v>42430</v>
      </c>
      <c r="L93" s="12">
        <v>42795</v>
      </c>
      <c r="M93" s="13">
        <v>111.02383561643836</v>
      </c>
      <c r="N93" s="11">
        <v>-8.5</v>
      </c>
      <c r="O93" s="11">
        <v>-108.5</v>
      </c>
      <c r="Q93" s="14">
        <v>42418</v>
      </c>
      <c r="R93" s="14">
        <v>42612</v>
      </c>
      <c r="S93" s="14">
        <v>42977</v>
      </c>
      <c r="T93" s="17">
        <v>103.02164383561643</v>
      </c>
      <c r="U93" s="18">
        <v>-6.2</v>
      </c>
      <c r="V93" s="18">
        <v>-106.2</v>
      </c>
      <c r="X93" s="19">
        <v>42418</v>
      </c>
      <c r="Y93" s="19">
        <v>42673</v>
      </c>
      <c r="Z93" s="19">
        <v>43038</v>
      </c>
      <c r="AA93" s="19">
        <v>43403</v>
      </c>
      <c r="AB93" s="19">
        <v>43768</v>
      </c>
      <c r="AC93" s="22" t="s">
        <v>2</v>
      </c>
      <c r="AD93" s="21">
        <v>-5.4</v>
      </c>
      <c r="AE93" s="21">
        <v>-5.4</v>
      </c>
      <c r="AF93" s="21">
        <v>-5.4</v>
      </c>
      <c r="AG93" s="21">
        <v>-105.4</v>
      </c>
      <c r="AI93" s="23">
        <v>42418</v>
      </c>
      <c r="AJ93" s="23">
        <v>42766</v>
      </c>
      <c r="AK93" s="23">
        <v>43131</v>
      </c>
      <c r="AL93" s="23"/>
      <c r="AM93" s="25">
        <v>101.19054794520548</v>
      </c>
      <c r="AN93" s="24">
        <v>-6.5</v>
      </c>
      <c r="AO93" s="24">
        <v>-106.5</v>
      </c>
      <c r="AR93" s="29">
        <v>42418</v>
      </c>
      <c r="AS93" s="29">
        <v>42477</v>
      </c>
      <c r="AT93" s="29">
        <v>42842</v>
      </c>
      <c r="AU93" s="29">
        <v>43207</v>
      </c>
      <c r="AV93" s="29">
        <v>43572</v>
      </c>
      <c r="AW93" s="29">
        <v>43938</v>
      </c>
      <c r="AX93" s="29">
        <v>44303</v>
      </c>
      <c r="AY93" s="29">
        <v>44668</v>
      </c>
      <c r="AZ93" s="29">
        <v>45033</v>
      </c>
      <c r="BA93" s="31" t="s">
        <v>2</v>
      </c>
      <c r="BB93" s="30">
        <v>-5.07</v>
      </c>
      <c r="BC93" s="30">
        <f t="shared" ref="BC93:BH93" si="248">BB93</f>
        <v>-5.07</v>
      </c>
      <c r="BD93" s="30">
        <f t="shared" si="248"/>
        <v>-5.07</v>
      </c>
      <c r="BE93" s="30">
        <f t="shared" si="248"/>
        <v>-5.07</v>
      </c>
      <c r="BF93" s="30">
        <f t="shared" si="248"/>
        <v>-5.07</v>
      </c>
      <c r="BG93" s="30">
        <f t="shared" si="248"/>
        <v>-5.07</v>
      </c>
      <c r="BH93" s="30">
        <f t="shared" si="248"/>
        <v>-5.07</v>
      </c>
      <c r="BI93" s="30">
        <f t="shared" ref="BI93" si="249">-100+BH93</f>
        <v>-105.07</v>
      </c>
      <c r="BK93" s="23">
        <v>42418</v>
      </c>
      <c r="BL93" s="23">
        <v>42588</v>
      </c>
      <c r="BM93" s="23">
        <v>42953</v>
      </c>
      <c r="BN93" s="23">
        <v>43318</v>
      </c>
      <c r="BO93" s="25">
        <v>104.52</v>
      </c>
      <c r="BP93" s="24">
        <v>-7.3</v>
      </c>
      <c r="BQ93" s="24">
        <v>-7.3</v>
      </c>
      <c r="BR93" s="24">
        <v>-107.3</v>
      </c>
      <c r="BT93" s="19">
        <v>42418</v>
      </c>
      <c r="BU93" s="19">
        <v>42639</v>
      </c>
      <c r="BV93" s="19">
        <v>43004</v>
      </c>
      <c r="BW93" s="19">
        <v>43369</v>
      </c>
      <c r="BX93" s="19">
        <v>43734</v>
      </c>
      <c r="BY93" s="19">
        <v>44100</v>
      </c>
      <c r="BZ93" s="22">
        <v>101.65273972602741</v>
      </c>
      <c r="CA93" s="22">
        <v>-6.3</v>
      </c>
      <c r="CB93" s="22">
        <f t="shared" ref="CB93:CD93" si="250">CA93</f>
        <v>-6.3</v>
      </c>
      <c r="CC93" s="22">
        <f t="shared" si="250"/>
        <v>-6.3</v>
      </c>
      <c r="CD93" s="22">
        <f t="shared" si="250"/>
        <v>-6.3</v>
      </c>
      <c r="CE93" s="20">
        <v>-106.3</v>
      </c>
      <c r="CG93" s="26">
        <v>42418</v>
      </c>
      <c r="CH93" s="26">
        <v>42540</v>
      </c>
      <c r="CI93" s="26">
        <v>42905</v>
      </c>
      <c r="CJ93" s="26">
        <v>43270</v>
      </c>
      <c r="CK93" s="26">
        <v>43635</v>
      </c>
      <c r="CL93" s="26">
        <v>44001</v>
      </c>
      <c r="CM93" s="28">
        <v>107.28649315068493</v>
      </c>
      <c r="CN93" s="28">
        <v>-5.38</v>
      </c>
      <c r="CO93" s="28">
        <f t="shared" ref="CO93:CQ93" si="251">CN93</f>
        <v>-5.38</v>
      </c>
      <c r="CP93" s="28">
        <f t="shared" si="251"/>
        <v>-5.38</v>
      </c>
      <c r="CQ93" s="28">
        <f t="shared" si="251"/>
        <v>-5.38</v>
      </c>
      <c r="CR93" s="27">
        <v>-105.38</v>
      </c>
      <c r="CT93" s="23">
        <v>42418</v>
      </c>
      <c r="CU93" s="23">
        <v>42578</v>
      </c>
      <c r="CV93" s="23">
        <v>42943</v>
      </c>
      <c r="CW93" s="23">
        <v>43308</v>
      </c>
      <c r="CX93" s="25" t="s">
        <v>2</v>
      </c>
      <c r="CY93" s="24">
        <v>-6.5</v>
      </c>
      <c r="CZ93" s="24">
        <v>-6.5</v>
      </c>
      <c r="DA93" s="24">
        <v>-106.5</v>
      </c>
    </row>
    <row r="94" spans="1:105" x14ac:dyDescent="0.15">
      <c r="A94" s="1">
        <v>42419</v>
      </c>
      <c r="B94" s="1">
        <v>42771</v>
      </c>
      <c r="C94" s="1">
        <v>43136</v>
      </c>
      <c r="E94" s="2">
        <v>99.175301369863021</v>
      </c>
      <c r="F94">
        <v>-5.17</v>
      </c>
      <c r="G94">
        <v>-105.17</v>
      </c>
      <c r="J94" s="12">
        <v>42419</v>
      </c>
      <c r="K94" s="12">
        <v>42430</v>
      </c>
      <c r="L94" s="12">
        <v>42795</v>
      </c>
      <c r="M94" s="13">
        <v>111.01712328767124</v>
      </c>
      <c r="N94" s="11">
        <v>-8.5</v>
      </c>
      <c r="O94" s="11">
        <v>-108.5</v>
      </c>
      <c r="Q94" s="14">
        <v>42419</v>
      </c>
      <c r="R94" s="14">
        <v>42612</v>
      </c>
      <c r="S94" s="14">
        <v>42977</v>
      </c>
      <c r="T94" s="17">
        <v>103.0486301369863</v>
      </c>
      <c r="U94" s="18">
        <v>-6.2</v>
      </c>
      <c r="V94" s="18">
        <v>-106.2</v>
      </c>
      <c r="X94" s="19">
        <v>42419</v>
      </c>
      <c r="Y94" s="19">
        <v>42673</v>
      </c>
      <c r="Z94" s="19">
        <v>43038</v>
      </c>
      <c r="AA94" s="19">
        <v>43403</v>
      </c>
      <c r="AB94" s="19">
        <v>43768</v>
      </c>
      <c r="AC94" s="22">
        <v>100.63698630136987</v>
      </c>
      <c r="AD94" s="21">
        <v>-5.4</v>
      </c>
      <c r="AE94" s="21">
        <v>-5.4</v>
      </c>
      <c r="AF94" s="21">
        <v>-5.4</v>
      </c>
      <c r="AG94" s="21">
        <v>-105.4</v>
      </c>
      <c r="AI94" s="23">
        <v>42419</v>
      </c>
      <c r="AJ94" s="23">
        <v>42766</v>
      </c>
      <c r="AK94" s="23">
        <v>43131</v>
      </c>
      <c r="AL94" s="23"/>
      <c r="AM94" s="25">
        <v>101.20835616438356</v>
      </c>
      <c r="AN94" s="24">
        <v>-6.5</v>
      </c>
      <c r="AO94" s="24">
        <v>-106.5</v>
      </c>
      <c r="AR94" s="29">
        <v>42419</v>
      </c>
      <c r="AS94" s="29">
        <v>42477</v>
      </c>
      <c r="AT94" s="29">
        <v>42842</v>
      </c>
      <c r="AU94" s="29">
        <v>43207</v>
      </c>
      <c r="AV94" s="29">
        <v>43572</v>
      </c>
      <c r="AW94" s="29">
        <v>43938</v>
      </c>
      <c r="AX94" s="29">
        <v>44303</v>
      </c>
      <c r="AY94" s="29">
        <v>44668</v>
      </c>
      <c r="AZ94" s="29">
        <v>45033</v>
      </c>
      <c r="BA94" s="31">
        <v>98.278246575342465</v>
      </c>
      <c r="BB94" s="30">
        <v>-5.07</v>
      </c>
      <c r="BC94" s="30">
        <v>-5.07</v>
      </c>
      <c r="BD94" s="30">
        <v>-5.07</v>
      </c>
      <c r="BE94" s="30">
        <v>-5.07</v>
      </c>
      <c r="BF94" s="30">
        <v>-5.07</v>
      </c>
      <c r="BG94" s="30">
        <v>-5.07</v>
      </c>
      <c r="BH94" s="30">
        <v>-5.07</v>
      </c>
      <c r="BI94" s="30">
        <v>-105.07</v>
      </c>
      <c r="BK94" s="23">
        <v>42419</v>
      </c>
      <c r="BL94" s="23">
        <v>42588</v>
      </c>
      <c r="BM94" s="23">
        <v>42953</v>
      </c>
      <c r="BN94" s="23">
        <v>43318</v>
      </c>
      <c r="BO94" s="25">
        <v>104.53999999999999</v>
      </c>
      <c r="BP94" s="24">
        <v>-7.3</v>
      </c>
      <c r="BQ94" s="24">
        <v>-7.3</v>
      </c>
      <c r="BR94" s="24">
        <v>-107.3</v>
      </c>
      <c r="BT94" s="19">
        <v>42419</v>
      </c>
      <c r="BU94" s="19">
        <v>42639</v>
      </c>
      <c r="BV94" s="19">
        <v>43004</v>
      </c>
      <c r="BW94" s="19">
        <v>43369</v>
      </c>
      <c r="BX94" s="19">
        <v>43734</v>
      </c>
      <c r="BY94" s="19">
        <v>44100</v>
      </c>
      <c r="BZ94" s="22">
        <v>101.8</v>
      </c>
      <c r="CA94" s="22">
        <v>-6.3</v>
      </c>
      <c r="CB94" s="22">
        <v>-6.3</v>
      </c>
      <c r="CC94" s="20">
        <v>-6.3</v>
      </c>
      <c r="CD94" s="20">
        <v>-6.3</v>
      </c>
      <c r="CE94" s="20">
        <v>-106.3</v>
      </c>
      <c r="CG94" s="26">
        <v>42419</v>
      </c>
      <c r="CH94" s="26">
        <v>42540</v>
      </c>
      <c r="CI94" s="26">
        <v>42905</v>
      </c>
      <c r="CJ94" s="26">
        <v>43270</v>
      </c>
      <c r="CK94" s="26">
        <v>43635</v>
      </c>
      <c r="CL94" s="26">
        <v>44001</v>
      </c>
      <c r="CM94" s="28">
        <v>107.60123287671232</v>
      </c>
      <c r="CN94" s="28">
        <v>-5.38</v>
      </c>
      <c r="CO94" s="28">
        <v>-5.38</v>
      </c>
      <c r="CP94" s="27">
        <v>-5.38</v>
      </c>
      <c r="CQ94" s="27">
        <v>-5.38</v>
      </c>
      <c r="CR94" s="27">
        <v>-105.38</v>
      </c>
      <c r="CT94" s="23">
        <v>42419</v>
      </c>
      <c r="CU94" s="23">
        <v>42578</v>
      </c>
      <c r="CV94" s="23">
        <v>42943</v>
      </c>
      <c r="CW94" s="23">
        <v>43308</v>
      </c>
      <c r="CX94" s="25">
        <v>103.53630136986301</v>
      </c>
      <c r="CY94" s="24">
        <v>-6.5</v>
      </c>
      <c r="CZ94" s="24">
        <v>-6.5</v>
      </c>
      <c r="DA94" s="24">
        <v>-106.5</v>
      </c>
    </row>
    <row r="95" spans="1:105" x14ac:dyDescent="0.15">
      <c r="A95" s="1">
        <v>42422</v>
      </c>
      <c r="B95" s="1">
        <v>42771</v>
      </c>
      <c r="C95" s="1">
        <v>43136</v>
      </c>
      <c r="E95" s="2">
        <v>99.220794520547955</v>
      </c>
      <c r="F95">
        <v>-5.17</v>
      </c>
      <c r="G95">
        <v>-105.17</v>
      </c>
      <c r="J95" s="12">
        <v>42422</v>
      </c>
      <c r="K95" s="12">
        <v>42430</v>
      </c>
      <c r="L95" s="12">
        <v>42795</v>
      </c>
      <c r="M95" s="13">
        <v>111.06698630136987</v>
      </c>
      <c r="N95" s="11">
        <v>-8.5</v>
      </c>
      <c r="O95" s="11">
        <v>-108.5</v>
      </c>
      <c r="Q95" s="14">
        <v>42422</v>
      </c>
      <c r="R95" s="14">
        <v>42612</v>
      </c>
      <c r="S95" s="14">
        <v>42977</v>
      </c>
      <c r="T95" s="17">
        <v>103.1395890410959</v>
      </c>
      <c r="U95" s="18">
        <v>-6.2</v>
      </c>
      <c r="V95" s="18">
        <v>-106.2</v>
      </c>
      <c r="X95" s="19">
        <v>42422</v>
      </c>
      <c r="Y95" s="19">
        <v>42673</v>
      </c>
      <c r="Z95" s="19">
        <v>43038</v>
      </c>
      <c r="AA95" s="19">
        <v>43403</v>
      </c>
      <c r="AB95" s="19">
        <v>43768</v>
      </c>
      <c r="AC95" s="22">
        <v>100.72136986301369</v>
      </c>
      <c r="AD95" s="21">
        <v>-5.4</v>
      </c>
      <c r="AE95" s="21">
        <v>-5.4</v>
      </c>
      <c r="AF95" s="21">
        <v>-5.4</v>
      </c>
      <c r="AG95" s="21">
        <v>-105.4</v>
      </c>
      <c r="AI95" s="23">
        <v>42422</v>
      </c>
      <c r="AJ95" s="23">
        <v>42766</v>
      </c>
      <c r="AK95" s="23">
        <v>43131</v>
      </c>
      <c r="AL95" s="23"/>
      <c r="AM95" s="25">
        <v>101.26178082191781</v>
      </c>
      <c r="AN95" s="24">
        <v>-6.5</v>
      </c>
      <c r="AO95" s="24">
        <v>-106.5</v>
      </c>
      <c r="AR95" s="29">
        <v>42422</v>
      </c>
      <c r="AS95" s="29">
        <v>42477</v>
      </c>
      <c r="AT95" s="29">
        <v>42842</v>
      </c>
      <c r="AU95" s="29">
        <v>43207</v>
      </c>
      <c r="AV95" s="29">
        <v>43572</v>
      </c>
      <c r="AW95" s="29">
        <v>43938</v>
      </c>
      <c r="AX95" s="29">
        <v>44303</v>
      </c>
      <c r="AY95" s="29">
        <v>44668</v>
      </c>
      <c r="AZ95" s="29">
        <v>45033</v>
      </c>
      <c r="BA95" s="31" t="s">
        <v>2</v>
      </c>
      <c r="BB95" s="30">
        <v>-5.07</v>
      </c>
      <c r="BC95" s="30">
        <f t="shared" ref="BC95:BH95" si="252">BB95</f>
        <v>-5.07</v>
      </c>
      <c r="BD95" s="30">
        <f t="shared" si="252"/>
        <v>-5.07</v>
      </c>
      <c r="BE95" s="30">
        <f t="shared" si="252"/>
        <v>-5.07</v>
      </c>
      <c r="BF95" s="30">
        <f t="shared" si="252"/>
        <v>-5.07</v>
      </c>
      <c r="BG95" s="30">
        <f t="shared" si="252"/>
        <v>-5.07</v>
      </c>
      <c r="BH95" s="30">
        <f t="shared" si="252"/>
        <v>-5.07</v>
      </c>
      <c r="BI95" s="30">
        <f t="shared" ref="BI95" si="253">-100+BH95</f>
        <v>-105.07</v>
      </c>
      <c r="BK95" s="23">
        <v>42422</v>
      </c>
      <c r="BL95" s="23">
        <v>42588</v>
      </c>
      <c r="BM95" s="23">
        <v>42953</v>
      </c>
      <c r="BN95" s="23">
        <v>43318</v>
      </c>
      <c r="BO95" s="25">
        <v>104.6</v>
      </c>
      <c r="BP95" s="24">
        <v>-7.3</v>
      </c>
      <c r="BQ95" s="24">
        <v>-7.3</v>
      </c>
      <c r="BR95" s="24">
        <v>-107.3</v>
      </c>
      <c r="BT95" s="19">
        <v>42422</v>
      </c>
      <c r="BU95" s="19">
        <v>42639</v>
      </c>
      <c r="BV95" s="19">
        <v>43004</v>
      </c>
      <c r="BW95" s="19">
        <v>43369</v>
      </c>
      <c r="BX95" s="19">
        <v>43734</v>
      </c>
      <c r="BY95" s="19">
        <v>44100</v>
      </c>
      <c r="BZ95" s="22">
        <v>101.86178082191782</v>
      </c>
      <c r="CA95" s="22">
        <v>-6.3</v>
      </c>
      <c r="CB95" s="22">
        <v>-6.3</v>
      </c>
      <c r="CC95" s="20">
        <v>-6.3</v>
      </c>
      <c r="CD95" s="20">
        <v>-6.3</v>
      </c>
      <c r="CE95" s="20">
        <v>-106.3</v>
      </c>
      <c r="CG95" s="26">
        <v>42422</v>
      </c>
      <c r="CH95" s="26">
        <v>42540</v>
      </c>
      <c r="CI95" s="26">
        <v>42905</v>
      </c>
      <c r="CJ95" s="26">
        <v>43270</v>
      </c>
      <c r="CK95" s="26">
        <v>43635</v>
      </c>
      <c r="CL95" s="26">
        <v>44001</v>
      </c>
      <c r="CM95" s="28">
        <v>107.59545205479452</v>
      </c>
      <c r="CN95" s="28">
        <v>-5.38</v>
      </c>
      <c r="CO95" s="28">
        <f t="shared" ref="CO95:CQ95" si="254">CN95</f>
        <v>-5.38</v>
      </c>
      <c r="CP95" s="28">
        <f t="shared" si="254"/>
        <v>-5.38</v>
      </c>
      <c r="CQ95" s="28">
        <f t="shared" si="254"/>
        <v>-5.38</v>
      </c>
      <c r="CR95" s="27">
        <v>-105.38</v>
      </c>
      <c r="CT95" s="23">
        <v>42422</v>
      </c>
      <c r="CU95" s="23">
        <v>42578</v>
      </c>
      <c r="CV95" s="23">
        <v>42943</v>
      </c>
      <c r="CW95" s="23">
        <v>43308</v>
      </c>
      <c r="CX95" s="25" t="s">
        <v>2</v>
      </c>
      <c r="CY95" s="24">
        <v>-6.5</v>
      </c>
      <c r="CZ95" s="24">
        <v>-6.5</v>
      </c>
      <c r="DA95" s="24">
        <v>-106.5</v>
      </c>
    </row>
    <row r="96" spans="1:105" x14ac:dyDescent="0.15">
      <c r="A96" s="1">
        <v>42423</v>
      </c>
      <c r="B96" s="1">
        <v>42771</v>
      </c>
      <c r="C96" s="1">
        <v>43136</v>
      </c>
      <c r="E96" s="2">
        <v>99.48495890410959</v>
      </c>
      <c r="F96">
        <v>-5.17</v>
      </c>
      <c r="G96">
        <v>-105.17</v>
      </c>
      <c r="J96" s="12">
        <v>42423</v>
      </c>
      <c r="K96" s="12">
        <v>42430</v>
      </c>
      <c r="L96" s="12">
        <v>42795</v>
      </c>
      <c r="M96" s="13">
        <v>111.13027397260274</v>
      </c>
      <c r="N96" s="11">
        <v>-8.5</v>
      </c>
      <c r="O96" s="11">
        <v>-108.5</v>
      </c>
      <c r="Q96" s="14">
        <v>42423</v>
      </c>
      <c r="R96" s="14">
        <v>42612</v>
      </c>
      <c r="S96" s="14">
        <v>42977</v>
      </c>
      <c r="T96" s="17">
        <v>103.15657534246576</v>
      </c>
      <c r="U96" s="18">
        <v>-6.2</v>
      </c>
      <c r="V96" s="18">
        <v>-106.2</v>
      </c>
      <c r="X96" s="19">
        <v>42423</v>
      </c>
      <c r="Y96" s="19">
        <v>42673</v>
      </c>
      <c r="Z96" s="19">
        <v>43038</v>
      </c>
      <c r="AA96" s="19">
        <v>43403</v>
      </c>
      <c r="AB96" s="19">
        <v>43768</v>
      </c>
      <c r="AC96" s="22">
        <v>100.72616438356165</v>
      </c>
      <c r="AD96" s="21">
        <v>-5.4</v>
      </c>
      <c r="AE96" s="21">
        <v>-5.4</v>
      </c>
      <c r="AF96" s="21">
        <v>-5.4</v>
      </c>
      <c r="AG96" s="21">
        <v>-105.4</v>
      </c>
      <c r="AI96" s="23">
        <v>42423</v>
      </c>
      <c r="AJ96" s="23">
        <v>42766</v>
      </c>
      <c r="AK96" s="23">
        <v>43131</v>
      </c>
      <c r="AL96" s="23"/>
      <c r="AM96" s="25">
        <v>101.27958904109589</v>
      </c>
      <c r="AN96" s="24">
        <v>-6.5</v>
      </c>
      <c r="AO96" s="24">
        <v>-106.5</v>
      </c>
      <c r="AR96" s="29">
        <v>42423</v>
      </c>
      <c r="AS96" s="29">
        <v>42477</v>
      </c>
      <c r="AT96" s="29">
        <v>42842</v>
      </c>
      <c r="AU96" s="29">
        <v>43207</v>
      </c>
      <c r="AV96" s="29">
        <v>43572</v>
      </c>
      <c r="AW96" s="29">
        <v>43938</v>
      </c>
      <c r="AX96" s="29">
        <v>44303</v>
      </c>
      <c r="AY96" s="29">
        <v>44668</v>
      </c>
      <c r="AZ96" s="29">
        <v>45033</v>
      </c>
      <c r="BA96" s="31">
        <v>98.833808219178081</v>
      </c>
      <c r="BB96" s="30">
        <v>-5.07</v>
      </c>
      <c r="BC96" s="30">
        <v>-5.07</v>
      </c>
      <c r="BD96" s="30">
        <v>-5.07</v>
      </c>
      <c r="BE96" s="30">
        <v>-5.07</v>
      </c>
      <c r="BF96" s="30">
        <v>-5.07</v>
      </c>
      <c r="BG96" s="30">
        <v>-5.07</v>
      </c>
      <c r="BH96" s="30">
        <v>-5.07</v>
      </c>
      <c r="BI96" s="30">
        <v>-105.07</v>
      </c>
      <c r="BK96" s="23">
        <v>42423</v>
      </c>
      <c r="BL96" s="23">
        <v>42588</v>
      </c>
      <c r="BM96" s="23">
        <v>42953</v>
      </c>
      <c r="BN96" s="23">
        <v>43318</v>
      </c>
      <c r="BO96" s="25">
        <v>104.64</v>
      </c>
      <c r="BP96" s="24">
        <v>-7.3</v>
      </c>
      <c r="BQ96" s="24">
        <v>-7.3</v>
      </c>
      <c r="BR96" s="24">
        <v>-107.3</v>
      </c>
      <c r="BT96" s="19">
        <v>42423</v>
      </c>
      <c r="BU96" s="19">
        <v>42639</v>
      </c>
      <c r="BV96" s="19">
        <v>43004</v>
      </c>
      <c r="BW96" s="19">
        <v>43369</v>
      </c>
      <c r="BX96" s="19">
        <v>43734</v>
      </c>
      <c r="BY96" s="19">
        <v>44100</v>
      </c>
      <c r="BZ96" s="22">
        <v>101.86904109589041</v>
      </c>
      <c r="CA96" s="22">
        <v>-6.3</v>
      </c>
      <c r="CB96" s="22">
        <f t="shared" ref="CB96:CD96" si="255">CA96</f>
        <v>-6.3</v>
      </c>
      <c r="CC96" s="22">
        <f t="shared" si="255"/>
        <v>-6.3</v>
      </c>
      <c r="CD96" s="22">
        <f t="shared" si="255"/>
        <v>-6.3</v>
      </c>
      <c r="CE96" s="20">
        <v>-106.3</v>
      </c>
      <c r="CG96" s="26">
        <v>42423</v>
      </c>
      <c r="CH96" s="26">
        <v>42540</v>
      </c>
      <c r="CI96" s="26">
        <v>42905</v>
      </c>
      <c r="CJ96" s="26">
        <v>43270</v>
      </c>
      <c r="CK96" s="26">
        <v>43635</v>
      </c>
      <c r="CL96" s="26">
        <v>44001</v>
      </c>
      <c r="CM96" s="28">
        <v>107.60019178082193</v>
      </c>
      <c r="CN96" s="28">
        <v>-5.38</v>
      </c>
      <c r="CO96" s="28">
        <v>-5.38</v>
      </c>
      <c r="CP96" s="27">
        <v>-5.38</v>
      </c>
      <c r="CQ96" s="27">
        <v>-5.38</v>
      </c>
      <c r="CR96" s="27">
        <v>-105.38</v>
      </c>
      <c r="CT96" s="23">
        <v>42423</v>
      </c>
      <c r="CU96" s="23">
        <v>42578</v>
      </c>
      <c r="CV96" s="23">
        <v>42943</v>
      </c>
      <c r="CW96" s="23">
        <v>43308</v>
      </c>
      <c r="CX96" s="25" t="s">
        <v>2</v>
      </c>
      <c r="CY96" s="24">
        <v>-6.5</v>
      </c>
      <c r="CZ96" s="24">
        <v>-6.5</v>
      </c>
      <c r="DA96" s="24">
        <v>-106.5</v>
      </c>
    </row>
    <row r="97" spans="1:105" x14ac:dyDescent="0.15">
      <c r="A97" s="1">
        <v>42424</v>
      </c>
      <c r="B97" s="1">
        <v>42771</v>
      </c>
      <c r="C97" s="1">
        <v>43136</v>
      </c>
      <c r="E97" s="2">
        <v>99.39012328767123</v>
      </c>
      <c r="F97">
        <v>-5.17</v>
      </c>
      <c r="G97">
        <v>-105.17</v>
      </c>
      <c r="J97" s="12">
        <v>42424</v>
      </c>
      <c r="K97" s="12">
        <v>42430</v>
      </c>
      <c r="L97" s="12">
        <v>42795</v>
      </c>
      <c r="M97" s="13">
        <v>111.14356164383562</v>
      </c>
      <c r="N97" s="11">
        <v>-8.5</v>
      </c>
      <c r="O97" s="11">
        <v>-108.5</v>
      </c>
      <c r="Q97" s="14">
        <v>42424</v>
      </c>
      <c r="R97" s="14">
        <v>42612</v>
      </c>
      <c r="S97" s="14">
        <v>42977</v>
      </c>
      <c r="T97" s="17">
        <v>103.21356164383562</v>
      </c>
      <c r="U97" s="18">
        <v>-6.2</v>
      </c>
      <c r="V97" s="18">
        <v>-106.2</v>
      </c>
      <c r="X97" s="19">
        <v>42424</v>
      </c>
      <c r="Y97" s="19">
        <v>42673</v>
      </c>
      <c r="Z97" s="19">
        <v>43038</v>
      </c>
      <c r="AA97" s="19">
        <v>43403</v>
      </c>
      <c r="AB97" s="19">
        <v>43768</v>
      </c>
      <c r="AC97" s="22">
        <v>100.71095890410959</v>
      </c>
      <c r="AD97" s="21">
        <v>-5.4</v>
      </c>
      <c r="AE97" s="21">
        <v>-5.4</v>
      </c>
      <c r="AF97" s="21">
        <v>-5.4</v>
      </c>
      <c r="AG97" s="21">
        <v>-105.4</v>
      </c>
      <c r="AI97" s="23">
        <v>42424</v>
      </c>
      <c r="AJ97" s="23">
        <v>42766</v>
      </c>
      <c r="AK97" s="23">
        <v>43131</v>
      </c>
      <c r="AL97" s="23"/>
      <c r="AM97" s="25">
        <v>101.28739726027398</v>
      </c>
      <c r="AN97" s="24">
        <v>-6.5</v>
      </c>
      <c r="AO97" s="24">
        <v>-106.5</v>
      </c>
      <c r="AR97" s="29">
        <v>42424</v>
      </c>
      <c r="AS97" s="29">
        <v>42477</v>
      </c>
      <c r="AT97" s="29">
        <v>42842</v>
      </c>
      <c r="AU97" s="29">
        <v>43207</v>
      </c>
      <c r="AV97" s="29">
        <v>43572</v>
      </c>
      <c r="AW97" s="29">
        <v>43938</v>
      </c>
      <c r="AX97" s="29">
        <v>44303</v>
      </c>
      <c r="AY97" s="29">
        <v>44668</v>
      </c>
      <c r="AZ97" s="29">
        <v>45033</v>
      </c>
      <c r="BA97" s="31">
        <v>99.047698630136992</v>
      </c>
      <c r="BB97" s="30">
        <v>-5.07</v>
      </c>
      <c r="BC97" s="30">
        <f t="shared" ref="BC97:BH97" si="256">BB97</f>
        <v>-5.07</v>
      </c>
      <c r="BD97" s="30">
        <f t="shared" si="256"/>
        <v>-5.07</v>
      </c>
      <c r="BE97" s="30">
        <f t="shared" si="256"/>
        <v>-5.07</v>
      </c>
      <c r="BF97" s="30">
        <f t="shared" si="256"/>
        <v>-5.07</v>
      </c>
      <c r="BG97" s="30">
        <f t="shared" si="256"/>
        <v>-5.07</v>
      </c>
      <c r="BH97" s="30">
        <f t="shared" si="256"/>
        <v>-5.07</v>
      </c>
      <c r="BI97" s="30">
        <f t="shared" ref="BI97" si="257">-100+BH97</f>
        <v>-105.07</v>
      </c>
      <c r="BK97" s="23">
        <v>42424</v>
      </c>
      <c r="BL97" s="23">
        <v>42588</v>
      </c>
      <c r="BM97" s="23">
        <v>42953</v>
      </c>
      <c r="BN97" s="23">
        <v>43318</v>
      </c>
      <c r="BO97" s="25">
        <v>104.65</v>
      </c>
      <c r="BP97" s="24">
        <v>-7.3</v>
      </c>
      <c r="BQ97" s="24">
        <v>-7.3</v>
      </c>
      <c r="BR97" s="24">
        <v>-107.3</v>
      </c>
      <c r="BT97" s="19">
        <v>42424</v>
      </c>
      <c r="BU97" s="19">
        <v>42639</v>
      </c>
      <c r="BV97" s="19">
        <v>43004</v>
      </c>
      <c r="BW97" s="19">
        <v>43369</v>
      </c>
      <c r="BX97" s="19">
        <v>43734</v>
      </c>
      <c r="BY97" s="19">
        <v>44100</v>
      </c>
      <c r="BZ97" s="22">
        <v>101.86630136986302</v>
      </c>
      <c r="CA97" s="22">
        <v>-6.3</v>
      </c>
      <c r="CB97" s="22">
        <v>-6.3</v>
      </c>
      <c r="CC97" s="20">
        <v>-6.3</v>
      </c>
      <c r="CD97" s="20">
        <v>-6.3</v>
      </c>
      <c r="CE97" s="20">
        <v>-106.3</v>
      </c>
      <c r="CG97" s="26">
        <v>42424</v>
      </c>
      <c r="CH97" s="26">
        <v>42540</v>
      </c>
      <c r="CI97" s="26">
        <v>42905</v>
      </c>
      <c r="CJ97" s="26">
        <v>43270</v>
      </c>
      <c r="CK97" s="26">
        <v>43635</v>
      </c>
      <c r="CL97" s="26">
        <v>44001</v>
      </c>
      <c r="CM97" s="28">
        <v>107.59493150684931</v>
      </c>
      <c r="CN97" s="28">
        <v>-5.38</v>
      </c>
      <c r="CO97" s="28">
        <f t="shared" ref="CO97:CQ97" si="258">CN97</f>
        <v>-5.38</v>
      </c>
      <c r="CP97" s="28">
        <f t="shared" si="258"/>
        <v>-5.38</v>
      </c>
      <c r="CQ97" s="28">
        <f t="shared" si="258"/>
        <v>-5.38</v>
      </c>
      <c r="CR97" s="27">
        <v>-105.38</v>
      </c>
      <c r="CT97" s="23">
        <v>42424</v>
      </c>
      <c r="CU97" s="23">
        <v>42578</v>
      </c>
      <c r="CV97" s="23">
        <v>42943</v>
      </c>
      <c r="CW97" s="23">
        <v>43308</v>
      </c>
      <c r="CX97" s="25">
        <v>103.44534246575343</v>
      </c>
      <c r="CY97" s="24">
        <v>-6.5</v>
      </c>
      <c r="CZ97" s="24">
        <v>-6.5</v>
      </c>
      <c r="DA97" s="24">
        <v>-106.5</v>
      </c>
    </row>
    <row r="98" spans="1:105" x14ac:dyDescent="0.15">
      <c r="A98" s="1">
        <v>42425</v>
      </c>
      <c r="B98" s="1">
        <v>42771</v>
      </c>
      <c r="C98" s="1">
        <v>43136</v>
      </c>
      <c r="E98" s="2">
        <v>99.43328767123289</v>
      </c>
      <c r="F98">
        <v>-5.17</v>
      </c>
      <c r="G98">
        <v>-105.17</v>
      </c>
      <c r="J98" s="12">
        <v>42425</v>
      </c>
      <c r="K98" s="12">
        <v>42430</v>
      </c>
      <c r="L98" s="12">
        <v>42795</v>
      </c>
      <c r="M98" s="13">
        <v>111.14684931506849</v>
      </c>
      <c r="N98" s="11">
        <v>-8.5</v>
      </c>
      <c r="O98" s="11">
        <v>-108.5</v>
      </c>
      <c r="Q98" s="14">
        <v>42425</v>
      </c>
      <c r="R98" s="14">
        <v>42612</v>
      </c>
      <c r="S98" s="14">
        <v>42977</v>
      </c>
      <c r="T98" s="17">
        <v>103.28054794520547</v>
      </c>
      <c r="U98" s="18">
        <v>-6.2</v>
      </c>
      <c r="V98" s="18">
        <v>-106.2</v>
      </c>
      <c r="X98" s="19">
        <v>42425</v>
      </c>
      <c r="Y98" s="19">
        <v>42673</v>
      </c>
      <c r="Z98" s="19">
        <v>43038</v>
      </c>
      <c r="AA98" s="19">
        <v>43403</v>
      </c>
      <c r="AB98" s="19">
        <v>43768</v>
      </c>
      <c r="AC98" s="22" t="s">
        <v>2</v>
      </c>
      <c r="AD98" s="21">
        <v>-5.4</v>
      </c>
      <c r="AE98" s="21">
        <v>-5.4</v>
      </c>
      <c r="AF98" s="21">
        <v>-5.4</v>
      </c>
      <c r="AG98" s="21">
        <v>-105.4</v>
      </c>
      <c r="AI98" s="23">
        <v>42425</v>
      </c>
      <c r="AJ98" s="23">
        <v>42766</v>
      </c>
      <c r="AK98" s="23">
        <v>43131</v>
      </c>
      <c r="AL98" s="23"/>
      <c r="AM98" s="25">
        <v>101.28520547945206</v>
      </c>
      <c r="AN98" s="24">
        <v>-6.5</v>
      </c>
      <c r="AO98" s="24">
        <v>-106.5</v>
      </c>
      <c r="AR98" s="29">
        <v>42425</v>
      </c>
      <c r="AS98" s="29">
        <v>42477</v>
      </c>
      <c r="AT98" s="29">
        <v>42842</v>
      </c>
      <c r="AU98" s="29">
        <v>43207</v>
      </c>
      <c r="AV98" s="29">
        <v>43572</v>
      </c>
      <c r="AW98" s="29">
        <v>43938</v>
      </c>
      <c r="AX98" s="29">
        <v>44303</v>
      </c>
      <c r="AY98" s="29">
        <v>44668</v>
      </c>
      <c r="AZ98" s="29">
        <v>45033</v>
      </c>
      <c r="BA98" s="31">
        <v>98.461589041095891</v>
      </c>
      <c r="BB98" s="30">
        <v>-5.07</v>
      </c>
      <c r="BC98" s="30">
        <v>-5.07</v>
      </c>
      <c r="BD98" s="30">
        <v>-5.07</v>
      </c>
      <c r="BE98" s="30">
        <v>-5.07</v>
      </c>
      <c r="BF98" s="30">
        <v>-5.07</v>
      </c>
      <c r="BG98" s="30">
        <v>-5.07</v>
      </c>
      <c r="BH98" s="30">
        <v>-5.07</v>
      </c>
      <c r="BI98" s="30">
        <v>-105.07</v>
      </c>
      <c r="BK98" s="23">
        <v>42425</v>
      </c>
      <c r="BL98" s="23">
        <v>42588</v>
      </c>
      <c r="BM98" s="23">
        <v>42953</v>
      </c>
      <c r="BN98" s="23">
        <v>43318</v>
      </c>
      <c r="BO98" s="25">
        <v>104.57000000000001</v>
      </c>
      <c r="BP98" s="24">
        <v>-7.3</v>
      </c>
      <c r="BQ98" s="24">
        <v>-7.3</v>
      </c>
      <c r="BR98" s="24">
        <v>-107.3</v>
      </c>
      <c r="BT98" s="19">
        <v>42425</v>
      </c>
      <c r="BU98" s="19">
        <v>42639</v>
      </c>
      <c r="BV98" s="19">
        <v>43004</v>
      </c>
      <c r="BW98" s="19">
        <v>43369</v>
      </c>
      <c r="BX98" s="19">
        <v>43734</v>
      </c>
      <c r="BY98" s="19">
        <v>44100</v>
      </c>
      <c r="BZ98" s="22">
        <v>101.72356164383561</v>
      </c>
      <c r="CA98" s="22">
        <v>-6.3</v>
      </c>
      <c r="CB98" s="22">
        <v>-6.3</v>
      </c>
      <c r="CC98" s="20">
        <v>-6.3</v>
      </c>
      <c r="CD98" s="20">
        <v>-6.3</v>
      </c>
      <c r="CE98" s="20">
        <v>-106.3</v>
      </c>
      <c r="CG98" s="26">
        <v>42425</v>
      </c>
      <c r="CH98" s="26">
        <v>42540</v>
      </c>
      <c r="CI98" s="26">
        <v>42905</v>
      </c>
      <c r="CJ98" s="26">
        <v>43270</v>
      </c>
      <c r="CK98" s="26">
        <v>43635</v>
      </c>
      <c r="CL98" s="26">
        <v>44001</v>
      </c>
      <c r="CM98" s="28">
        <v>107.28967123287671</v>
      </c>
      <c r="CN98" s="28">
        <v>-5.38</v>
      </c>
      <c r="CO98" s="28">
        <v>-5.38</v>
      </c>
      <c r="CP98" s="27">
        <v>-5.38</v>
      </c>
      <c r="CQ98" s="27">
        <v>-5.38</v>
      </c>
      <c r="CR98" s="27">
        <v>-105.38</v>
      </c>
      <c r="CT98" s="23">
        <v>42425</v>
      </c>
      <c r="CU98" s="23">
        <v>42578</v>
      </c>
      <c r="CV98" s="23">
        <v>42943</v>
      </c>
      <c r="CW98" s="23">
        <v>43308</v>
      </c>
      <c r="CX98" s="25">
        <v>103.4531506849315</v>
      </c>
      <c r="CY98" s="24">
        <v>-6.5</v>
      </c>
      <c r="CZ98" s="24">
        <v>-6.5</v>
      </c>
      <c r="DA98" s="24">
        <v>-106.5</v>
      </c>
    </row>
    <row r="99" spans="1:105" x14ac:dyDescent="0.15">
      <c r="A99" s="1">
        <v>42426</v>
      </c>
      <c r="B99" s="1">
        <v>42771</v>
      </c>
      <c r="C99" s="1">
        <v>43136</v>
      </c>
      <c r="E99" s="2">
        <v>99.487452054794517</v>
      </c>
      <c r="F99">
        <v>-5.17</v>
      </c>
      <c r="G99">
        <v>-105.17</v>
      </c>
      <c r="J99" s="12">
        <v>42426</v>
      </c>
      <c r="K99" s="12">
        <v>42430</v>
      </c>
      <c r="L99" s="12">
        <v>42795</v>
      </c>
      <c r="M99" s="13">
        <v>111.58013698630137</v>
      </c>
      <c r="N99" s="11">
        <v>-8.5</v>
      </c>
      <c r="O99" s="11">
        <v>-108.5</v>
      </c>
      <c r="Q99" s="14">
        <v>42426</v>
      </c>
      <c r="R99" s="14">
        <v>42612</v>
      </c>
      <c r="S99" s="14">
        <v>42977</v>
      </c>
      <c r="T99" s="17">
        <v>103.20753424657535</v>
      </c>
      <c r="U99" s="18">
        <v>-6.2</v>
      </c>
      <c r="V99" s="18">
        <v>-106.2</v>
      </c>
      <c r="X99" s="19">
        <v>42426</v>
      </c>
      <c r="Y99" s="19">
        <v>42673</v>
      </c>
      <c r="Z99" s="19">
        <v>43038</v>
      </c>
      <c r="AA99" s="19">
        <v>43403</v>
      </c>
      <c r="AB99" s="19">
        <v>43768</v>
      </c>
      <c r="AC99" s="22">
        <v>100.61054794520547</v>
      </c>
      <c r="AD99" s="21">
        <v>-5.4</v>
      </c>
      <c r="AE99" s="21">
        <v>-5.4</v>
      </c>
      <c r="AF99" s="21">
        <v>-5.4</v>
      </c>
      <c r="AG99" s="21">
        <v>-105.4</v>
      </c>
      <c r="AI99" s="23">
        <v>42426</v>
      </c>
      <c r="AJ99" s="23">
        <v>42766</v>
      </c>
      <c r="AK99" s="23">
        <v>43131</v>
      </c>
      <c r="AL99" s="23"/>
      <c r="AM99" s="25">
        <v>101.30301369863014</v>
      </c>
      <c r="AN99" s="24">
        <v>-6.5</v>
      </c>
      <c r="AO99" s="24">
        <v>-106.5</v>
      </c>
      <c r="AR99" s="29">
        <v>42426</v>
      </c>
      <c r="AS99" s="29">
        <v>42477</v>
      </c>
      <c r="AT99" s="29">
        <v>42842</v>
      </c>
      <c r="AU99" s="29">
        <v>43207</v>
      </c>
      <c r="AV99" s="29">
        <v>43572</v>
      </c>
      <c r="AW99" s="29">
        <v>43938</v>
      </c>
      <c r="AX99" s="29">
        <v>44303</v>
      </c>
      <c r="AY99" s="29">
        <v>44668</v>
      </c>
      <c r="AZ99" s="29">
        <v>45033</v>
      </c>
      <c r="BA99" s="31">
        <v>98.675479452054788</v>
      </c>
      <c r="BB99" s="30">
        <v>-5.07</v>
      </c>
      <c r="BC99" s="30">
        <f t="shared" ref="BC99:BH99" si="259">BB99</f>
        <v>-5.07</v>
      </c>
      <c r="BD99" s="30">
        <f t="shared" si="259"/>
        <v>-5.07</v>
      </c>
      <c r="BE99" s="30">
        <f t="shared" si="259"/>
        <v>-5.07</v>
      </c>
      <c r="BF99" s="30">
        <f t="shared" si="259"/>
        <v>-5.07</v>
      </c>
      <c r="BG99" s="30">
        <f t="shared" si="259"/>
        <v>-5.07</v>
      </c>
      <c r="BH99" s="30">
        <f t="shared" si="259"/>
        <v>-5.07</v>
      </c>
      <c r="BI99" s="30">
        <f t="shared" ref="BI99" si="260">-100+BH99</f>
        <v>-105.07</v>
      </c>
      <c r="BK99" s="23">
        <v>42426</v>
      </c>
      <c r="BL99" s="23">
        <v>42588</v>
      </c>
      <c r="BM99" s="23">
        <v>42953</v>
      </c>
      <c r="BN99" s="23">
        <v>43318</v>
      </c>
      <c r="BO99" s="25">
        <v>104.66</v>
      </c>
      <c r="BP99" s="24">
        <v>-7.3</v>
      </c>
      <c r="BQ99" s="24">
        <v>-7.3</v>
      </c>
      <c r="BR99" s="24">
        <v>-107.3</v>
      </c>
      <c r="BT99" s="19">
        <v>42426</v>
      </c>
      <c r="BU99" s="19">
        <v>42639</v>
      </c>
      <c r="BV99" s="19">
        <v>43004</v>
      </c>
      <c r="BW99" s="19">
        <v>43369</v>
      </c>
      <c r="BX99" s="19">
        <v>43734</v>
      </c>
      <c r="BY99" s="19">
        <v>44100</v>
      </c>
      <c r="BZ99" s="22">
        <v>101.84082191780823</v>
      </c>
      <c r="CA99" s="22">
        <v>-6.3</v>
      </c>
      <c r="CB99" s="22">
        <f t="shared" ref="CB99:CD99" si="261">CA99</f>
        <v>-6.3</v>
      </c>
      <c r="CC99" s="22">
        <f t="shared" si="261"/>
        <v>-6.3</v>
      </c>
      <c r="CD99" s="22">
        <f t="shared" si="261"/>
        <v>-6.3</v>
      </c>
      <c r="CE99" s="20">
        <v>-106.3</v>
      </c>
      <c r="CG99" s="26">
        <v>42426</v>
      </c>
      <c r="CH99" s="26">
        <v>42540</v>
      </c>
      <c r="CI99" s="26">
        <v>42905</v>
      </c>
      <c r="CJ99" s="26">
        <v>43270</v>
      </c>
      <c r="CK99" s="26">
        <v>43635</v>
      </c>
      <c r="CL99" s="26">
        <v>44001</v>
      </c>
      <c r="CM99" s="28">
        <v>107.49441095890411</v>
      </c>
      <c r="CN99" s="28">
        <v>-5.38</v>
      </c>
      <c r="CO99" s="28">
        <f t="shared" ref="CO99:CQ99" si="262">CN99</f>
        <v>-5.38</v>
      </c>
      <c r="CP99" s="28">
        <f t="shared" si="262"/>
        <v>-5.38</v>
      </c>
      <c r="CQ99" s="28">
        <f t="shared" si="262"/>
        <v>-5.38</v>
      </c>
      <c r="CR99" s="27">
        <v>-105.38</v>
      </c>
      <c r="CT99" s="23">
        <v>42426</v>
      </c>
      <c r="CU99" s="23">
        <v>42578</v>
      </c>
      <c r="CV99" s="23">
        <v>42943</v>
      </c>
      <c r="CW99" s="23">
        <v>43308</v>
      </c>
      <c r="CX99" s="25">
        <v>103.89095890410958</v>
      </c>
      <c r="CY99" s="24">
        <v>-6.5</v>
      </c>
      <c r="CZ99" s="24">
        <v>-6.5</v>
      </c>
      <c r="DA99" s="24">
        <v>-106.5</v>
      </c>
    </row>
    <row r="100" spans="1:105" x14ac:dyDescent="0.15">
      <c r="A100" s="1">
        <v>42429</v>
      </c>
      <c r="B100" s="1">
        <v>42771</v>
      </c>
      <c r="C100" s="1">
        <v>43136</v>
      </c>
      <c r="E100" s="2">
        <v>99.339945205479452</v>
      </c>
      <c r="F100">
        <v>-5.17</v>
      </c>
      <c r="G100">
        <v>-105.17</v>
      </c>
      <c r="J100" s="12">
        <v>42429</v>
      </c>
      <c r="K100" s="12">
        <v>42430</v>
      </c>
      <c r="L100" s="12">
        <v>42795</v>
      </c>
      <c r="M100" s="13">
        <v>103.24</v>
      </c>
      <c r="N100" s="11">
        <v>-8.5</v>
      </c>
      <c r="O100" s="11">
        <v>-108.5</v>
      </c>
      <c r="Q100" s="14">
        <v>42429</v>
      </c>
      <c r="R100" s="14">
        <v>42612</v>
      </c>
      <c r="S100" s="14">
        <v>42977</v>
      </c>
      <c r="T100" s="17">
        <v>103.19849315068494</v>
      </c>
      <c r="U100" s="18">
        <v>-6.2</v>
      </c>
      <c r="V100" s="18">
        <v>-106.2</v>
      </c>
      <c r="X100" s="19">
        <v>42429</v>
      </c>
      <c r="Y100" s="19">
        <v>42673</v>
      </c>
      <c r="Z100" s="19">
        <v>43038</v>
      </c>
      <c r="AA100" s="19">
        <v>43403</v>
      </c>
      <c r="AB100" s="19">
        <v>43768</v>
      </c>
      <c r="AC100" s="22">
        <v>100.70493150684932</v>
      </c>
      <c r="AD100" s="21">
        <v>-5.4</v>
      </c>
      <c r="AE100" s="21">
        <v>-5.4</v>
      </c>
      <c r="AF100" s="21">
        <v>-5.4</v>
      </c>
      <c r="AG100" s="21">
        <v>-105.4</v>
      </c>
      <c r="AI100" s="23">
        <v>42429</v>
      </c>
      <c r="AJ100" s="23">
        <v>42766</v>
      </c>
      <c r="AK100" s="23">
        <v>43131</v>
      </c>
      <c r="AL100" s="23"/>
      <c r="AM100" s="25">
        <v>101.31643835616438</v>
      </c>
      <c r="AN100" s="24">
        <v>-6.5</v>
      </c>
      <c r="AO100" s="24">
        <v>-106.5</v>
      </c>
      <c r="AR100" s="29">
        <v>42429</v>
      </c>
      <c r="AS100" s="29">
        <v>42477</v>
      </c>
      <c r="AT100" s="29">
        <v>42842</v>
      </c>
      <c r="AU100" s="29">
        <v>43207</v>
      </c>
      <c r="AV100" s="29">
        <v>43572</v>
      </c>
      <c r="AW100" s="29">
        <v>43938</v>
      </c>
      <c r="AX100" s="29">
        <v>44303</v>
      </c>
      <c r="AY100" s="29">
        <v>44668</v>
      </c>
      <c r="AZ100" s="29">
        <v>45033</v>
      </c>
      <c r="BA100" s="31">
        <v>98.417150684931499</v>
      </c>
      <c r="BB100" s="30">
        <v>-5.07</v>
      </c>
      <c r="BC100" s="30">
        <v>-5.07</v>
      </c>
      <c r="BD100" s="30">
        <v>-5.07</v>
      </c>
      <c r="BE100" s="30">
        <v>-5.07</v>
      </c>
      <c r="BF100" s="30">
        <v>-5.07</v>
      </c>
      <c r="BG100" s="30">
        <v>-5.07</v>
      </c>
      <c r="BH100" s="30">
        <v>-5.07</v>
      </c>
      <c r="BI100" s="30">
        <v>-105.07</v>
      </c>
      <c r="BK100" s="23">
        <v>42429</v>
      </c>
      <c r="BL100" s="23">
        <v>42588</v>
      </c>
      <c r="BM100" s="23">
        <v>42953</v>
      </c>
      <c r="BN100" s="23">
        <v>43318</v>
      </c>
      <c r="BO100" s="25">
        <v>104.57000000000001</v>
      </c>
      <c r="BP100" s="24">
        <v>-7.3</v>
      </c>
      <c r="BQ100" s="24">
        <v>-7.3</v>
      </c>
      <c r="BR100" s="24">
        <v>-107.3</v>
      </c>
      <c r="BT100" s="19">
        <v>42429</v>
      </c>
      <c r="BU100" s="19">
        <v>42639</v>
      </c>
      <c r="BV100" s="19">
        <v>43004</v>
      </c>
      <c r="BW100" s="19">
        <v>43369</v>
      </c>
      <c r="BX100" s="19">
        <v>43734</v>
      </c>
      <c r="BY100" s="19">
        <v>44100</v>
      </c>
      <c r="BZ100" s="22">
        <v>101.94260273972603</v>
      </c>
      <c r="CA100" s="22">
        <v>-6.3</v>
      </c>
      <c r="CB100" s="22">
        <v>-6.3</v>
      </c>
      <c r="CC100" s="20">
        <v>-6.3</v>
      </c>
      <c r="CD100" s="20">
        <v>-6.3</v>
      </c>
      <c r="CE100" s="20">
        <v>-106.3</v>
      </c>
      <c r="CG100" s="26">
        <v>42429</v>
      </c>
      <c r="CH100" s="26">
        <v>42540</v>
      </c>
      <c r="CI100" s="26">
        <v>42905</v>
      </c>
      <c r="CJ100" s="26">
        <v>43270</v>
      </c>
      <c r="CK100" s="26">
        <v>43635</v>
      </c>
      <c r="CL100" s="26">
        <v>44001</v>
      </c>
      <c r="CM100" s="28" t="s">
        <v>2</v>
      </c>
      <c r="CN100" s="28">
        <v>-5.38</v>
      </c>
      <c r="CO100" s="28">
        <v>-5.38</v>
      </c>
      <c r="CP100" s="27">
        <v>-5.38</v>
      </c>
      <c r="CQ100" s="27">
        <v>-5.38</v>
      </c>
      <c r="CR100" s="27">
        <v>-105.38</v>
      </c>
      <c r="CT100" s="23">
        <v>42429</v>
      </c>
      <c r="CU100" s="23">
        <v>42578</v>
      </c>
      <c r="CV100" s="23">
        <v>42943</v>
      </c>
      <c r="CW100" s="23">
        <v>43308</v>
      </c>
      <c r="CX100" s="25" t="s">
        <v>2</v>
      </c>
      <c r="CY100" s="24">
        <v>-6.5</v>
      </c>
      <c r="CZ100" s="24">
        <v>-6.5</v>
      </c>
      <c r="DA100" s="24">
        <v>-106.5</v>
      </c>
    </row>
    <row r="101" spans="1:105" x14ac:dyDescent="0.15">
      <c r="A101" s="1">
        <v>42430</v>
      </c>
      <c r="B101" s="1">
        <v>42771</v>
      </c>
      <c r="C101" s="1">
        <v>43136</v>
      </c>
      <c r="E101" s="2" t="s">
        <v>2</v>
      </c>
      <c r="F101">
        <v>-5.17</v>
      </c>
      <c r="G101">
        <v>-105.17</v>
      </c>
      <c r="J101" s="12">
        <v>42430</v>
      </c>
      <c r="K101" s="12">
        <v>42795</v>
      </c>
      <c r="L101" s="12"/>
      <c r="M101" s="13">
        <v>103.21328767123288</v>
      </c>
      <c r="N101" s="11">
        <v>-108.5</v>
      </c>
      <c r="Q101" s="14">
        <v>42430</v>
      </c>
      <c r="R101" s="14">
        <v>42612</v>
      </c>
      <c r="S101" s="14">
        <v>42977</v>
      </c>
      <c r="T101" s="17">
        <v>103.26547945205479</v>
      </c>
      <c r="U101" s="18">
        <v>-6.2</v>
      </c>
      <c r="V101" s="18">
        <v>-106.2</v>
      </c>
      <c r="X101" s="19">
        <v>42430</v>
      </c>
      <c r="Y101" s="19">
        <v>42673</v>
      </c>
      <c r="Z101" s="19">
        <v>43038</v>
      </c>
      <c r="AA101" s="19">
        <v>43403</v>
      </c>
      <c r="AB101" s="19">
        <v>43768</v>
      </c>
      <c r="AC101" s="22">
        <v>100.71972602739727</v>
      </c>
      <c r="AD101" s="21">
        <v>-5.4</v>
      </c>
      <c r="AE101" s="21">
        <v>-5.4</v>
      </c>
      <c r="AF101" s="21">
        <v>-5.4</v>
      </c>
      <c r="AG101" s="21">
        <v>-105.4</v>
      </c>
      <c r="AI101" s="23">
        <v>42430</v>
      </c>
      <c r="AJ101" s="23">
        <v>42766</v>
      </c>
      <c r="AK101" s="23">
        <v>43131</v>
      </c>
      <c r="AL101" s="23"/>
      <c r="AM101" s="25">
        <v>101.38424657534246</v>
      </c>
      <c r="AN101" s="24">
        <v>-6.5</v>
      </c>
      <c r="AO101" s="24">
        <v>-106.5</v>
      </c>
      <c r="AR101" s="29">
        <v>42430</v>
      </c>
      <c r="AS101" s="29">
        <v>42477</v>
      </c>
      <c r="AT101" s="29">
        <v>42842</v>
      </c>
      <c r="AU101" s="29">
        <v>43207</v>
      </c>
      <c r="AV101" s="29">
        <v>43572</v>
      </c>
      <c r="AW101" s="29">
        <v>43938</v>
      </c>
      <c r="AX101" s="29">
        <v>44303</v>
      </c>
      <c r="AY101" s="29">
        <v>44668</v>
      </c>
      <c r="AZ101" s="29">
        <v>45033</v>
      </c>
      <c r="BA101" s="31" t="s">
        <v>2</v>
      </c>
      <c r="BB101" s="30">
        <v>-5.07</v>
      </c>
      <c r="BC101" s="30">
        <f t="shared" ref="BC101:BH101" si="263">BB101</f>
        <v>-5.07</v>
      </c>
      <c r="BD101" s="30">
        <f t="shared" si="263"/>
        <v>-5.07</v>
      </c>
      <c r="BE101" s="30">
        <f t="shared" si="263"/>
        <v>-5.07</v>
      </c>
      <c r="BF101" s="30">
        <f t="shared" si="263"/>
        <v>-5.07</v>
      </c>
      <c r="BG101" s="30">
        <f t="shared" si="263"/>
        <v>-5.07</v>
      </c>
      <c r="BH101" s="30">
        <f t="shared" si="263"/>
        <v>-5.07</v>
      </c>
      <c r="BI101" s="30">
        <f t="shared" ref="BI101" si="264">-100+BH101</f>
        <v>-105.07</v>
      </c>
      <c r="BK101" s="23">
        <v>42430</v>
      </c>
      <c r="BL101" s="23">
        <v>42588</v>
      </c>
      <c r="BM101" s="23">
        <v>42953</v>
      </c>
      <c r="BN101" s="23">
        <v>43318</v>
      </c>
      <c r="BO101" s="25">
        <v>104.72</v>
      </c>
      <c r="BP101" s="24">
        <v>-7.3</v>
      </c>
      <c r="BQ101" s="24">
        <v>-7.3</v>
      </c>
      <c r="BR101" s="24">
        <v>-107.3</v>
      </c>
      <c r="BT101" s="19">
        <v>42430</v>
      </c>
      <c r="BU101" s="19">
        <v>42639</v>
      </c>
      <c r="BV101" s="19">
        <v>43004</v>
      </c>
      <c r="BW101" s="19">
        <v>43369</v>
      </c>
      <c r="BX101" s="19">
        <v>43734</v>
      </c>
      <c r="BY101" s="19">
        <v>44100</v>
      </c>
      <c r="BZ101" s="22">
        <v>102.05986301369862</v>
      </c>
      <c r="CA101" s="22">
        <v>-6.3</v>
      </c>
      <c r="CB101" s="22">
        <v>-6.3</v>
      </c>
      <c r="CC101" s="20">
        <v>-6.3</v>
      </c>
      <c r="CD101" s="20">
        <v>-6.3</v>
      </c>
      <c r="CE101" s="20">
        <v>-106.3</v>
      </c>
      <c r="CG101" s="26">
        <v>42430</v>
      </c>
      <c r="CH101" s="26">
        <v>42540</v>
      </c>
      <c r="CI101" s="26">
        <v>42905</v>
      </c>
      <c r="CJ101" s="26">
        <v>43270</v>
      </c>
      <c r="CK101" s="26">
        <v>43635</v>
      </c>
      <c r="CL101" s="26">
        <v>44001</v>
      </c>
      <c r="CM101" s="28">
        <v>107.4633698630137</v>
      </c>
      <c r="CN101" s="28">
        <v>-5.38</v>
      </c>
      <c r="CO101" s="28">
        <f t="shared" ref="CO101:CQ101" si="265">CN101</f>
        <v>-5.38</v>
      </c>
      <c r="CP101" s="28">
        <f t="shared" si="265"/>
        <v>-5.38</v>
      </c>
      <c r="CQ101" s="28">
        <f t="shared" si="265"/>
        <v>-5.38</v>
      </c>
      <c r="CR101" s="27">
        <v>-105.38</v>
      </c>
      <c r="CT101" s="23">
        <v>42430</v>
      </c>
      <c r="CU101" s="23">
        <v>42578</v>
      </c>
      <c r="CV101" s="23">
        <v>42943</v>
      </c>
      <c r="CW101" s="23">
        <v>43308</v>
      </c>
      <c r="CX101" s="25">
        <v>103.87219178082191</v>
      </c>
      <c r="CY101" s="24">
        <v>-6.5</v>
      </c>
      <c r="CZ101" s="24">
        <v>-6.5</v>
      </c>
      <c r="DA101" s="24">
        <v>-106.5</v>
      </c>
    </row>
    <row r="102" spans="1:105" x14ac:dyDescent="0.15">
      <c r="A102" s="1">
        <v>42431</v>
      </c>
      <c r="B102" s="1">
        <v>42771</v>
      </c>
      <c r="C102" s="1">
        <v>43136</v>
      </c>
      <c r="E102" s="2">
        <v>99.568273972602739</v>
      </c>
      <c r="F102">
        <v>-5.17</v>
      </c>
      <c r="G102">
        <v>-105.17</v>
      </c>
      <c r="J102" s="12">
        <v>42431</v>
      </c>
      <c r="K102" s="12">
        <v>42795</v>
      </c>
      <c r="L102" s="12"/>
      <c r="M102" s="13">
        <v>103.22657534246576</v>
      </c>
      <c r="N102" s="11">
        <v>-108.5</v>
      </c>
      <c r="Q102" s="14">
        <v>42431</v>
      </c>
      <c r="R102" s="14">
        <v>42612</v>
      </c>
      <c r="S102" s="14">
        <v>42977</v>
      </c>
      <c r="T102" s="17">
        <v>103.34246575342466</v>
      </c>
      <c r="U102" s="18">
        <v>-6.2</v>
      </c>
      <c r="V102" s="18">
        <v>-106.2</v>
      </c>
      <c r="X102" s="19">
        <v>42431</v>
      </c>
      <c r="Y102" s="19">
        <v>42673</v>
      </c>
      <c r="Z102" s="19">
        <v>43038</v>
      </c>
      <c r="AA102" s="19">
        <v>43403</v>
      </c>
      <c r="AB102" s="19">
        <v>43768</v>
      </c>
      <c r="AC102" s="22">
        <v>100.95452054794521</v>
      </c>
      <c r="AD102" s="21">
        <v>-5.4</v>
      </c>
      <c r="AE102" s="21">
        <v>-5.4</v>
      </c>
      <c r="AF102" s="21">
        <v>-5.4</v>
      </c>
      <c r="AG102" s="21">
        <v>-105.4</v>
      </c>
      <c r="AI102" s="23">
        <v>42431</v>
      </c>
      <c r="AJ102" s="23">
        <v>42766</v>
      </c>
      <c r="AK102" s="23">
        <v>43131</v>
      </c>
      <c r="AL102" s="23"/>
      <c r="AM102" s="25">
        <v>101.40205479452054</v>
      </c>
      <c r="AN102" s="24">
        <v>-6.5</v>
      </c>
      <c r="AO102" s="24">
        <v>-106.5</v>
      </c>
      <c r="AR102" s="29">
        <v>42431</v>
      </c>
      <c r="AS102" s="29">
        <v>42477</v>
      </c>
      <c r="AT102" s="29">
        <v>42842</v>
      </c>
      <c r="AU102" s="29">
        <v>43207</v>
      </c>
      <c r="AV102" s="29">
        <v>43572</v>
      </c>
      <c r="AW102" s="29">
        <v>43938</v>
      </c>
      <c r="AX102" s="29">
        <v>44303</v>
      </c>
      <c r="AY102" s="29">
        <v>44668</v>
      </c>
      <c r="AZ102" s="29">
        <v>45033</v>
      </c>
      <c r="BA102" s="31" t="s">
        <v>2</v>
      </c>
      <c r="BB102" s="30">
        <v>-5.07</v>
      </c>
      <c r="BC102" s="30">
        <v>-5.07</v>
      </c>
      <c r="BD102" s="30">
        <v>-5.07</v>
      </c>
      <c r="BE102" s="30">
        <v>-5.07</v>
      </c>
      <c r="BF102" s="30">
        <v>-5.07</v>
      </c>
      <c r="BG102" s="30">
        <v>-5.07</v>
      </c>
      <c r="BH102" s="30">
        <v>-5.07</v>
      </c>
      <c r="BI102" s="30">
        <v>-105.07</v>
      </c>
      <c r="BK102" s="23">
        <v>42431</v>
      </c>
      <c r="BL102" s="23">
        <v>42588</v>
      </c>
      <c r="BM102" s="23">
        <v>42953</v>
      </c>
      <c r="BN102" s="23">
        <v>43318</v>
      </c>
      <c r="BO102" s="25">
        <v>104.77000000000001</v>
      </c>
      <c r="BP102" s="24">
        <v>-7.3</v>
      </c>
      <c r="BQ102" s="24">
        <v>-7.3</v>
      </c>
      <c r="BR102" s="24">
        <v>-107.3</v>
      </c>
      <c r="BT102" s="19">
        <v>42431</v>
      </c>
      <c r="BU102" s="19">
        <v>42639</v>
      </c>
      <c r="BV102" s="19">
        <v>43004</v>
      </c>
      <c r="BW102" s="19">
        <v>43369</v>
      </c>
      <c r="BX102" s="19">
        <v>43734</v>
      </c>
      <c r="BY102" s="19">
        <v>44100</v>
      </c>
      <c r="BZ102" s="22">
        <v>102.19712328767123</v>
      </c>
      <c r="CA102" s="22">
        <v>-6.3</v>
      </c>
      <c r="CB102" s="22">
        <f t="shared" ref="CB102:CD102" si="266">CA102</f>
        <v>-6.3</v>
      </c>
      <c r="CC102" s="22">
        <f t="shared" si="266"/>
        <v>-6.3</v>
      </c>
      <c r="CD102" s="22">
        <f t="shared" si="266"/>
        <v>-6.3</v>
      </c>
      <c r="CE102" s="20">
        <v>-106.3</v>
      </c>
      <c r="CG102" s="26">
        <v>42431</v>
      </c>
      <c r="CH102" s="26">
        <v>42540</v>
      </c>
      <c r="CI102" s="26">
        <v>42905</v>
      </c>
      <c r="CJ102" s="26">
        <v>43270</v>
      </c>
      <c r="CK102" s="26">
        <v>43635</v>
      </c>
      <c r="CL102" s="26">
        <v>44001</v>
      </c>
      <c r="CM102" s="28">
        <v>107.66810958904109</v>
      </c>
      <c r="CN102" s="28">
        <v>-5.38</v>
      </c>
      <c r="CO102" s="28">
        <v>-5.38</v>
      </c>
      <c r="CP102" s="27">
        <v>-5.38</v>
      </c>
      <c r="CQ102" s="27">
        <v>-5.38</v>
      </c>
      <c r="CR102" s="27">
        <v>-105.38</v>
      </c>
      <c r="CT102" s="23">
        <v>42431</v>
      </c>
      <c r="CU102" s="23">
        <v>42578</v>
      </c>
      <c r="CV102" s="23">
        <v>42943</v>
      </c>
      <c r="CW102" s="23">
        <v>43308</v>
      </c>
      <c r="CX102" s="25" t="s">
        <v>2</v>
      </c>
      <c r="CY102" s="24">
        <v>-6.5</v>
      </c>
      <c r="CZ102" s="24">
        <v>-6.5</v>
      </c>
      <c r="DA102" s="24">
        <v>-106.5</v>
      </c>
    </row>
    <row r="103" spans="1:105" x14ac:dyDescent="0.15">
      <c r="A103" s="1">
        <v>42432</v>
      </c>
      <c r="B103" s="1">
        <v>42771</v>
      </c>
      <c r="C103" s="1">
        <v>43136</v>
      </c>
      <c r="E103" s="2" t="s">
        <v>2</v>
      </c>
      <c r="F103">
        <v>-5.17</v>
      </c>
      <c r="G103">
        <v>-105.17</v>
      </c>
      <c r="J103" s="12">
        <v>42432</v>
      </c>
      <c r="K103" s="12">
        <v>42795</v>
      </c>
      <c r="L103" s="12"/>
      <c r="M103" s="13">
        <v>103.23986301369864</v>
      </c>
      <c r="N103" s="11">
        <v>-108.5</v>
      </c>
      <c r="Q103" s="14">
        <v>42432</v>
      </c>
      <c r="R103" s="14">
        <v>42612</v>
      </c>
      <c r="S103" s="14">
        <v>42977</v>
      </c>
      <c r="T103" s="17">
        <v>103.28945205479451</v>
      </c>
      <c r="U103" s="18">
        <v>-6.2</v>
      </c>
      <c r="V103" s="18">
        <v>-106.2</v>
      </c>
      <c r="X103" s="19">
        <v>42432</v>
      </c>
      <c r="Y103" s="19">
        <v>42673</v>
      </c>
      <c r="Z103" s="19">
        <v>43038</v>
      </c>
      <c r="AA103" s="19">
        <v>43403</v>
      </c>
      <c r="AB103" s="19">
        <v>43768</v>
      </c>
      <c r="AC103" s="22">
        <v>101.01931506849316</v>
      </c>
      <c r="AD103" s="21">
        <v>-5.4</v>
      </c>
      <c r="AE103" s="21">
        <v>-5.4</v>
      </c>
      <c r="AF103" s="21">
        <v>-5.4</v>
      </c>
      <c r="AG103" s="21">
        <v>-105.4</v>
      </c>
      <c r="AI103" s="23">
        <v>42432</v>
      </c>
      <c r="AJ103" s="23">
        <v>42766</v>
      </c>
      <c r="AK103" s="23">
        <v>43131</v>
      </c>
      <c r="AL103" s="23"/>
      <c r="AM103" s="25">
        <v>101.41986301369862</v>
      </c>
      <c r="AN103" s="24">
        <v>-6.5</v>
      </c>
      <c r="AO103" s="24">
        <v>-106.5</v>
      </c>
      <c r="AR103" s="29">
        <v>42432</v>
      </c>
      <c r="AS103" s="29">
        <v>42477</v>
      </c>
      <c r="AT103" s="29">
        <v>42842</v>
      </c>
      <c r="AU103" s="29">
        <v>43207</v>
      </c>
      <c r="AV103" s="29">
        <v>43572</v>
      </c>
      <c r="AW103" s="29">
        <v>43938</v>
      </c>
      <c r="AX103" s="29">
        <v>44303</v>
      </c>
      <c r="AY103" s="29">
        <v>44668</v>
      </c>
      <c r="AZ103" s="29">
        <v>45033</v>
      </c>
      <c r="BA103" s="31" t="s">
        <v>2</v>
      </c>
      <c r="BB103" s="30">
        <v>-5.07</v>
      </c>
      <c r="BC103" s="30">
        <f t="shared" ref="BC103:BH103" si="267">BB103</f>
        <v>-5.07</v>
      </c>
      <c r="BD103" s="30">
        <f t="shared" si="267"/>
        <v>-5.07</v>
      </c>
      <c r="BE103" s="30">
        <f t="shared" si="267"/>
        <v>-5.07</v>
      </c>
      <c r="BF103" s="30">
        <f t="shared" si="267"/>
        <v>-5.07</v>
      </c>
      <c r="BG103" s="30">
        <f t="shared" si="267"/>
        <v>-5.07</v>
      </c>
      <c r="BH103" s="30">
        <f t="shared" si="267"/>
        <v>-5.07</v>
      </c>
      <c r="BI103" s="30">
        <f t="shared" ref="BI103" si="268">-100+BH103</f>
        <v>-105.07</v>
      </c>
      <c r="BK103" s="23">
        <v>42432</v>
      </c>
      <c r="BL103" s="23">
        <v>42588</v>
      </c>
      <c r="BM103" s="23">
        <v>42953</v>
      </c>
      <c r="BN103" s="23">
        <v>43318</v>
      </c>
      <c r="BO103" s="25">
        <v>104.82000000000001</v>
      </c>
      <c r="BP103" s="24">
        <v>-7.3</v>
      </c>
      <c r="BQ103" s="24">
        <v>-7.3</v>
      </c>
      <c r="BR103" s="24">
        <v>-107.3</v>
      </c>
      <c r="BT103" s="19">
        <v>42432</v>
      </c>
      <c r="BU103" s="19">
        <v>42639</v>
      </c>
      <c r="BV103" s="19">
        <v>43004</v>
      </c>
      <c r="BW103" s="19">
        <v>43369</v>
      </c>
      <c r="BX103" s="19">
        <v>43734</v>
      </c>
      <c r="BY103" s="19">
        <v>44100</v>
      </c>
      <c r="BZ103" s="22">
        <v>102.17438356164384</v>
      </c>
      <c r="CA103" s="22">
        <v>-6.3</v>
      </c>
      <c r="CB103" s="22">
        <v>-6.3</v>
      </c>
      <c r="CC103" s="20">
        <v>-6.3</v>
      </c>
      <c r="CD103" s="20">
        <v>-6.3</v>
      </c>
      <c r="CE103" s="20">
        <v>-106.3</v>
      </c>
      <c r="CG103" s="26">
        <v>42432</v>
      </c>
      <c r="CH103" s="26">
        <v>42540</v>
      </c>
      <c r="CI103" s="26">
        <v>42905</v>
      </c>
      <c r="CJ103" s="26">
        <v>43270</v>
      </c>
      <c r="CK103" s="26">
        <v>43635</v>
      </c>
      <c r="CL103" s="26">
        <v>44001</v>
      </c>
      <c r="CM103" s="28" t="s">
        <v>2</v>
      </c>
      <c r="CN103" s="28">
        <v>-5.38</v>
      </c>
      <c r="CO103" s="28">
        <f t="shared" ref="CO103:CQ103" si="269">CN103</f>
        <v>-5.38</v>
      </c>
      <c r="CP103" s="28">
        <f t="shared" si="269"/>
        <v>-5.38</v>
      </c>
      <c r="CQ103" s="28">
        <f t="shared" si="269"/>
        <v>-5.38</v>
      </c>
      <c r="CR103" s="27">
        <v>-105.38</v>
      </c>
      <c r="CT103" s="23">
        <v>42432</v>
      </c>
      <c r="CU103" s="23">
        <v>42578</v>
      </c>
      <c r="CV103" s="23">
        <v>42943</v>
      </c>
      <c r="CW103" s="23">
        <v>43308</v>
      </c>
      <c r="CX103" s="25" t="s">
        <v>2</v>
      </c>
      <c r="CY103" s="24">
        <v>-6.5</v>
      </c>
      <c r="CZ103" s="24">
        <v>-6.5</v>
      </c>
      <c r="DA103" s="24">
        <v>-106.5</v>
      </c>
    </row>
    <row r="104" spans="1:105" x14ac:dyDescent="0.15">
      <c r="A104" s="1">
        <v>42433</v>
      </c>
      <c r="B104" s="1">
        <v>42771</v>
      </c>
      <c r="C104" s="1">
        <v>43136</v>
      </c>
      <c r="E104" s="2">
        <v>99.724602739726038</v>
      </c>
      <c r="F104">
        <v>-5.17</v>
      </c>
      <c r="G104">
        <v>-105.17</v>
      </c>
      <c r="J104" s="12">
        <v>42433</v>
      </c>
      <c r="K104" s="12">
        <v>42795</v>
      </c>
      <c r="L104" s="12"/>
      <c r="M104" s="13">
        <v>103.24315068493151</v>
      </c>
      <c r="N104" s="11">
        <v>-108.5</v>
      </c>
      <c r="Q104" s="14">
        <v>42433</v>
      </c>
      <c r="R104" s="14">
        <v>42612</v>
      </c>
      <c r="S104" s="14">
        <v>42977</v>
      </c>
      <c r="T104" s="17">
        <v>103.46643835616439</v>
      </c>
      <c r="U104" s="18">
        <v>-6.2</v>
      </c>
      <c r="V104" s="18">
        <v>-106.2</v>
      </c>
      <c r="X104" s="19">
        <v>42433</v>
      </c>
      <c r="Y104" s="19">
        <v>42673</v>
      </c>
      <c r="Z104" s="19">
        <v>43038</v>
      </c>
      <c r="AA104" s="19">
        <v>43403</v>
      </c>
      <c r="AB104" s="19">
        <v>43768</v>
      </c>
      <c r="AC104" s="22">
        <v>101.3141095890411</v>
      </c>
      <c r="AD104" s="21">
        <v>-5.4</v>
      </c>
      <c r="AE104" s="21">
        <v>-5.4</v>
      </c>
      <c r="AF104" s="21">
        <v>-5.4</v>
      </c>
      <c r="AG104" s="21">
        <v>-105.4</v>
      </c>
      <c r="AI104" s="23">
        <v>42433</v>
      </c>
      <c r="AJ104" s="23">
        <v>42766</v>
      </c>
      <c r="AK104" s="23">
        <v>43131</v>
      </c>
      <c r="AL104" s="23"/>
      <c r="AM104" s="25">
        <v>101.43767123287671</v>
      </c>
      <c r="AN104" s="24">
        <v>-6.5</v>
      </c>
      <c r="AO104" s="24">
        <v>-106.5</v>
      </c>
      <c r="AR104" s="29">
        <v>42433</v>
      </c>
      <c r="AS104" s="29">
        <v>42477</v>
      </c>
      <c r="AT104" s="29">
        <v>42842</v>
      </c>
      <c r="AU104" s="29">
        <v>43207</v>
      </c>
      <c r="AV104" s="29">
        <v>43572</v>
      </c>
      <c r="AW104" s="29">
        <v>43938</v>
      </c>
      <c r="AX104" s="29">
        <v>44303</v>
      </c>
      <c r="AY104" s="29">
        <v>44668</v>
      </c>
      <c r="AZ104" s="29">
        <v>45033</v>
      </c>
      <c r="BA104" s="31" t="s">
        <v>2</v>
      </c>
      <c r="BB104" s="30">
        <v>-5.07</v>
      </c>
      <c r="BC104" s="30">
        <v>-5.07</v>
      </c>
      <c r="BD104" s="30">
        <v>-5.07</v>
      </c>
      <c r="BE104" s="30">
        <v>-5.07</v>
      </c>
      <c r="BF104" s="30">
        <v>-5.07</v>
      </c>
      <c r="BG104" s="30">
        <v>-5.07</v>
      </c>
      <c r="BH104" s="30">
        <v>-5.07</v>
      </c>
      <c r="BI104" s="30">
        <v>-105.07</v>
      </c>
      <c r="BK104" s="23">
        <v>42433</v>
      </c>
      <c r="BL104" s="23">
        <v>42588</v>
      </c>
      <c r="BM104" s="23">
        <v>42953</v>
      </c>
      <c r="BN104" s="23">
        <v>43318</v>
      </c>
      <c r="BO104" s="25">
        <v>105.01</v>
      </c>
      <c r="BP104" s="24">
        <v>-7.3</v>
      </c>
      <c r="BQ104" s="24">
        <v>-7.3</v>
      </c>
      <c r="BR104" s="24">
        <v>-107.3</v>
      </c>
      <c r="BT104" s="19">
        <v>42433</v>
      </c>
      <c r="BU104" s="19">
        <v>42639</v>
      </c>
      <c r="BV104" s="19">
        <v>43004</v>
      </c>
      <c r="BW104" s="19">
        <v>43369</v>
      </c>
      <c r="BX104" s="19">
        <v>43734</v>
      </c>
      <c r="BY104" s="19">
        <v>44100</v>
      </c>
      <c r="BZ104" s="22">
        <v>102.34164383561644</v>
      </c>
      <c r="CA104" s="22">
        <v>-6.3</v>
      </c>
      <c r="CB104" s="22">
        <v>-6.3</v>
      </c>
      <c r="CC104" s="20">
        <v>-6.3</v>
      </c>
      <c r="CD104" s="20">
        <v>-6.3</v>
      </c>
      <c r="CE104" s="20">
        <v>-106.3</v>
      </c>
      <c r="CG104" s="26">
        <v>42433</v>
      </c>
      <c r="CH104" s="26">
        <v>42540</v>
      </c>
      <c r="CI104" s="26">
        <v>42905</v>
      </c>
      <c r="CJ104" s="26">
        <v>43270</v>
      </c>
      <c r="CK104" s="26">
        <v>43635</v>
      </c>
      <c r="CL104" s="26">
        <v>44001</v>
      </c>
      <c r="CM104" s="28">
        <v>107.56758904109589</v>
      </c>
      <c r="CN104" s="28">
        <v>-5.38</v>
      </c>
      <c r="CO104" s="28">
        <v>-5.38</v>
      </c>
      <c r="CP104" s="27">
        <v>-5.38</v>
      </c>
      <c r="CQ104" s="27">
        <v>-5.38</v>
      </c>
      <c r="CR104" s="27">
        <v>-105.38</v>
      </c>
      <c r="CT104" s="23">
        <v>42433</v>
      </c>
      <c r="CU104" s="23">
        <v>42578</v>
      </c>
      <c r="CV104" s="23">
        <v>42943</v>
      </c>
      <c r="CW104" s="23">
        <v>43308</v>
      </c>
      <c r="CX104" s="25">
        <v>103.63561643835617</v>
      </c>
      <c r="CY104" s="24">
        <v>-6.5</v>
      </c>
      <c r="CZ104" s="24">
        <v>-6.5</v>
      </c>
      <c r="DA104" s="24">
        <v>-106.5</v>
      </c>
    </row>
    <row r="105" spans="1:105" x14ac:dyDescent="0.15">
      <c r="A105" s="1">
        <v>42436</v>
      </c>
      <c r="B105" s="1">
        <v>42771</v>
      </c>
      <c r="C105" s="1">
        <v>43136</v>
      </c>
      <c r="E105" s="2" t="s">
        <v>2</v>
      </c>
      <c r="F105">
        <v>-5.17</v>
      </c>
      <c r="G105">
        <v>-105.17</v>
      </c>
      <c r="J105" s="12">
        <v>42436</v>
      </c>
      <c r="K105" s="12">
        <v>42795</v>
      </c>
      <c r="L105" s="12"/>
      <c r="M105" s="13">
        <v>103.26301369863013</v>
      </c>
      <c r="N105" s="11">
        <v>-108.5</v>
      </c>
      <c r="Q105" s="14">
        <v>42436</v>
      </c>
      <c r="R105" s="14">
        <v>42612</v>
      </c>
      <c r="S105" s="14">
        <v>42977</v>
      </c>
      <c r="T105" s="17">
        <v>103.63739726027397</v>
      </c>
      <c r="U105" s="18">
        <v>-6.2</v>
      </c>
      <c r="V105" s="18">
        <v>-106.2</v>
      </c>
      <c r="X105" s="19">
        <v>42436</v>
      </c>
      <c r="Y105" s="19">
        <v>42673</v>
      </c>
      <c r="Z105" s="19">
        <v>43038</v>
      </c>
      <c r="AA105" s="19">
        <v>43403</v>
      </c>
      <c r="AB105" s="19">
        <v>43768</v>
      </c>
      <c r="AC105" s="22">
        <v>101.35849315068494</v>
      </c>
      <c r="AD105" s="21">
        <v>-5.4</v>
      </c>
      <c r="AE105" s="21">
        <v>-5.4</v>
      </c>
      <c r="AF105" s="21">
        <v>-5.4</v>
      </c>
      <c r="AG105" s="21">
        <v>-105.4</v>
      </c>
      <c r="AI105" s="23">
        <v>42436</v>
      </c>
      <c r="AJ105" s="23">
        <v>42766</v>
      </c>
      <c r="AK105" s="23">
        <v>43131</v>
      </c>
      <c r="AL105" s="23"/>
      <c r="AM105" s="25">
        <v>101.54109589041096</v>
      </c>
      <c r="AN105" s="24">
        <v>-6.5</v>
      </c>
      <c r="AO105" s="24">
        <v>-106.5</v>
      </c>
      <c r="AR105" s="29">
        <v>42436</v>
      </c>
      <c r="AS105" s="29">
        <v>42477</v>
      </c>
      <c r="AT105" s="29">
        <v>42842</v>
      </c>
      <c r="AU105" s="29">
        <v>43207</v>
      </c>
      <c r="AV105" s="29">
        <v>43572</v>
      </c>
      <c r="AW105" s="29">
        <v>43938</v>
      </c>
      <c r="AX105" s="29">
        <v>44303</v>
      </c>
      <c r="AY105" s="29">
        <v>44668</v>
      </c>
      <c r="AZ105" s="29">
        <v>45033</v>
      </c>
      <c r="BA105" s="31">
        <v>99.214383561643842</v>
      </c>
      <c r="BB105" s="30">
        <v>-5.07</v>
      </c>
      <c r="BC105" s="30">
        <f t="shared" ref="BC105:BH105" si="270">BB105</f>
        <v>-5.07</v>
      </c>
      <c r="BD105" s="30">
        <f t="shared" si="270"/>
        <v>-5.07</v>
      </c>
      <c r="BE105" s="30">
        <f t="shared" si="270"/>
        <v>-5.07</v>
      </c>
      <c r="BF105" s="30">
        <f t="shared" si="270"/>
        <v>-5.07</v>
      </c>
      <c r="BG105" s="30">
        <f t="shared" si="270"/>
        <v>-5.07</v>
      </c>
      <c r="BH105" s="30">
        <f t="shared" si="270"/>
        <v>-5.07</v>
      </c>
      <c r="BI105" s="30">
        <f t="shared" ref="BI105" si="271">-100+BH105</f>
        <v>-105.07</v>
      </c>
      <c r="BK105" s="23">
        <v>42436</v>
      </c>
      <c r="BL105" s="23">
        <v>42588</v>
      </c>
      <c r="BM105" s="23">
        <v>42953</v>
      </c>
      <c r="BN105" s="23">
        <v>43318</v>
      </c>
      <c r="BO105" s="25">
        <v>105</v>
      </c>
      <c r="BP105" s="24">
        <v>-7.3</v>
      </c>
      <c r="BQ105" s="24">
        <v>-7.3</v>
      </c>
      <c r="BR105" s="24">
        <v>-107.3</v>
      </c>
      <c r="BT105" s="19">
        <v>42436</v>
      </c>
      <c r="BU105" s="19">
        <v>42639</v>
      </c>
      <c r="BV105" s="19">
        <v>43004</v>
      </c>
      <c r="BW105" s="19">
        <v>43369</v>
      </c>
      <c r="BX105" s="19">
        <v>43734</v>
      </c>
      <c r="BY105" s="19">
        <v>44100</v>
      </c>
      <c r="BZ105" s="22">
        <v>102.38342465753423</v>
      </c>
      <c r="CA105" s="22">
        <v>-6.3</v>
      </c>
      <c r="CB105" s="22">
        <f t="shared" ref="CB105:CD105" si="272">CA105</f>
        <v>-6.3</v>
      </c>
      <c r="CC105" s="22">
        <f t="shared" si="272"/>
        <v>-6.3</v>
      </c>
      <c r="CD105" s="22">
        <f t="shared" si="272"/>
        <v>-6.3</v>
      </c>
      <c r="CE105" s="20">
        <v>-106.3</v>
      </c>
      <c r="CG105" s="26">
        <v>42436</v>
      </c>
      <c r="CH105" s="26">
        <v>42540</v>
      </c>
      <c r="CI105" s="26">
        <v>42905</v>
      </c>
      <c r="CJ105" s="26">
        <v>43270</v>
      </c>
      <c r="CK105" s="26">
        <v>43635</v>
      </c>
      <c r="CL105" s="26">
        <v>44001</v>
      </c>
      <c r="CM105" s="28">
        <v>107.83180821917809</v>
      </c>
      <c r="CN105" s="28">
        <v>-5.38</v>
      </c>
      <c r="CO105" s="28">
        <f t="shared" ref="CO105:CQ105" si="273">CN105</f>
        <v>-5.38</v>
      </c>
      <c r="CP105" s="28">
        <f t="shared" si="273"/>
        <v>-5.38</v>
      </c>
      <c r="CQ105" s="28">
        <f t="shared" si="273"/>
        <v>-5.38</v>
      </c>
      <c r="CR105" s="27">
        <v>-105.38</v>
      </c>
      <c r="CT105" s="23">
        <v>42436</v>
      </c>
      <c r="CU105" s="23">
        <v>42578</v>
      </c>
      <c r="CV105" s="23">
        <v>42943</v>
      </c>
      <c r="CW105" s="23">
        <v>43308</v>
      </c>
      <c r="CX105" s="25" t="s">
        <v>2</v>
      </c>
      <c r="CY105" s="24">
        <v>-6.5</v>
      </c>
      <c r="CZ105" s="24">
        <v>-6.5</v>
      </c>
      <c r="DA105" s="24">
        <v>-106.5</v>
      </c>
    </row>
    <row r="106" spans="1:105" x14ac:dyDescent="0.15">
      <c r="A106" s="1">
        <v>42437</v>
      </c>
      <c r="B106" s="1">
        <v>42771</v>
      </c>
      <c r="C106" s="1">
        <v>43136</v>
      </c>
      <c r="E106" s="2" t="s">
        <v>2</v>
      </c>
      <c r="F106">
        <v>-5.17</v>
      </c>
      <c r="G106">
        <v>-105.17</v>
      </c>
      <c r="J106" s="12">
        <v>42437</v>
      </c>
      <c r="K106" s="12">
        <v>42795</v>
      </c>
      <c r="L106" s="12"/>
      <c r="M106" s="13">
        <v>103.33630136986302</v>
      </c>
      <c r="N106" s="11">
        <v>-108.5</v>
      </c>
      <c r="Q106" s="14">
        <v>42437</v>
      </c>
      <c r="R106" s="14">
        <v>42612</v>
      </c>
      <c r="S106" s="14">
        <v>42977</v>
      </c>
      <c r="T106" s="17">
        <v>103.62438356164382</v>
      </c>
      <c r="U106" s="18">
        <v>-6.2</v>
      </c>
      <c r="V106" s="18">
        <v>-106.2</v>
      </c>
      <c r="X106" s="19">
        <v>42437</v>
      </c>
      <c r="Y106" s="19">
        <v>42673</v>
      </c>
      <c r="Z106" s="19">
        <v>43038</v>
      </c>
      <c r="AA106" s="19">
        <v>43403</v>
      </c>
      <c r="AB106" s="19">
        <v>43768</v>
      </c>
      <c r="AC106" s="22">
        <v>101.39328767123288</v>
      </c>
      <c r="AD106" s="21">
        <v>-5.4</v>
      </c>
      <c r="AE106" s="21">
        <v>-5.4</v>
      </c>
      <c r="AF106" s="21">
        <v>-5.4</v>
      </c>
      <c r="AG106" s="21">
        <v>-105.4</v>
      </c>
      <c r="AI106" s="23">
        <v>42437</v>
      </c>
      <c r="AJ106" s="23">
        <v>42766</v>
      </c>
      <c r="AK106" s="23">
        <v>43131</v>
      </c>
      <c r="AL106" s="23"/>
      <c r="AM106" s="25">
        <v>101.65890410958905</v>
      </c>
      <c r="AN106" s="24">
        <v>-6.5</v>
      </c>
      <c r="AO106" s="24">
        <v>-106.5</v>
      </c>
      <c r="AR106" s="29">
        <v>42437</v>
      </c>
      <c r="AS106" s="29">
        <v>42477</v>
      </c>
      <c r="AT106" s="29">
        <v>42842</v>
      </c>
      <c r="AU106" s="29">
        <v>43207</v>
      </c>
      <c r="AV106" s="29">
        <v>43572</v>
      </c>
      <c r="AW106" s="29">
        <v>43938</v>
      </c>
      <c r="AX106" s="29">
        <v>44303</v>
      </c>
      <c r="AY106" s="29">
        <v>44668</v>
      </c>
      <c r="AZ106" s="29">
        <v>45033</v>
      </c>
      <c r="BA106" s="31">
        <v>99.028273972602733</v>
      </c>
      <c r="BB106" s="30">
        <v>-5.07</v>
      </c>
      <c r="BC106" s="30">
        <v>-5.07</v>
      </c>
      <c r="BD106" s="30">
        <v>-5.07</v>
      </c>
      <c r="BE106" s="30">
        <v>-5.07</v>
      </c>
      <c r="BF106" s="30">
        <v>-5.07</v>
      </c>
      <c r="BG106" s="30">
        <v>-5.07</v>
      </c>
      <c r="BH106" s="30">
        <v>-5.07</v>
      </c>
      <c r="BI106" s="30">
        <v>-105.07</v>
      </c>
      <c r="BK106" s="23">
        <v>42437</v>
      </c>
      <c r="BL106" s="23">
        <v>42588</v>
      </c>
      <c r="BM106" s="23">
        <v>42953</v>
      </c>
      <c r="BN106" s="23">
        <v>43318</v>
      </c>
      <c r="BO106" s="25">
        <v>105.02</v>
      </c>
      <c r="BP106" s="24">
        <v>-7.3</v>
      </c>
      <c r="BQ106" s="24">
        <v>-7.3</v>
      </c>
      <c r="BR106" s="24">
        <v>-107.3</v>
      </c>
      <c r="BT106" s="19">
        <v>42437</v>
      </c>
      <c r="BU106" s="19">
        <v>42639</v>
      </c>
      <c r="BV106" s="19">
        <v>43004</v>
      </c>
      <c r="BW106" s="19">
        <v>43369</v>
      </c>
      <c r="BX106" s="19">
        <v>43734</v>
      </c>
      <c r="BY106" s="19">
        <v>44100</v>
      </c>
      <c r="BZ106" s="22">
        <v>102.61068493150685</v>
      </c>
      <c r="CA106" s="22">
        <v>-6.3</v>
      </c>
      <c r="CB106" s="22">
        <v>-6.3</v>
      </c>
      <c r="CC106" s="20">
        <v>-6.3</v>
      </c>
      <c r="CD106" s="20">
        <v>-6.3</v>
      </c>
      <c r="CE106" s="20">
        <v>-106.3</v>
      </c>
      <c r="CG106" s="26">
        <v>42437</v>
      </c>
      <c r="CH106" s="26">
        <v>42540</v>
      </c>
      <c r="CI106" s="26">
        <v>42905</v>
      </c>
      <c r="CJ106" s="26">
        <v>43270</v>
      </c>
      <c r="CK106" s="26">
        <v>43635</v>
      </c>
      <c r="CL106" s="26">
        <v>44001</v>
      </c>
      <c r="CM106" s="28">
        <v>107.86654794520547</v>
      </c>
      <c r="CN106" s="28">
        <v>-5.38</v>
      </c>
      <c r="CO106" s="28">
        <v>-5.38</v>
      </c>
      <c r="CP106" s="27">
        <v>-5.38</v>
      </c>
      <c r="CQ106" s="27">
        <v>-5.38</v>
      </c>
      <c r="CR106" s="27">
        <v>-105.38</v>
      </c>
      <c r="CT106" s="23">
        <v>42437</v>
      </c>
      <c r="CU106" s="23">
        <v>42578</v>
      </c>
      <c r="CV106" s="23">
        <v>42943</v>
      </c>
      <c r="CW106" s="23">
        <v>43308</v>
      </c>
      <c r="CX106" s="25" t="s">
        <v>2</v>
      </c>
      <c r="CY106" s="24">
        <v>-6.5</v>
      </c>
      <c r="CZ106" s="24">
        <v>-6.5</v>
      </c>
      <c r="DA106" s="24">
        <v>-106.5</v>
      </c>
    </row>
    <row r="107" spans="1:105" x14ac:dyDescent="0.15">
      <c r="A107" s="1">
        <v>42438</v>
      </c>
      <c r="B107" s="1">
        <v>42771</v>
      </c>
      <c r="C107" s="1">
        <v>43136</v>
      </c>
      <c r="E107" s="2">
        <v>100.45342465753426</v>
      </c>
      <c r="F107">
        <v>-5.17</v>
      </c>
      <c r="G107">
        <v>-105.17</v>
      </c>
      <c r="J107" s="12">
        <v>42438</v>
      </c>
      <c r="K107" s="12">
        <v>42795</v>
      </c>
      <c r="L107" s="12"/>
      <c r="M107" s="13">
        <v>103.4095890410959</v>
      </c>
      <c r="N107" s="11">
        <v>-108.5</v>
      </c>
      <c r="Q107" s="14">
        <v>42438</v>
      </c>
      <c r="R107" s="14">
        <v>42612</v>
      </c>
      <c r="S107" s="14">
        <v>42977</v>
      </c>
      <c r="T107" s="17">
        <v>103.7613698630137</v>
      </c>
      <c r="U107" s="18">
        <v>-6.2</v>
      </c>
      <c r="V107" s="18">
        <v>-106.2</v>
      </c>
      <c r="X107" s="19">
        <v>42438</v>
      </c>
      <c r="Y107" s="19">
        <v>42673</v>
      </c>
      <c r="Z107" s="19">
        <v>43038</v>
      </c>
      <c r="AA107" s="19">
        <v>43403</v>
      </c>
      <c r="AB107" s="19">
        <v>43768</v>
      </c>
      <c r="AC107" s="22">
        <v>101.38808219178082</v>
      </c>
      <c r="AD107" s="21">
        <v>-5.4</v>
      </c>
      <c r="AE107" s="21">
        <v>-5.4</v>
      </c>
      <c r="AF107" s="21">
        <v>-5.4</v>
      </c>
      <c r="AG107" s="21">
        <v>-105.4</v>
      </c>
      <c r="AI107" s="23">
        <v>42438</v>
      </c>
      <c r="AJ107" s="23">
        <v>42766</v>
      </c>
      <c r="AK107" s="23">
        <v>43131</v>
      </c>
      <c r="AL107" s="23"/>
      <c r="AM107" s="25">
        <v>101.67671232876712</v>
      </c>
      <c r="AN107" s="24">
        <v>-6.5</v>
      </c>
      <c r="AO107" s="24">
        <v>-106.5</v>
      </c>
      <c r="AR107" s="29">
        <v>42438</v>
      </c>
      <c r="AS107" s="29">
        <v>42477</v>
      </c>
      <c r="AT107" s="29">
        <v>42842</v>
      </c>
      <c r="AU107" s="29">
        <v>43207</v>
      </c>
      <c r="AV107" s="29">
        <v>43572</v>
      </c>
      <c r="AW107" s="29">
        <v>43938</v>
      </c>
      <c r="AX107" s="29">
        <v>44303</v>
      </c>
      <c r="AY107" s="29">
        <v>44668</v>
      </c>
      <c r="AZ107" s="29">
        <v>45033</v>
      </c>
      <c r="BA107" s="31">
        <v>98.042164383561641</v>
      </c>
      <c r="BB107" s="30">
        <v>-5.07</v>
      </c>
      <c r="BC107" s="30">
        <f t="shared" ref="BC107:BH107" si="274">BB107</f>
        <v>-5.07</v>
      </c>
      <c r="BD107" s="30">
        <f t="shared" si="274"/>
        <v>-5.07</v>
      </c>
      <c r="BE107" s="30">
        <f t="shared" si="274"/>
        <v>-5.07</v>
      </c>
      <c r="BF107" s="30">
        <f t="shared" si="274"/>
        <v>-5.07</v>
      </c>
      <c r="BG107" s="30">
        <f t="shared" si="274"/>
        <v>-5.07</v>
      </c>
      <c r="BH107" s="30">
        <f t="shared" si="274"/>
        <v>-5.07</v>
      </c>
      <c r="BI107" s="30">
        <f t="shared" ref="BI107" si="275">-100+BH107</f>
        <v>-105.07</v>
      </c>
      <c r="BK107" s="23">
        <v>42438</v>
      </c>
      <c r="BL107" s="23">
        <v>42588</v>
      </c>
      <c r="BM107" s="23">
        <v>42953</v>
      </c>
      <c r="BN107" s="23">
        <v>43318</v>
      </c>
      <c r="BO107" s="25">
        <v>105</v>
      </c>
      <c r="BP107" s="24">
        <v>-7.3</v>
      </c>
      <c r="BQ107" s="24">
        <v>-7.3</v>
      </c>
      <c r="BR107" s="24">
        <v>-107.3</v>
      </c>
      <c r="BT107" s="19">
        <v>42438</v>
      </c>
      <c r="BU107" s="19">
        <v>42639</v>
      </c>
      <c r="BV107" s="19">
        <v>43004</v>
      </c>
      <c r="BW107" s="19">
        <v>43369</v>
      </c>
      <c r="BX107" s="19">
        <v>43734</v>
      </c>
      <c r="BY107" s="19">
        <v>44100</v>
      </c>
      <c r="BZ107" s="22">
        <v>102.49794520547945</v>
      </c>
      <c r="CA107" s="22">
        <v>-6.3</v>
      </c>
      <c r="CB107" s="22">
        <v>-6.3</v>
      </c>
      <c r="CC107" s="20">
        <v>-6.3</v>
      </c>
      <c r="CD107" s="20">
        <v>-6.3</v>
      </c>
      <c r="CE107" s="20">
        <v>-106.3</v>
      </c>
      <c r="CG107" s="26">
        <v>42438</v>
      </c>
      <c r="CH107" s="26">
        <v>42540</v>
      </c>
      <c r="CI107" s="26">
        <v>42905</v>
      </c>
      <c r="CJ107" s="26">
        <v>43270</v>
      </c>
      <c r="CK107" s="26">
        <v>43635</v>
      </c>
      <c r="CL107" s="26">
        <v>44001</v>
      </c>
      <c r="CM107" s="28">
        <v>107.87128767123288</v>
      </c>
      <c r="CN107" s="28">
        <v>-5.38</v>
      </c>
      <c r="CO107" s="28">
        <f t="shared" ref="CO107:CQ107" si="276">CN107</f>
        <v>-5.38</v>
      </c>
      <c r="CP107" s="28">
        <f t="shared" si="276"/>
        <v>-5.38</v>
      </c>
      <c r="CQ107" s="28">
        <f t="shared" si="276"/>
        <v>-5.38</v>
      </c>
      <c r="CR107" s="27">
        <v>-105.38</v>
      </c>
      <c r="CT107" s="23">
        <v>42438</v>
      </c>
      <c r="CU107" s="23">
        <v>42578</v>
      </c>
      <c r="CV107" s="23">
        <v>42943</v>
      </c>
      <c r="CW107" s="23">
        <v>43308</v>
      </c>
      <c r="CX107" s="25">
        <v>103.80465753424657</v>
      </c>
      <c r="CY107" s="24">
        <v>-6.5</v>
      </c>
      <c r="CZ107" s="24">
        <v>-6.5</v>
      </c>
      <c r="DA107" s="24">
        <v>-106.5</v>
      </c>
    </row>
    <row r="108" spans="1:105" x14ac:dyDescent="0.15">
      <c r="A108" s="1">
        <v>42439</v>
      </c>
      <c r="B108" s="1">
        <v>42771</v>
      </c>
      <c r="C108" s="1">
        <v>43136</v>
      </c>
      <c r="E108" s="2">
        <v>100.98158904109589</v>
      </c>
      <c r="F108">
        <v>-5.17</v>
      </c>
      <c r="G108">
        <v>-105.17</v>
      </c>
      <c r="J108" s="12">
        <v>42439</v>
      </c>
      <c r="K108" s="12">
        <v>42795</v>
      </c>
      <c r="L108" s="12"/>
      <c r="M108" s="13">
        <v>103.37287671232878</v>
      </c>
      <c r="N108" s="11">
        <v>-108.5</v>
      </c>
      <c r="Q108" s="14">
        <v>42439</v>
      </c>
      <c r="R108" s="14">
        <v>42612</v>
      </c>
      <c r="S108" s="14">
        <v>42977</v>
      </c>
      <c r="T108" s="17">
        <v>103.84835616438356</v>
      </c>
      <c r="U108" s="18">
        <v>-6.2</v>
      </c>
      <c r="V108" s="18">
        <v>-106.2</v>
      </c>
      <c r="X108" s="19">
        <v>42439</v>
      </c>
      <c r="Y108" s="19">
        <v>42673</v>
      </c>
      <c r="Z108" s="19">
        <v>43038</v>
      </c>
      <c r="AA108" s="19">
        <v>43403</v>
      </c>
      <c r="AB108" s="19">
        <v>43768</v>
      </c>
      <c r="AC108" s="22">
        <v>101.25287671232877</v>
      </c>
      <c r="AD108" s="21">
        <v>-5.4</v>
      </c>
      <c r="AE108" s="21">
        <v>-5.4</v>
      </c>
      <c r="AF108" s="21">
        <v>-5.4</v>
      </c>
      <c r="AG108" s="21">
        <v>-105.4</v>
      </c>
      <c r="AI108" s="23">
        <v>42439</v>
      </c>
      <c r="AJ108" s="23">
        <v>42766</v>
      </c>
      <c r="AK108" s="23">
        <v>43131</v>
      </c>
      <c r="AL108" s="23"/>
      <c r="AM108" s="25" t="s">
        <v>2</v>
      </c>
      <c r="AN108" s="24">
        <v>-6.5</v>
      </c>
      <c r="AO108" s="24">
        <v>-106.5</v>
      </c>
      <c r="AR108" s="29">
        <v>42439</v>
      </c>
      <c r="AS108" s="29">
        <v>42477</v>
      </c>
      <c r="AT108" s="29">
        <v>42842</v>
      </c>
      <c r="AU108" s="29">
        <v>43207</v>
      </c>
      <c r="AV108" s="29">
        <v>43572</v>
      </c>
      <c r="AW108" s="29">
        <v>43938</v>
      </c>
      <c r="AX108" s="29">
        <v>44303</v>
      </c>
      <c r="AY108" s="29">
        <v>44668</v>
      </c>
      <c r="AZ108" s="29">
        <v>45033</v>
      </c>
      <c r="BA108" s="31">
        <v>98.556054794520549</v>
      </c>
      <c r="BB108" s="30">
        <v>-5.07</v>
      </c>
      <c r="BC108" s="30">
        <v>-5.07</v>
      </c>
      <c r="BD108" s="30">
        <v>-5.07</v>
      </c>
      <c r="BE108" s="30">
        <v>-5.07</v>
      </c>
      <c r="BF108" s="30">
        <v>-5.07</v>
      </c>
      <c r="BG108" s="30">
        <v>-5.07</v>
      </c>
      <c r="BH108" s="30">
        <v>-5.07</v>
      </c>
      <c r="BI108" s="30">
        <v>-105.07</v>
      </c>
      <c r="BK108" s="23">
        <v>42439</v>
      </c>
      <c r="BL108" s="23">
        <v>42588</v>
      </c>
      <c r="BM108" s="23">
        <v>42953</v>
      </c>
      <c r="BN108" s="23">
        <v>43318</v>
      </c>
      <c r="BO108" s="25">
        <v>104.94</v>
      </c>
      <c r="BP108" s="24">
        <v>-7.3</v>
      </c>
      <c r="BQ108" s="24">
        <v>-7.3</v>
      </c>
      <c r="BR108" s="24">
        <v>-107.3</v>
      </c>
      <c r="BT108" s="19">
        <v>42439</v>
      </c>
      <c r="BU108" s="19">
        <v>42639</v>
      </c>
      <c r="BV108" s="19">
        <v>43004</v>
      </c>
      <c r="BW108" s="19">
        <v>43369</v>
      </c>
      <c r="BX108" s="19">
        <v>43734</v>
      </c>
      <c r="BY108" s="19">
        <v>44100</v>
      </c>
      <c r="BZ108" s="22">
        <v>102.48520547945206</v>
      </c>
      <c r="CA108" s="22">
        <v>-6.3</v>
      </c>
      <c r="CB108" s="22">
        <f t="shared" ref="CB108:CD108" si="277">CA108</f>
        <v>-6.3</v>
      </c>
      <c r="CC108" s="22">
        <f t="shared" si="277"/>
        <v>-6.3</v>
      </c>
      <c r="CD108" s="22">
        <f t="shared" si="277"/>
        <v>-6.3</v>
      </c>
      <c r="CE108" s="20">
        <v>-106.3</v>
      </c>
      <c r="CG108" s="26">
        <v>42439</v>
      </c>
      <c r="CH108" s="26">
        <v>42540</v>
      </c>
      <c r="CI108" s="26">
        <v>42905</v>
      </c>
      <c r="CJ108" s="26">
        <v>43270</v>
      </c>
      <c r="CK108" s="26">
        <v>43635</v>
      </c>
      <c r="CL108" s="26">
        <v>44001</v>
      </c>
      <c r="CM108" s="28">
        <v>108.09602739726027</v>
      </c>
      <c r="CN108" s="28">
        <v>-5.38</v>
      </c>
      <c r="CO108" s="28">
        <v>-5.38</v>
      </c>
      <c r="CP108" s="27">
        <v>-5.38</v>
      </c>
      <c r="CQ108" s="27">
        <v>-5.38</v>
      </c>
      <c r="CR108" s="27">
        <v>-105.38</v>
      </c>
      <c r="CT108" s="23">
        <v>42439</v>
      </c>
      <c r="CU108" s="23">
        <v>42578</v>
      </c>
      <c r="CV108" s="23">
        <v>42943</v>
      </c>
      <c r="CW108" s="23">
        <v>43308</v>
      </c>
      <c r="CX108" s="25">
        <v>103.78246575342465</v>
      </c>
      <c r="CY108" s="24">
        <v>-6.5</v>
      </c>
      <c r="CZ108" s="24">
        <v>-6.5</v>
      </c>
      <c r="DA108" s="24">
        <v>-106.5</v>
      </c>
    </row>
    <row r="109" spans="1:105" x14ac:dyDescent="0.15">
      <c r="A109" s="1">
        <v>42440</v>
      </c>
      <c r="B109" s="1">
        <v>42771</v>
      </c>
      <c r="C109" s="1">
        <v>43136</v>
      </c>
      <c r="E109" s="2" t="s">
        <v>2</v>
      </c>
      <c r="F109">
        <v>-5.17</v>
      </c>
      <c r="G109">
        <v>-105.17</v>
      </c>
      <c r="J109" s="12">
        <v>42440</v>
      </c>
      <c r="K109" s="12">
        <v>42795</v>
      </c>
      <c r="L109" s="12"/>
      <c r="M109" s="13">
        <v>103.43616438356165</v>
      </c>
      <c r="N109" s="11">
        <v>-108.5</v>
      </c>
      <c r="Q109" s="14">
        <v>42440</v>
      </c>
      <c r="R109" s="14">
        <v>42612</v>
      </c>
      <c r="S109" s="14">
        <v>42977</v>
      </c>
      <c r="T109" s="17">
        <v>103.93534246575342</v>
      </c>
      <c r="U109" s="18">
        <v>-6.2</v>
      </c>
      <c r="V109" s="18">
        <v>-106.2</v>
      </c>
      <c r="X109" s="19">
        <v>42440</v>
      </c>
      <c r="Y109" s="19">
        <v>42673</v>
      </c>
      <c r="Z109" s="19">
        <v>43038</v>
      </c>
      <c r="AA109" s="19">
        <v>43403</v>
      </c>
      <c r="AB109" s="19">
        <v>43768</v>
      </c>
      <c r="AC109" s="22">
        <v>101.31767123287671</v>
      </c>
      <c r="AD109" s="21">
        <v>-5.4</v>
      </c>
      <c r="AE109" s="21">
        <v>-5.4</v>
      </c>
      <c r="AF109" s="21">
        <v>-5.4</v>
      </c>
      <c r="AG109" s="21">
        <v>-105.4</v>
      </c>
      <c r="AI109" s="23">
        <v>42440</v>
      </c>
      <c r="AJ109" s="23">
        <v>42766</v>
      </c>
      <c r="AK109" s="23">
        <v>43131</v>
      </c>
      <c r="AL109" s="23"/>
      <c r="AM109" s="25" t="s">
        <v>2</v>
      </c>
      <c r="AN109" s="24">
        <v>-6.5</v>
      </c>
      <c r="AO109" s="24">
        <v>-106.5</v>
      </c>
      <c r="AR109" s="29">
        <v>42440</v>
      </c>
      <c r="AS109" s="29">
        <v>42477</v>
      </c>
      <c r="AT109" s="29">
        <v>42842</v>
      </c>
      <c r="AU109" s="29">
        <v>43207</v>
      </c>
      <c r="AV109" s="29">
        <v>43572</v>
      </c>
      <c r="AW109" s="29">
        <v>43938</v>
      </c>
      <c r="AX109" s="29">
        <v>44303</v>
      </c>
      <c r="AY109" s="29">
        <v>44668</v>
      </c>
      <c r="AZ109" s="29">
        <v>45033</v>
      </c>
      <c r="BA109" s="31">
        <v>97.769945205479459</v>
      </c>
      <c r="BB109" s="30">
        <v>-5.07</v>
      </c>
      <c r="BC109" s="30">
        <f t="shared" ref="BC109:BH109" si="278">BB109</f>
        <v>-5.07</v>
      </c>
      <c r="BD109" s="30">
        <f t="shared" si="278"/>
        <v>-5.07</v>
      </c>
      <c r="BE109" s="30">
        <f t="shared" si="278"/>
        <v>-5.07</v>
      </c>
      <c r="BF109" s="30">
        <f t="shared" si="278"/>
        <v>-5.07</v>
      </c>
      <c r="BG109" s="30">
        <f t="shared" si="278"/>
        <v>-5.07</v>
      </c>
      <c r="BH109" s="30">
        <f t="shared" si="278"/>
        <v>-5.07</v>
      </c>
      <c r="BI109" s="30">
        <f t="shared" ref="BI109" si="279">-100+BH109</f>
        <v>-105.07</v>
      </c>
      <c r="BK109" s="23">
        <v>42440</v>
      </c>
      <c r="BL109" s="23">
        <v>42588</v>
      </c>
      <c r="BM109" s="23">
        <v>42953</v>
      </c>
      <c r="BN109" s="23">
        <v>43318</v>
      </c>
      <c r="BO109" s="25">
        <v>105</v>
      </c>
      <c r="BP109" s="24">
        <v>-7.3</v>
      </c>
      <c r="BQ109" s="24">
        <v>-7.3</v>
      </c>
      <c r="BR109" s="24">
        <v>-107.3</v>
      </c>
      <c r="BT109" s="19">
        <v>42440</v>
      </c>
      <c r="BU109" s="19">
        <v>42639</v>
      </c>
      <c r="BV109" s="19">
        <v>43004</v>
      </c>
      <c r="BW109" s="19">
        <v>43369</v>
      </c>
      <c r="BX109" s="19">
        <v>43734</v>
      </c>
      <c r="BY109" s="19">
        <v>44100</v>
      </c>
      <c r="BZ109" s="22">
        <v>102.52246575342465</v>
      </c>
      <c r="CA109" s="22">
        <v>-6.3</v>
      </c>
      <c r="CB109" s="22">
        <v>-6.3</v>
      </c>
      <c r="CC109" s="20">
        <v>-6.3</v>
      </c>
      <c r="CD109" s="20">
        <v>-6.3</v>
      </c>
      <c r="CE109" s="20">
        <v>-106.3</v>
      </c>
      <c r="CG109" s="26">
        <v>42440</v>
      </c>
      <c r="CH109" s="26">
        <v>42540</v>
      </c>
      <c r="CI109" s="26">
        <v>42905</v>
      </c>
      <c r="CJ109" s="26">
        <v>43270</v>
      </c>
      <c r="CK109" s="26">
        <v>43635</v>
      </c>
      <c r="CL109" s="26">
        <v>44001</v>
      </c>
      <c r="CM109" s="28">
        <v>108.11076712328767</v>
      </c>
      <c r="CN109" s="28">
        <v>-5.38</v>
      </c>
      <c r="CO109" s="28">
        <f t="shared" ref="CO109:CQ109" si="280">CN109</f>
        <v>-5.38</v>
      </c>
      <c r="CP109" s="28">
        <f t="shared" si="280"/>
        <v>-5.38</v>
      </c>
      <c r="CQ109" s="28">
        <f t="shared" si="280"/>
        <v>-5.38</v>
      </c>
      <c r="CR109" s="27">
        <v>-105.38</v>
      </c>
      <c r="CT109" s="23">
        <v>42440</v>
      </c>
      <c r="CU109" s="23">
        <v>42578</v>
      </c>
      <c r="CV109" s="23">
        <v>42943</v>
      </c>
      <c r="CW109" s="23">
        <v>43308</v>
      </c>
      <c r="CX109" s="25" t="s">
        <v>2</v>
      </c>
      <c r="CY109" s="24">
        <v>-6.5</v>
      </c>
      <c r="CZ109" s="24">
        <v>-6.5</v>
      </c>
      <c r="DA109" s="24">
        <v>-106.5</v>
      </c>
    </row>
    <row r="110" spans="1:105" x14ac:dyDescent="0.15">
      <c r="A110" s="1">
        <v>42443</v>
      </c>
      <c r="B110" s="1">
        <v>42771</v>
      </c>
      <c r="C110" s="1">
        <v>43136</v>
      </c>
      <c r="E110" s="2" t="s">
        <v>2</v>
      </c>
      <c r="F110">
        <v>-5.17</v>
      </c>
      <c r="G110">
        <v>-105.17</v>
      </c>
      <c r="J110" s="12">
        <v>42443</v>
      </c>
      <c r="K110" s="12">
        <v>42795</v>
      </c>
      <c r="L110" s="12"/>
      <c r="M110" s="13">
        <v>103.52602739726028</v>
      </c>
      <c r="N110" s="11">
        <v>-108.5</v>
      </c>
      <c r="Q110" s="14">
        <v>42443</v>
      </c>
      <c r="R110" s="14">
        <v>42612</v>
      </c>
      <c r="S110" s="14">
        <v>42977</v>
      </c>
      <c r="T110" s="17">
        <v>103.82630136986302</v>
      </c>
      <c r="U110" s="18">
        <v>-6.2</v>
      </c>
      <c r="V110" s="18">
        <v>-106.2</v>
      </c>
      <c r="X110" s="19">
        <v>42443</v>
      </c>
      <c r="Y110" s="19">
        <v>42673</v>
      </c>
      <c r="Z110" s="19">
        <v>43038</v>
      </c>
      <c r="AA110" s="19">
        <v>43403</v>
      </c>
      <c r="AB110" s="19">
        <v>43768</v>
      </c>
      <c r="AC110" s="22">
        <v>101.41205479452056</v>
      </c>
      <c r="AD110" s="21">
        <v>-5.4</v>
      </c>
      <c r="AE110" s="21">
        <v>-5.4</v>
      </c>
      <c r="AF110" s="21">
        <v>-5.4</v>
      </c>
      <c r="AG110" s="21">
        <v>-105.4</v>
      </c>
      <c r="AI110" s="23">
        <v>42443</v>
      </c>
      <c r="AJ110" s="23">
        <v>42766</v>
      </c>
      <c r="AK110" s="23">
        <v>43131</v>
      </c>
      <c r="AL110" s="23"/>
      <c r="AM110" s="25">
        <v>102.54575342465753</v>
      </c>
      <c r="AN110" s="24">
        <v>-6.5</v>
      </c>
      <c r="AO110" s="24">
        <v>-106.5</v>
      </c>
      <c r="AR110" s="29">
        <v>42443</v>
      </c>
      <c r="AS110" s="29">
        <v>42477</v>
      </c>
      <c r="AT110" s="29">
        <v>42842</v>
      </c>
      <c r="AU110" s="29">
        <v>43207</v>
      </c>
      <c r="AV110" s="29">
        <v>43572</v>
      </c>
      <c r="AW110" s="29">
        <v>43938</v>
      </c>
      <c r="AX110" s="29">
        <v>44303</v>
      </c>
      <c r="AY110" s="29">
        <v>44668</v>
      </c>
      <c r="AZ110" s="29">
        <v>45033</v>
      </c>
      <c r="BA110" s="31">
        <v>98.611616438356165</v>
      </c>
      <c r="BB110" s="30">
        <v>-5.07</v>
      </c>
      <c r="BC110" s="30">
        <v>-5.07</v>
      </c>
      <c r="BD110" s="30">
        <v>-5.07</v>
      </c>
      <c r="BE110" s="30">
        <v>-5.07</v>
      </c>
      <c r="BF110" s="30">
        <v>-5.07</v>
      </c>
      <c r="BG110" s="30">
        <v>-5.07</v>
      </c>
      <c r="BH110" s="30">
        <v>-5.07</v>
      </c>
      <c r="BI110" s="30">
        <v>-105.07</v>
      </c>
      <c r="BK110" s="23">
        <v>42443</v>
      </c>
      <c r="BL110" s="23">
        <v>42588</v>
      </c>
      <c r="BM110" s="23">
        <v>42953</v>
      </c>
      <c r="BN110" s="23">
        <v>43318</v>
      </c>
      <c r="BO110" s="25">
        <v>105.21000000000001</v>
      </c>
      <c r="BP110" s="24">
        <v>-7.3</v>
      </c>
      <c r="BQ110" s="24">
        <v>-7.3</v>
      </c>
      <c r="BR110" s="24">
        <v>-107.3</v>
      </c>
      <c r="BT110" s="19">
        <v>42443</v>
      </c>
      <c r="BU110" s="19">
        <v>42639</v>
      </c>
      <c r="BV110" s="19">
        <v>43004</v>
      </c>
      <c r="BW110" s="19">
        <v>43369</v>
      </c>
      <c r="BX110" s="19">
        <v>43734</v>
      </c>
      <c r="BY110" s="19">
        <v>44100</v>
      </c>
      <c r="BZ110" s="22">
        <v>102.58424657534248</v>
      </c>
      <c r="CA110" s="22">
        <v>-6.3</v>
      </c>
      <c r="CB110" s="22">
        <v>-6.3</v>
      </c>
      <c r="CC110" s="20">
        <v>-6.3</v>
      </c>
      <c r="CD110" s="20">
        <v>-6.3</v>
      </c>
      <c r="CE110" s="20">
        <v>-106.3</v>
      </c>
      <c r="CG110" s="26">
        <v>42443</v>
      </c>
      <c r="CH110" s="26">
        <v>42540</v>
      </c>
      <c r="CI110" s="26">
        <v>42905</v>
      </c>
      <c r="CJ110" s="26">
        <v>43270</v>
      </c>
      <c r="CK110" s="26">
        <v>43635</v>
      </c>
      <c r="CL110" s="26">
        <v>44001</v>
      </c>
      <c r="CM110" s="28">
        <v>108.16498630136986</v>
      </c>
      <c r="CN110" s="28">
        <v>-5.38</v>
      </c>
      <c r="CO110" s="28">
        <v>-5.38</v>
      </c>
      <c r="CP110" s="27">
        <v>-5.38</v>
      </c>
      <c r="CQ110" s="27">
        <v>-5.38</v>
      </c>
      <c r="CR110" s="27">
        <v>-105.38</v>
      </c>
      <c r="CT110" s="23">
        <v>42443</v>
      </c>
      <c r="CU110" s="23">
        <v>42578</v>
      </c>
      <c r="CV110" s="23">
        <v>42943</v>
      </c>
      <c r="CW110" s="23">
        <v>43308</v>
      </c>
      <c r="CX110" s="25" t="s">
        <v>2</v>
      </c>
      <c r="CY110" s="24">
        <v>-6.5</v>
      </c>
      <c r="CZ110" s="24">
        <v>-6.5</v>
      </c>
      <c r="DA110" s="24">
        <v>-106.5</v>
      </c>
    </row>
    <row r="111" spans="1:105" x14ac:dyDescent="0.15">
      <c r="A111" s="1">
        <v>42444</v>
      </c>
      <c r="B111" s="1">
        <v>42771</v>
      </c>
      <c r="C111" s="1">
        <v>43136</v>
      </c>
      <c r="E111" s="2">
        <v>100.48241095890411</v>
      </c>
      <c r="F111">
        <v>-5.17</v>
      </c>
      <c r="G111">
        <v>-105.17</v>
      </c>
      <c r="J111" s="12">
        <v>42444</v>
      </c>
      <c r="K111" s="12">
        <v>42795</v>
      </c>
      <c r="L111" s="12"/>
      <c r="M111" s="13">
        <v>103.64931506849315</v>
      </c>
      <c r="N111" s="11">
        <v>-108.5</v>
      </c>
      <c r="Q111" s="14">
        <v>42444</v>
      </c>
      <c r="R111" s="14">
        <v>42612</v>
      </c>
      <c r="S111" s="14">
        <v>42977</v>
      </c>
      <c r="T111" s="17">
        <v>104.07328767123288</v>
      </c>
      <c r="U111" s="18">
        <v>-6.2</v>
      </c>
      <c r="V111" s="18">
        <v>-106.2</v>
      </c>
      <c r="X111" s="19">
        <v>42444</v>
      </c>
      <c r="Y111" s="19">
        <v>42673</v>
      </c>
      <c r="Z111" s="19">
        <v>43038</v>
      </c>
      <c r="AA111" s="19">
        <v>43403</v>
      </c>
      <c r="AB111" s="19">
        <v>43768</v>
      </c>
      <c r="AC111" s="22">
        <v>101.33684931506849</v>
      </c>
      <c r="AD111" s="21">
        <v>-5.4</v>
      </c>
      <c r="AE111" s="21">
        <v>-5.4</v>
      </c>
      <c r="AF111" s="21">
        <v>-5.4</v>
      </c>
      <c r="AG111" s="21">
        <v>-105.4</v>
      </c>
      <c r="AI111" s="23">
        <v>42444</v>
      </c>
      <c r="AJ111" s="23">
        <v>42766</v>
      </c>
      <c r="AK111" s="23">
        <v>43131</v>
      </c>
      <c r="AL111" s="23"/>
      <c r="AM111" s="25" t="s">
        <v>2</v>
      </c>
      <c r="AN111" s="24">
        <v>-6.5</v>
      </c>
      <c r="AO111" s="24">
        <v>-106.5</v>
      </c>
      <c r="AR111" s="29">
        <v>42444</v>
      </c>
      <c r="AS111" s="29">
        <v>42477</v>
      </c>
      <c r="AT111" s="29">
        <v>42842</v>
      </c>
      <c r="AU111" s="29">
        <v>43207</v>
      </c>
      <c r="AV111" s="29">
        <v>43572</v>
      </c>
      <c r="AW111" s="29">
        <v>43938</v>
      </c>
      <c r="AX111" s="29">
        <v>44303</v>
      </c>
      <c r="AY111" s="29">
        <v>44668</v>
      </c>
      <c r="AZ111" s="29">
        <v>45033</v>
      </c>
      <c r="BA111" s="31">
        <v>98.825506849315076</v>
      </c>
      <c r="BB111" s="30">
        <v>-5.07</v>
      </c>
      <c r="BC111" s="30">
        <f t="shared" ref="BC111:BH111" si="281">BB111</f>
        <v>-5.07</v>
      </c>
      <c r="BD111" s="30">
        <f t="shared" si="281"/>
        <v>-5.07</v>
      </c>
      <c r="BE111" s="30">
        <f t="shared" si="281"/>
        <v>-5.07</v>
      </c>
      <c r="BF111" s="30">
        <f t="shared" si="281"/>
        <v>-5.07</v>
      </c>
      <c r="BG111" s="30">
        <f t="shared" si="281"/>
        <v>-5.07</v>
      </c>
      <c r="BH111" s="30">
        <f t="shared" si="281"/>
        <v>-5.07</v>
      </c>
      <c r="BI111" s="30">
        <f t="shared" ref="BI111" si="282">-100+BH111</f>
        <v>-105.07</v>
      </c>
      <c r="BK111" s="23">
        <v>42444</v>
      </c>
      <c r="BL111" s="23">
        <v>42588</v>
      </c>
      <c r="BM111" s="23">
        <v>42953</v>
      </c>
      <c r="BN111" s="23">
        <v>43318</v>
      </c>
      <c r="BO111" s="25">
        <v>105.28999999999999</v>
      </c>
      <c r="BP111" s="24">
        <v>-7.3</v>
      </c>
      <c r="BQ111" s="24">
        <v>-7.3</v>
      </c>
      <c r="BR111" s="24">
        <v>-107.3</v>
      </c>
      <c r="BT111" s="19">
        <v>42444</v>
      </c>
      <c r="BU111" s="19">
        <v>42639</v>
      </c>
      <c r="BV111" s="19">
        <v>43004</v>
      </c>
      <c r="BW111" s="19">
        <v>43369</v>
      </c>
      <c r="BX111" s="19">
        <v>43734</v>
      </c>
      <c r="BY111" s="19">
        <v>44100</v>
      </c>
      <c r="BZ111" s="22">
        <v>102.61150684931506</v>
      </c>
      <c r="CA111" s="22">
        <v>-6.3</v>
      </c>
      <c r="CB111" s="22">
        <f t="shared" ref="CB111:CD111" si="283">CA111</f>
        <v>-6.3</v>
      </c>
      <c r="CC111" s="22">
        <f t="shared" si="283"/>
        <v>-6.3</v>
      </c>
      <c r="CD111" s="22">
        <f t="shared" si="283"/>
        <v>-6.3</v>
      </c>
      <c r="CE111" s="20">
        <v>-106.3</v>
      </c>
      <c r="CG111" s="26">
        <v>42444</v>
      </c>
      <c r="CH111" s="26">
        <v>42540</v>
      </c>
      <c r="CI111" s="26">
        <v>42905</v>
      </c>
      <c r="CJ111" s="26">
        <v>43270</v>
      </c>
      <c r="CK111" s="26">
        <v>43635</v>
      </c>
      <c r="CL111" s="26">
        <v>44001</v>
      </c>
      <c r="CM111" s="28">
        <v>108.21972602739726</v>
      </c>
      <c r="CN111" s="28">
        <v>-5.38</v>
      </c>
      <c r="CO111" s="28">
        <f t="shared" ref="CO111:CQ111" si="284">CN111</f>
        <v>-5.38</v>
      </c>
      <c r="CP111" s="28">
        <f t="shared" si="284"/>
        <v>-5.38</v>
      </c>
      <c r="CQ111" s="28">
        <f t="shared" si="284"/>
        <v>-5.38</v>
      </c>
      <c r="CR111" s="27">
        <v>-105.38</v>
      </c>
      <c r="CT111" s="23">
        <v>42444</v>
      </c>
      <c r="CU111" s="23">
        <v>42578</v>
      </c>
      <c r="CV111" s="23">
        <v>42943</v>
      </c>
      <c r="CW111" s="23">
        <v>43308</v>
      </c>
      <c r="CX111" s="25">
        <v>103.63150684931507</v>
      </c>
      <c r="CY111" s="24">
        <v>-6.5</v>
      </c>
      <c r="CZ111" s="24">
        <v>-6.5</v>
      </c>
      <c r="DA111" s="24">
        <v>-106.5</v>
      </c>
    </row>
    <row r="112" spans="1:105" x14ac:dyDescent="0.15">
      <c r="A112" s="1">
        <v>42445</v>
      </c>
      <c r="B112" s="1">
        <v>42771</v>
      </c>
      <c r="C112" s="1">
        <v>43136</v>
      </c>
      <c r="E112" s="2">
        <v>100.51657534246576</v>
      </c>
      <c r="F112">
        <v>-5.17</v>
      </c>
      <c r="G112">
        <v>-105.17</v>
      </c>
      <c r="J112" s="12">
        <v>42445</v>
      </c>
      <c r="K112" s="12">
        <v>42795</v>
      </c>
      <c r="L112" s="12"/>
      <c r="M112" s="13">
        <v>103.76260273972603</v>
      </c>
      <c r="N112" s="11">
        <v>-108.5</v>
      </c>
      <c r="Q112" s="14">
        <v>42445</v>
      </c>
      <c r="R112" s="14">
        <v>42612</v>
      </c>
      <c r="S112" s="14">
        <v>42977</v>
      </c>
      <c r="T112" s="17">
        <v>104.11027397260274</v>
      </c>
      <c r="U112" s="18">
        <v>-6.2</v>
      </c>
      <c r="V112" s="18">
        <v>-106.2</v>
      </c>
      <c r="X112" s="19">
        <v>42445</v>
      </c>
      <c r="Y112" s="19">
        <v>42673</v>
      </c>
      <c r="Z112" s="19">
        <v>43038</v>
      </c>
      <c r="AA112" s="19">
        <v>43403</v>
      </c>
      <c r="AB112" s="19">
        <v>43768</v>
      </c>
      <c r="AC112" s="22">
        <v>101.54164383561644</v>
      </c>
      <c r="AD112" s="21">
        <v>-5.4</v>
      </c>
      <c r="AE112" s="21">
        <v>-5.4</v>
      </c>
      <c r="AF112" s="21">
        <v>-5.4</v>
      </c>
      <c r="AG112" s="21">
        <v>-105.4</v>
      </c>
      <c r="AI112" s="23">
        <v>42445</v>
      </c>
      <c r="AJ112" s="23">
        <v>42766</v>
      </c>
      <c r="AK112" s="23">
        <v>43131</v>
      </c>
      <c r="AL112" s="23"/>
      <c r="AM112" s="25" t="s">
        <v>2</v>
      </c>
      <c r="AN112" s="24">
        <v>-6.5</v>
      </c>
      <c r="AO112" s="24">
        <v>-106.5</v>
      </c>
      <c r="AR112" s="29">
        <v>42445</v>
      </c>
      <c r="AS112" s="29">
        <v>42477</v>
      </c>
      <c r="AT112" s="29">
        <v>42842</v>
      </c>
      <c r="AU112" s="29">
        <v>43207</v>
      </c>
      <c r="AV112" s="29">
        <v>43572</v>
      </c>
      <c r="AW112" s="29">
        <v>43938</v>
      </c>
      <c r="AX112" s="29">
        <v>44303</v>
      </c>
      <c r="AY112" s="29">
        <v>44668</v>
      </c>
      <c r="AZ112" s="29">
        <v>45033</v>
      </c>
      <c r="BA112" s="31">
        <v>98.139397260273967</v>
      </c>
      <c r="BB112" s="30">
        <v>-5.07</v>
      </c>
      <c r="BC112" s="30">
        <v>-5.07</v>
      </c>
      <c r="BD112" s="30">
        <v>-5.07</v>
      </c>
      <c r="BE112" s="30">
        <v>-5.07</v>
      </c>
      <c r="BF112" s="30">
        <v>-5.07</v>
      </c>
      <c r="BG112" s="30">
        <v>-5.07</v>
      </c>
      <c r="BH112" s="30">
        <v>-5.07</v>
      </c>
      <c r="BI112" s="30">
        <v>-105.07</v>
      </c>
      <c r="BK112" s="23">
        <v>42445</v>
      </c>
      <c r="BL112" s="23">
        <v>42588</v>
      </c>
      <c r="BM112" s="23">
        <v>42953</v>
      </c>
      <c r="BN112" s="23">
        <v>43318</v>
      </c>
      <c r="BO112" s="25">
        <v>105.33999999999999</v>
      </c>
      <c r="BP112" s="24">
        <v>-7.3</v>
      </c>
      <c r="BQ112" s="24">
        <v>-7.3</v>
      </c>
      <c r="BR112" s="24">
        <v>-107.3</v>
      </c>
      <c r="BT112" s="19">
        <v>42445</v>
      </c>
      <c r="BU112" s="19">
        <v>42639</v>
      </c>
      <c r="BV112" s="19">
        <v>43004</v>
      </c>
      <c r="BW112" s="19">
        <v>43369</v>
      </c>
      <c r="BX112" s="19">
        <v>43734</v>
      </c>
      <c r="BY112" s="19">
        <v>44100</v>
      </c>
      <c r="BZ112" s="22">
        <v>102.76876712328767</v>
      </c>
      <c r="CA112" s="22">
        <v>-6.3</v>
      </c>
      <c r="CB112" s="22">
        <v>-6.3</v>
      </c>
      <c r="CC112" s="20">
        <v>-6.3</v>
      </c>
      <c r="CD112" s="20">
        <v>-6.3</v>
      </c>
      <c r="CE112" s="20">
        <v>-106.3</v>
      </c>
      <c r="CG112" s="26">
        <v>42445</v>
      </c>
      <c r="CH112" s="26">
        <v>42540</v>
      </c>
      <c r="CI112" s="26">
        <v>42905</v>
      </c>
      <c r="CJ112" s="26">
        <v>43270</v>
      </c>
      <c r="CK112" s="26">
        <v>43635</v>
      </c>
      <c r="CL112" s="26">
        <v>44001</v>
      </c>
      <c r="CM112" s="28">
        <v>108.49446575342466</v>
      </c>
      <c r="CN112" s="28">
        <v>-5.38</v>
      </c>
      <c r="CO112" s="28">
        <v>-5.38</v>
      </c>
      <c r="CP112" s="27">
        <v>-5.38</v>
      </c>
      <c r="CQ112" s="27">
        <v>-5.38</v>
      </c>
      <c r="CR112" s="27">
        <v>-105.38</v>
      </c>
      <c r="CT112" s="23">
        <v>42445</v>
      </c>
      <c r="CU112" s="23">
        <v>42578</v>
      </c>
      <c r="CV112" s="23">
        <v>42943</v>
      </c>
      <c r="CW112" s="23">
        <v>43308</v>
      </c>
      <c r="CX112" s="25" t="s">
        <v>2</v>
      </c>
      <c r="CY112" s="24">
        <v>-6.5</v>
      </c>
      <c r="CZ112" s="24">
        <v>-6.5</v>
      </c>
      <c r="DA112" s="24">
        <v>-106.5</v>
      </c>
    </row>
    <row r="113" spans="1:105" x14ac:dyDescent="0.15">
      <c r="A113" s="1">
        <v>42446</v>
      </c>
      <c r="B113" s="1">
        <v>42771</v>
      </c>
      <c r="C113" s="1">
        <v>43136</v>
      </c>
      <c r="E113" s="2" t="s">
        <v>2</v>
      </c>
      <c r="F113">
        <v>-5.17</v>
      </c>
      <c r="G113">
        <v>-105.17</v>
      </c>
      <c r="J113" s="12">
        <v>42446</v>
      </c>
      <c r="K113" s="12">
        <v>42795</v>
      </c>
      <c r="L113" s="12"/>
      <c r="M113" s="13">
        <v>103.7858904109589</v>
      </c>
      <c r="N113" s="11">
        <v>-108.5</v>
      </c>
      <c r="Q113" s="14">
        <v>42446</v>
      </c>
      <c r="R113" s="14">
        <v>42612</v>
      </c>
      <c r="S113" s="14">
        <v>42977</v>
      </c>
      <c r="T113" s="17">
        <v>104.1372602739726</v>
      </c>
      <c r="U113" s="18">
        <v>-6.2</v>
      </c>
      <c r="V113" s="18">
        <v>-106.2</v>
      </c>
      <c r="X113" s="19">
        <v>42446</v>
      </c>
      <c r="Y113" s="19">
        <v>42673</v>
      </c>
      <c r="Z113" s="19">
        <v>43038</v>
      </c>
      <c r="AA113" s="19">
        <v>43403</v>
      </c>
      <c r="AB113" s="19">
        <v>43768</v>
      </c>
      <c r="AC113" s="22">
        <v>101.75643835616438</v>
      </c>
      <c r="AD113" s="21">
        <v>-5.4</v>
      </c>
      <c r="AE113" s="21">
        <v>-5.4</v>
      </c>
      <c r="AF113" s="21">
        <v>-5.4</v>
      </c>
      <c r="AG113" s="21">
        <v>-105.4</v>
      </c>
      <c r="AI113" s="23">
        <v>42446</v>
      </c>
      <c r="AJ113" s="23">
        <v>42766</v>
      </c>
      <c r="AK113" s="23">
        <v>43131</v>
      </c>
      <c r="AL113" s="23"/>
      <c r="AM113" s="25">
        <v>102.75917808219178</v>
      </c>
      <c r="AN113" s="24">
        <v>-6.5</v>
      </c>
      <c r="AO113" s="24">
        <v>-106.5</v>
      </c>
      <c r="AR113" s="29">
        <v>42446</v>
      </c>
      <c r="AS113" s="29">
        <v>42477</v>
      </c>
      <c r="AT113" s="29">
        <v>42842</v>
      </c>
      <c r="AU113" s="29">
        <v>43207</v>
      </c>
      <c r="AV113" s="29">
        <v>43572</v>
      </c>
      <c r="AW113" s="29">
        <v>43938</v>
      </c>
      <c r="AX113" s="29">
        <v>44303</v>
      </c>
      <c r="AY113" s="29">
        <v>44668</v>
      </c>
      <c r="AZ113" s="29">
        <v>45033</v>
      </c>
      <c r="BA113" s="31">
        <v>97.903287671232874</v>
      </c>
      <c r="BB113" s="30">
        <v>-5.07</v>
      </c>
      <c r="BC113" s="30">
        <f t="shared" ref="BC113:BH113" si="285">BB113</f>
        <v>-5.07</v>
      </c>
      <c r="BD113" s="30">
        <f t="shared" si="285"/>
        <v>-5.07</v>
      </c>
      <c r="BE113" s="30">
        <f t="shared" si="285"/>
        <v>-5.07</v>
      </c>
      <c r="BF113" s="30">
        <f t="shared" si="285"/>
        <v>-5.07</v>
      </c>
      <c r="BG113" s="30">
        <f t="shared" si="285"/>
        <v>-5.07</v>
      </c>
      <c r="BH113" s="30">
        <f t="shared" si="285"/>
        <v>-5.07</v>
      </c>
      <c r="BI113" s="30">
        <f t="shared" ref="BI113" si="286">-100+BH113</f>
        <v>-105.07</v>
      </c>
      <c r="BK113" s="23">
        <v>42446</v>
      </c>
      <c r="BL113" s="23">
        <v>42588</v>
      </c>
      <c r="BM113" s="23">
        <v>42953</v>
      </c>
      <c r="BN113" s="23">
        <v>43318</v>
      </c>
      <c r="BO113" s="25">
        <v>105.39</v>
      </c>
      <c r="BP113" s="24">
        <v>-7.3</v>
      </c>
      <c r="BQ113" s="24">
        <v>-7.3</v>
      </c>
      <c r="BR113" s="24">
        <v>-107.3</v>
      </c>
      <c r="BT113" s="19">
        <v>42446</v>
      </c>
      <c r="BU113" s="19">
        <v>42639</v>
      </c>
      <c r="BV113" s="19">
        <v>43004</v>
      </c>
      <c r="BW113" s="19">
        <v>43369</v>
      </c>
      <c r="BX113" s="19">
        <v>43734</v>
      </c>
      <c r="BY113" s="19">
        <v>44100</v>
      </c>
      <c r="BZ113" s="22">
        <v>102.78602739726027</v>
      </c>
      <c r="CA113" s="22">
        <v>-6.3</v>
      </c>
      <c r="CB113" s="22">
        <v>-6.3</v>
      </c>
      <c r="CC113" s="20">
        <v>-6.3</v>
      </c>
      <c r="CD113" s="20">
        <v>-6.3</v>
      </c>
      <c r="CE113" s="20">
        <v>-106.3</v>
      </c>
      <c r="CG113" s="26">
        <v>42446</v>
      </c>
      <c r="CH113" s="26">
        <v>42540</v>
      </c>
      <c r="CI113" s="26">
        <v>42905</v>
      </c>
      <c r="CJ113" s="26">
        <v>43270</v>
      </c>
      <c r="CK113" s="26">
        <v>43635</v>
      </c>
      <c r="CL113" s="26">
        <v>44001</v>
      </c>
      <c r="CM113" s="28">
        <v>109.00920547945205</v>
      </c>
      <c r="CN113" s="28">
        <v>-5.38</v>
      </c>
      <c r="CO113" s="28">
        <f t="shared" ref="CO113:CQ113" si="287">CN113</f>
        <v>-5.38</v>
      </c>
      <c r="CP113" s="28">
        <f t="shared" si="287"/>
        <v>-5.38</v>
      </c>
      <c r="CQ113" s="28">
        <f t="shared" si="287"/>
        <v>-5.38</v>
      </c>
      <c r="CR113" s="27">
        <v>-105.38</v>
      </c>
      <c r="CT113" s="23">
        <v>42446</v>
      </c>
      <c r="CU113" s="23">
        <v>42578</v>
      </c>
      <c r="CV113" s="23">
        <v>42943</v>
      </c>
      <c r="CW113" s="23">
        <v>43308</v>
      </c>
      <c r="CX113" s="25">
        <v>103.66712328767123</v>
      </c>
      <c r="CY113" s="24">
        <v>-6.5</v>
      </c>
      <c r="CZ113" s="24">
        <v>-6.5</v>
      </c>
      <c r="DA113" s="24">
        <v>-106.5</v>
      </c>
    </row>
    <row r="114" spans="1:105" x14ac:dyDescent="0.15">
      <c r="A114" s="1">
        <v>42447</v>
      </c>
      <c r="B114" s="1">
        <v>42771</v>
      </c>
      <c r="C114" s="1">
        <v>43136</v>
      </c>
      <c r="E114" s="2" t="s">
        <v>2</v>
      </c>
      <c r="F114">
        <v>-5.17</v>
      </c>
      <c r="G114">
        <v>-105.17</v>
      </c>
      <c r="J114" s="12">
        <v>42447</v>
      </c>
      <c r="K114" s="12">
        <v>42795</v>
      </c>
      <c r="L114" s="12"/>
      <c r="M114" s="13">
        <v>103.76917808219177</v>
      </c>
      <c r="N114" s="11">
        <v>-108.5</v>
      </c>
      <c r="Q114" s="14">
        <v>42447</v>
      </c>
      <c r="R114" s="14">
        <v>42612</v>
      </c>
      <c r="S114" s="14">
        <v>42977</v>
      </c>
      <c r="T114" s="17">
        <v>104.16424657534246</v>
      </c>
      <c r="U114" s="18">
        <v>-6.2</v>
      </c>
      <c r="V114" s="18">
        <v>-106.2</v>
      </c>
      <c r="X114" s="19">
        <v>42447</v>
      </c>
      <c r="Y114" s="19">
        <v>42673</v>
      </c>
      <c r="Z114" s="19">
        <v>43038</v>
      </c>
      <c r="AA114" s="19">
        <v>43403</v>
      </c>
      <c r="AB114" s="19">
        <v>43768</v>
      </c>
      <c r="AC114" s="22">
        <v>101.77123287671233</v>
      </c>
      <c r="AD114" s="21">
        <v>-5.4</v>
      </c>
      <c r="AE114" s="21">
        <v>-5.4</v>
      </c>
      <c r="AF114" s="21">
        <v>-5.4</v>
      </c>
      <c r="AG114" s="21">
        <v>-105.4</v>
      </c>
      <c r="AI114" s="23">
        <v>42447</v>
      </c>
      <c r="AJ114" s="23">
        <v>42766</v>
      </c>
      <c r="AK114" s="23">
        <v>43131</v>
      </c>
      <c r="AL114" s="23"/>
      <c r="AM114" s="25" t="s">
        <v>2</v>
      </c>
      <c r="AN114" s="24">
        <v>-6.5</v>
      </c>
      <c r="AO114" s="24">
        <v>-106.5</v>
      </c>
      <c r="AR114" s="29">
        <v>42447</v>
      </c>
      <c r="AS114" s="29">
        <v>42477</v>
      </c>
      <c r="AT114" s="29">
        <v>42842</v>
      </c>
      <c r="AU114" s="29">
        <v>43207</v>
      </c>
      <c r="AV114" s="29">
        <v>43572</v>
      </c>
      <c r="AW114" s="29">
        <v>43938</v>
      </c>
      <c r="AX114" s="29">
        <v>44303</v>
      </c>
      <c r="AY114" s="29">
        <v>44668</v>
      </c>
      <c r="AZ114" s="29">
        <v>45033</v>
      </c>
      <c r="BA114" s="31">
        <v>97.917178082191782</v>
      </c>
      <c r="BB114" s="30">
        <v>-5.07</v>
      </c>
      <c r="BC114" s="30">
        <v>-5.07</v>
      </c>
      <c r="BD114" s="30">
        <v>-5.07</v>
      </c>
      <c r="BE114" s="30">
        <v>-5.07</v>
      </c>
      <c r="BF114" s="30">
        <v>-5.07</v>
      </c>
      <c r="BG114" s="30">
        <v>-5.07</v>
      </c>
      <c r="BH114" s="30">
        <v>-5.07</v>
      </c>
      <c r="BI114" s="30">
        <v>-105.07</v>
      </c>
      <c r="BK114" s="23">
        <v>42447</v>
      </c>
      <c r="BL114" s="23">
        <v>42588</v>
      </c>
      <c r="BM114" s="23">
        <v>42953</v>
      </c>
      <c r="BN114" s="23">
        <v>43318</v>
      </c>
      <c r="BO114" s="25">
        <v>105.38</v>
      </c>
      <c r="BP114" s="24">
        <v>-7.3</v>
      </c>
      <c r="BQ114" s="24">
        <v>-7.3</v>
      </c>
      <c r="BR114" s="24">
        <v>-107.3</v>
      </c>
      <c r="BT114" s="19">
        <v>42447</v>
      </c>
      <c r="BU114" s="19">
        <v>42639</v>
      </c>
      <c r="BV114" s="19">
        <v>43004</v>
      </c>
      <c r="BW114" s="19">
        <v>43369</v>
      </c>
      <c r="BX114" s="19">
        <v>43734</v>
      </c>
      <c r="BY114" s="19">
        <v>44100</v>
      </c>
      <c r="BZ114" s="22">
        <v>102.81328767123289</v>
      </c>
      <c r="CA114" s="22">
        <v>-6.3</v>
      </c>
      <c r="CB114" s="22">
        <f t="shared" ref="CB114:CD114" si="288">CA114</f>
        <v>-6.3</v>
      </c>
      <c r="CC114" s="22">
        <f t="shared" si="288"/>
        <v>-6.3</v>
      </c>
      <c r="CD114" s="22">
        <f t="shared" si="288"/>
        <v>-6.3</v>
      </c>
      <c r="CE114" s="20">
        <v>-106.3</v>
      </c>
      <c r="CG114" s="26">
        <v>42447</v>
      </c>
      <c r="CH114" s="26">
        <v>42540</v>
      </c>
      <c r="CI114" s="26">
        <v>42905</v>
      </c>
      <c r="CJ114" s="26">
        <v>43270</v>
      </c>
      <c r="CK114" s="26">
        <v>43635</v>
      </c>
      <c r="CL114" s="26">
        <v>44001</v>
      </c>
      <c r="CM114" s="28">
        <v>108.70394520547946</v>
      </c>
      <c r="CN114" s="28">
        <v>-5.38</v>
      </c>
      <c r="CO114" s="28">
        <v>-5.38</v>
      </c>
      <c r="CP114" s="27">
        <v>-5.38</v>
      </c>
      <c r="CQ114" s="27">
        <v>-5.38</v>
      </c>
      <c r="CR114" s="27">
        <v>-105.38</v>
      </c>
      <c r="CT114" s="23">
        <v>42447</v>
      </c>
      <c r="CU114" s="23">
        <v>42578</v>
      </c>
      <c r="CV114" s="23">
        <v>42943</v>
      </c>
      <c r="CW114" s="23">
        <v>43308</v>
      </c>
      <c r="CX114" s="25">
        <v>103.68493150684931</v>
      </c>
      <c r="CY114" s="24">
        <v>-6.5</v>
      </c>
      <c r="CZ114" s="24">
        <v>-6.5</v>
      </c>
      <c r="DA114" s="24">
        <v>-106.5</v>
      </c>
    </row>
    <row r="115" spans="1:105" x14ac:dyDescent="0.15">
      <c r="A115" s="1">
        <v>42450</v>
      </c>
      <c r="B115" s="1">
        <v>42771</v>
      </c>
      <c r="C115" s="1">
        <v>43136</v>
      </c>
      <c r="E115" s="2">
        <v>101.27239726027398</v>
      </c>
      <c r="F115">
        <v>-5.17</v>
      </c>
      <c r="G115">
        <v>-105.17</v>
      </c>
      <c r="J115" s="12">
        <v>42450</v>
      </c>
      <c r="K115" s="12">
        <v>42795</v>
      </c>
      <c r="L115" s="12"/>
      <c r="M115" s="13">
        <v>103.67904109589041</v>
      </c>
      <c r="N115" s="11">
        <v>-108.5</v>
      </c>
      <c r="Q115" s="14">
        <v>42450</v>
      </c>
      <c r="R115" s="14">
        <v>42612</v>
      </c>
      <c r="S115" s="14">
        <v>42977</v>
      </c>
      <c r="T115" s="17">
        <v>104.25520547945206</v>
      </c>
      <c r="U115" s="18">
        <v>-6.2</v>
      </c>
      <c r="V115" s="18">
        <v>-106.2</v>
      </c>
      <c r="X115" s="19">
        <v>42450</v>
      </c>
      <c r="Y115" s="19">
        <v>42673</v>
      </c>
      <c r="Z115" s="19">
        <v>43038</v>
      </c>
      <c r="AA115" s="19">
        <v>43403</v>
      </c>
      <c r="AB115" s="19">
        <v>43768</v>
      </c>
      <c r="AC115" s="22">
        <v>101.76561643835618</v>
      </c>
      <c r="AD115" s="21">
        <v>-5.4</v>
      </c>
      <c r="AE115" s="21">
        <v>-5.4</v>
      </c>
      <c r="AF115" s="21">
        <v>-5.4</v>
      </c>
      <c r="AG115" s="21">
        <v>-105.4</v>
      </c>
      <c r="AI115" s="23">
        <v>42450</v>
      </c>
      <c r="AJ115" s="23">
        <v>42766</v>
      </c>
      <c r="AK115" s="23">
        <v>43131</v>
      </c>
      <c r="AL115" s="23"/>
      <c r="AM115" s="25" t="s">
        <v>2</v>
      </c>
      <c r="AN115" s="24">
        <v>-6.5</v>
      </c>
      <c r="AO115" s="24">
        <v>-106.5</v>
      </c>
      <c r="AR115" s="29">
        <v>42450</v>
      </c>
      <c r="AS115" s="29">
        <v>42477</v>
      </c>
      <c r="AT115" s="29">
        <v>42842</v>
      </c>
      <c r="AU115" s="29">
        <v>43207</v>
      </c>
      <c r="AV115" s="29">
        <v>43572</v>
      </c>
      <c r="AW115" s="29">
        <v>43938</v>
      </c>
      <c r="AX115" s="29">
        <v>44303</v>
      </c>
      <c r="AY115" s="29">
        <v>44668</v>
      </c>
      <c r="AZ115" s="29">
        <v>45033</v>
      </c>
      <c r="BA115" s="31">
        <v>98.028849315068484</v>
      </c>
      <c r="BB115" s="30">
        <v>-5.07</v>
      </c>
      <c r="BC115" s="30">
        <f t="shared" ref="BC115:BH115" si="289">BB115</f>
        <v>-5.07</v>
      </c>
      <c r="BD115" s="30">
        <f t="shared" si="289"/>
        <v>-5.07</v>
      </c>
      <c r="BE115" s="30">
        <f t="shared" si="289"/>
        <v>-5.07</v>
      </c>
      <c r="BF115" s="30">
        <f t="shared" si="289"/>
        <v>-5.07</v>
      </c>
      <c r="BG115" s="30">
        <f t="shared" si="289"/>
        <v>-5.07</v>
      </c>
      <c r="BH115" s="30">
        <f t="shared" si="289"/>
        <v>-5.07</v>
      </c>
      <c r="BI115" s="30">
        <f t="shared" ref="BI115" si="290">-100+BH115</f>
        <v>-105.07</v>
      </c>
      <c r="BK115" s="23">
        <v>42450</v>
      </c>
      <c r="BL115" s="23">
        <v>42588</v>
      </c>
      <c r="BM115" s="23">
        <v>42953</v>
      </c>
      <c r="BN115" s="23">
        <v>43318</v>
      </c>
      <c r="BO115" s="25">
        <v>105.45</v>
      </c>
      <c r="BP115" s="24">
        <v>-7.3</v>
      </c>
      <c r="BQ115" s="24">
        <v>-7.3</v>
      </c>
      <c r="BR115" s="24">
        <v>-107.3</v>
      </c>
      <c r="BT115" s="19">
        <v>42450</v>
      </c>
      <c r="BU115" s="19">
        <v>42639</v>
      </c>
      <c r="BV115" s="19">
        <v>43004</v>
      </c>
      <c r="BW115" s="19">
        <v>43369</v>
      </c>
      <c r="BX115" s="19">
        <v>43734</v>
      </c>
      <c r="BY115" s="19">
        <v>44100</v>
      </c>
      <c r="BZ115" s="22">
        <v>102.86506849315069</v>
      </c>
      <c r="CA115" s="22">
        <v>-6.3</v>
      </c>
      <c r="CB115" s="22">
        <v>-6.3</v>
      </c>
      <c r="CC115" s="20">
        <v>-6.3</v>
      </c>
      <c r="CD115" s="20">
        <v>-6.3</v>
      </c>
      <c r="CE115" s="20">
        <v>-106.3</v>
      </c>
      <c r="CG115" s="26">
        <v>42450</v>
      </c>
      <c r="CH115" s="26">
        <v>42540</v>
      </c>
      <c r="CI115" s="26">
        <v>42905</v>
      </c>
      <c r="CJ115" s="26">
        <v>43270</v>
      </c>
      <c r="CK115" s="26">
        <v>43635</v>
      </c>
      <c r="CL115" s="26">
        <v>44001</v>
      </c>
      <c r="CM115" s="28">
        <v>108.31816438356165</v>
      </c>
      <c r="CN115" s="28">
        <v>-5.38</v>
      </c>
      <c r="CO115" s="28">
        <f t="shared" ref="CO115:CQ115" si="291">CN115</f>
        <v>-5.38</v>
      </c>
      <c r="CP115" s="28">
        <f t="shared" si="291"/>
        <v>-5.38</v>
      </c>
      <c r="CQ115" s="28">
        <f t="shared" si="291"/>
        <v>-5.38</v>
      </c>
      <c r="CR115" s="27">
        <v>-105.38</v>
      </c>
      <c r="CT115" s="23">
        <v>42450</v>
      </c>
      <c r="CU115" s="23">
        <v>42578</v>
      </c>
      <c r="CV115" s="23">
        <v>42943</v>
      </c>
      <c r="CW115" s="23">
        <v>43308</v>
      </c>
      <c r="CX115" s="25" t="s">
        <v>2</v>
      </c>
      <c r="CY115" s="24">
        <v>-6.5</v>
      </c>
      <c r="CZ115" s="24">
        <v>-6.5</v>
      </c>
      <c r="DA115" s="24">
        <v>-106.5</v>
      </c>
    </row>
    <row r="116" spans="1:105" x14ac:dyDescent="0.15">
      <c r="A116" s="1">
        <v>42451</v>
      </c>
      <c r="B116" s="1">
        <v>42771</v>
      </c>
      <c r="C116" s="1">
        <v>43136</v>
      </c>
      <c r="E116" s="2" t="s">
        <v>2</v>
      </c>
      <c r="F116">
        <v>-5.17</v>
      </c>
      <c r="G116">
        <v>-105.17</v>
      </c>
      <c r="J116" s="12">
        <v>42451</v>
      </c>
      <c r="K116" s="12">
        <v>42795</v>
      </c>
      <c r="L116" s="12"/>
      <c r="M116" s="13">
        <v>103.6623287671233</v>
      </c>
      <c r="N116" s="11">
        <v>-108.5</v>
      </c>
      <c r="Q116" s="14">
        <v>42451</v>
      </c>
      <c r="R116" s="14">
        <v>42612</v>
      </c>
      <c r="S116" s="14">
        <v>42977</v>
      </c>
      <c r="T116" s="17" t="s">
        <v>2</v>
      </c>
      <c r="U116" s="18">
        <v>-6.2</v>
      </c>
      <c r="V116" s="18">
        <v>-106.2</v>
      </c>
      <c r="X116" s="19">
        <v>42451</v>
      </c>
      <c r="Y116" s="19">
        <v>42673</v>
      </c>
      <c r="Z116" s="19">
        <v>43038</v>
      </c>
      <c r="AA116" s="19">
        <v>43403</v>
      </c>
      <c r="AB116" s="19">
        <v>43768</v>
      </c>
      <c r="AC116" s="22">
        <v>101.78041095890411</v>
      </c>
      <c r="AD116" s="21">
        <v>-5.4</v>
      </c>
      <c r="AE116" s="21">
        <v>-5.4</v>
      </c>
      <c r="AF116" s="21">
        <v>-5.4</v>
      </c>
      <c r="AG116" s="21">
        <v>-105.4</v>
      </c>
      <c r="AI116" s="23">
        <v>42451</v>
      </c>
      <c r="AJ116" s="23">
        <v>42766</v>
      </c>
      <c r="AK116" s="23">
        <v>43131</v>
      </c>
      <c r="AL116" s="23"/>
      <c r="AM116" s="25" t="s">
        <v>2</v>
      </c>
      <c r="AN116" s="24">
        <v>-6.5</v>
      </c>
      <c r="AO116" s="24">
        <v>-106.5</v>
      </c>
      <c r="AR116" s="29">
        <v>42451</v>
      </c>
      <c r="AS116" s="29">
        <v>42477</v>
      </c>
      <c r="AT116" s="29">
        <v>42842</v>
      </c>
      <c r="AU116" s="29">
        <v>43207</v>
      </c>
      <c r="AV116" s="29">
        <v>43572</v>
      </c>
      <c r="AW116" s="29">
        <v>43938</v>
      </c>
      <c r="AX116" s="29">
        <v>44303</v>
      </c>
      <c r="AY116" s="29">
        <v>44668</v>
      </c>
      <c r="AZ116" s="29">
        <v>45033</v>
      </c>
      <c r="BA116" s="31">
        <v>98.522739726027396</v>
      </c>
      <c r="BB116" s="30">
        <v>-5.07</v>
      </c>
      <c r="BC116" s="30">
        <v>-5.07</v>
      </c>
      <c r="BD116" s="30">
        <v>-5.07</v>
      </c>
      <c r="BE116" s="30">
        <v>-5.07</v>
      </c>
      <c r="BF116" s="30">
        <v>-5.07</v>
      </c>
      <c r="BG116" s="30">
        <v>-5.07</v>
      </c>
      <c r="BH116" s="30">
        <v>-5.07</v>
      </c>
      <c r="BI116" s="30">
        <v>-105.07</v>
      </c>
      <c r="BK116" s="23">
        <v>42451</v>
      </c>
      <c r="BL116" s="23">
        <v>42588</v>
      </c>
      <c r="BM116" s="23">
        <v>42953</v>
      </c>
      <c r="BN116" s="23">
        <v>43318</v>
      </c>
      <c r="BO116" s="25">
        <v>105.41</v>
      </c>
      <c r="BP116" s="24">
        <v>-7.3</v>
      </c>
      <c r="BQ116" s="24">
        <v>-7.3</v>
      </c>
      <c r="BR116" s="24">
        <v>-107.3</v>
      </c>
      <c r="BT116" s="19">
        <v>42451</v>
      </c>
      <c r="BU116" s="19">
        <v>42639</v>
      </c>
      <c r="BV116" s="19">
        <v>43004</v>
      </c>
      <c r="BW116" s="19">
        <v>43369</v>
      </c>
      <c r="BX116" s="19">
        <v>43734</v>
      </c>
      <c r="BY116" s="19">
        <v>44100</v>
      </c>
      <c r="BZ116" s="22">
        <v>102.95232876712328</v>
      </c>
      <c r="CA116" s="22">
        <v>-6.3</v>
      </c>
      <c r="CB116" s="22">
        <v>-6.3</v>
      </c>
      <c r="CC116" s="20">
        <v>-6.3</v>
      </c>
      <c r="CD116" s="20">
        <v>-6.3</v>
      </c>
      <c r="CE116" s="20">
        <v>-106.3</v>
      </c>
      <c r="CG116" s="26">
        <v>42451</v>
      </c>
      <c r="CH116" s="26">
        <v>42540</v>
      </c>
      <c r="CI116" s="26">
        <v>42905</v>
      </c>
      <c r="CJ116" s="26">
        <v>43270</v>
      </c>
      <c r="CK116" s="26">
        <v>43635</v>
      </c>
      <c r="CL116" s="26">
        <v>44001</v>
      </c>
      <c r="CM116" s="28">
        <v>109.08290410958904</v>
      </c>
      <c r="CN116" s="28">
        <v>-5.38</v>
      </c>
      <c r="CO116" s="28">
        <v>-5.38</v>
      </c>
      <c r="CP116" s="27">
        <v>-5.38</v>
      </c>
      <c r="CQ116" s="27">
        <v>-5.38</v>
      </c>
      <c r="CR116" s="27">
        <v>-105.38</v>
      </c>
      <c r="CT116" s="23">
        <v>42451</v>
      </c>
      <c r="CU116" s="23">
        <v>42578</v>
      </c>
      <c r="CV116" s="23">
        <v>42943</v>
      </c>
      <c r="CW116" s="23">
        <v>43308</v>
      </c>
      <c r="CX116" s="25">
        <v>103.75616438356164</v>
      </c>
      <c r="CY116" s="24">
        <v>-6.5</v>
      </c>
      <c r="CZ116" s="24">
        <v>-6.5</v>
      </c>
      <c r="DA116" s="24">
        <v>-106.5</v>
      </c>
    </row>
    <row r="117" spans="1:105" x14ac:dyDescent="0.15">
      <c r="A117" s="1">
        <v>42452</v>
      </c>
      <c r="B117" s="1">
        <v>42771</v>
      </c>
      <c r="C117" s="1">
        <v>43136</v>
      </c>
      <c r="E117" s="2">
        <v>101.11572602739726</v>
      </c>
      <c r="F117">
        <v>-5.17</v>
      </c>
      <c r="G117">
        <v>-105.17</v>
      </c>
      <c r="J117" s="12">
        <v>42452</v>
      </c>
      <c r="K117" s="12">
        <v>42795</v>
      </c>
      <c r="L117" s="12"/>
      <c r="M117" s="13">
        <v>103.68561643835618</v>
      </c>
      <c r="N117" s="11">
        <v>-108.5</v>
      </c>
      <c r="Q117" s="14">
        <v>42452</v>
      </c>
      <c r="R117" s="14">
        <v>42612</v>
      </c>
      <c r="S117" s="14">
        <v>42977</v>
      </c>
      <c r="T117" s="17">
        <v>104.25917808219178</v>
      </c>
      <c r="U117" s="18">
        <v>-6.2</v>
      </c>
      <c r="V117" s="18">
        <v>-106.2</v>
      </c>
      <c r="X117" s="19">
        <v>42452</v>
      </c>
      <c r="Y117" s="19">
        <v>42673</v>
      </c>
      <c r="Z117" s="19">
        <v>43038</v>
      </c>
      <c r="AA117" s="19">
        <v>43403</v>
      </c>
      <c r="AB117" s="19">
        <v>43768</v>
      </c>
      <c r="AC117" s="22">
        <v>101.77520547945205</v>
      </c>
      <c r="AD117" s="21">
        <v>-5.4</v>
      </c>
      <c r="AE117" s="21">
        <v>-5.4</v>
      </c>
      <c r="AF117" s="21">
        <v>-5.4</v>
      </c>
      <c r="AG117" s="21">
        <v>-105.4</v>
      </c>
      <c r="AI117" s="23">
        <v>42452</v>
      </c>
      <c r="AJ117" s="23">
        <v>42766</v>
      </c>
      <c r="AK117" s="23">
        <v>43131</v>
      </c>
      <c r="AL117" s="23"/>
      <c r="AM117" s="25" t="s">
        <v>2</v>
      </c>
      <c r="AN117" s="24">
        <v>-6.5</v>
      </c>
      <c r="AO117" s="24">
        <v>-106.5</v>
      </c>
      <c r="AR117" s="29">
        <v>42452</v>
      </c>
      <c r="AS117" s="29">
        <v>42477</v>
      </c>
      <c r="AT117" s="29">
        <v>42842</v>
      </c>
      <c r="AU117" s="29">
        <v>43207</v>
      </c>
      <c r="AV117" s="29">
        <v>43572</v>
      </c>
      <c r="AW117" s="29">
        <v>43938</v>
      </c>
      <c r="AX117" s="29">
        <v>44303</v>
      </c>
      <c r="AY117" s="29">
        <v>44668</v>
      </c>
      <c r="AZ117" s="29">
        <v>45033</v>
      </c>
      <c r="BA117" s="31">
        <v>99.226630136986302</v>
      </c>
      <c r="BB117" s="30">
        <v>-5.07</v>
      </c>
      <c r="BC117" s="30">
        <f t="shared" ref="BC117:BH117" si="292">BB117</f>
        <v>-5.07</v>
      </c>
      <c r="BD117" s="30">
        <f t="shared" si="292"/>
        <v>-5.07</v>
      </c>
      <c r="BE117" s="30">
        <f t="shared" si="292"/>
        <v>-5.07</v>
      </c>
      <c r="BF117" s="30">
        <f t="shared" si="292"/>
        <v>-5.07</v>
      </c>
      <c r="BG117" s="30">
        <f t="shared" si="292"/>
        <v>-5.07</v>
      </c>
      <c r="BH117" s="30">
        <f t="shared" si="292"/>
        <v>-5.07</v>
      </c>
      <c r="BI117" s="30">
        <f t="shared" ref="BI117" si="293">-100+BH117</f>
        <v>-105.07</v>
      </c>
      <c r="BK117" s="23">
        <v>42452</v>
      </c>
      <c r="BL117" s="23">
        <v>42588</v>
      </c>
      <c r="BM117" s="23">
        <v>42953</v>
      </c>
      <c r="BN117" s="23">
        <v>43318</v>
      </c>
      <c r="BO117" s="25">
        <v>105.49</v>
      </c>
      <c r="BP117" s="24">
        <v>-7.3</v>
      </c>
      <c r="BQ117" s="24">
        <v>-7.3</v>
      </c>
      <c r="BR117" s="24">
        <v>-107.3</v>
      </c>
      <c r="BT117" s="19">
        <v>42452</v>
      </c>
      <c r="BU117" s="19">
        <v>42639</v>
      </c>
      <c r="BV117" s="19">
        <v>43004</v>
      </c>
      <c r="BW117" s="19">
        <v>43369</v>
      </c>
      <c r="BX117" s="19">
        <v>43734</v>
      </c>
      <c r="BY117" s="19">
        <v>44100</v>
      </c>
      <c r="BZ117" s="22">
        <v>102.9595890410959</v>
      </c>
      <c r="CA117" s="22">
        <v>-6.3</v>
      </c>
      <c r="CB117" s="22">
        <f t="shared" ref="CB117:CD117" si="294">CA117</f>
        <v>-6.3</v>
      </c>
      <c r="CC117" s="22">
        <f t="shared" si="294"/>
        <v>-6.3</v>
      </c>
      <c r="CD117" s="22">
        <f t="shared" si="294"/>
        <v>-6.3</v>
      </c>
      <c r="CE117" s="20">
        <v>-106.3</v>
      </c>
      <c r="CG117" s="26">
        <v>42452</v>
      </c>
      <c r="CH117" s="26">
        <v>42540</v>
      </c>
      <c r="CI117" s="26">
        <v>42905</v>
      </c>
      <c r="CJ117" s="26">
        <v>43270</v>
      </c>
      <c r="CK117" s="26">
        <v>43635</v>
      </c>
      <c r="CL117" s="26">
        <v>44001</v>
      </c>
      <c r="CM117" s="28">
        <v>109.19764383561643</v>
      </c>
      <c r="CN117" s="28">
        <v>-5.38</v>
      </c>
      <c r="CO117" s="28">
        <f t="shared" ref="CO117:CQ117" si="295">CN117</f>
        <v>-5.38</v>
      </c>
      <c r="CP117" s="28">
        <f t="shared" si="295"/>
        <v>-5.38</v>
      </c>
      <c r="CQ117" s="28">
        <f t="shared" si="295"/>
        <v>-5.38</v>
      </c>
      <c r="CR117" s="27">
        <v>-105.38</v>
      </c>
      <c r="CT117" s="23">
        <v>42452</v>
      </c>
      <c r="CU117" s="23">
        <v>42578</v>
      </c>
      <c r="CV117" s="23">
        <v>42943</v>
      </c>
      <c r="CW117" s="23">
        <v>43308</v>
      </c>
      <c r="CX117" s="25">
        <v>103.75397260273974</v>
      </c>
      <c r="CY117" s="24">
        <v>-6.5</v>
      </c>
      <c r="CZ117" s="24">
        <v>-6.5</v>
      </c>
      <c r="DA117" s="24">
        <v>-106.5</v>
      </c>
    </row>
    <row r="118" spans="1:105" x14ac:dyDescent="0.15">
      <c r="A118" s="1">
        <v>42453</v>
      </c>
      <c r="B118" s="1">
        <v>42771</v>
      </c>
      <c r="C118" s="1">
        <v>43136</v>
      </c>
      <c r="E118" s="2">
        <v>101.37989041095891</v>
      </c>
      <c r="F118">
        <v>-5.17</v>
      </c>
      <c r="G118">
        <v>-105.17</v>
      </c>
      <c r="J118" s="12">
        <v>42453</v>
      </c>
      <c r="K118" s="12">
        <v>42795</v>
      </c>
      <c r="L118" s="12"/>
      <c r="M118" s="13">
        <v>103.70890410958904</v>
      </c>
      <c r="N118" s="11">
        <v>-108.5</v>
      </c>
      <c r="Q118" s="14">
        <v>42453</v>
      </c>
      <c r="R118" s="14">
        <v>42612</v>
      </c>
      <c r="S118" s="14">
        <v>42977</v>
      </c>
      <c r="T118" s="17">
        <v>104.26616438356164</v>
      </c>
      <c r="U118" s="18">
        <v>-6.2</v>
      </c>
      <c r="V118" s="18">
        <v>-106.2</v>
      </c>
      <c r="X118" s="19">
        <v>42453</v>
      </c>
      <c r="Y118" s="19">
        <v>42673</v>
      </c>
      <c r="Z118" s="19">
        <v>43038</v>
      </c>
      <c r="AA118" s="19">
        <v>43403</v>
      </c>
      <c r="AB118" s="19">
        <v>43768</v>
      </c>
      <c r="AC118" s="22">
        <v>101.86</v>
      </c>
      <c r="AD118" s="21">
        <v>-5.4</v>
      </c>
      <c r="AE118" s="21">
        <v>-5.4</v>
      </c>
      <c r="AF118" s="21">
        <v>-5.4</v>
      </c>
      <c r="AG118" s="21">
        <v>-105.4</v>
      </c>
      <c r="AI118" s="23">
        <v>42453</v>
      </c>
      <c r="AJ118" s="23">
        <v>42766</v>
      </c>
      <c r="AK118" s="23">
        <v>43131</v>
      </c>
      <c r="AL118" s="23"/>
      <c r="AM118" s="25">
        <v>102.60383561643835</v>
      </c>
      <c r="AN118" s="24">
        <v>-6.5</v>
      </c>
      <c r="AO118" s="24">
        <v>-106.5</v>
      </c>
      <c r="AR118" s="29">
        <v>42453</v>
      </c>
      <c r="AS118" s="29">
        <v>42477</v>
      </c>
      <c r="AT118" s="29">
        <v>42842</v>
      </c>
      <c r="AU118" s="29">
        <v>43207</v>
      </c>
      <c r="AV118" s="29">
        <v>43572</v>
      </c>
      <c r="AW118" s="29">
        <v>43938</v>
      </c>
      <c r="AX118" s="29">
        <v>44303</v>
      </c>
      <c r="AY118" s="29">
        <v>44668</v>
      </c>
      <c r="AZ118" s="29">
        <v>45033</v>
      </c>
      <c r="BA118" s="31">
        <v>98.7505205479452</v>
      </c>
      <c r="BB118" s="30">
        <v>-5.07</v>
      </c>
      <c r="BC118" s="30">
        <v>-5.07</v>
      </c>
      <c r="BD118" s="30">
        <v>-5.07</v>
      </c>
      <c r="BE118" s="30">
        <v>-5.07</v>
      </c>
      <c r="BF118" s="30">
        <v>-5.07</v>
      </c>
      <c r="BG118" s="30">
        <v>-5.07</v>
      </c>
      <c r="BH118" s="30">
        <v>-5.07</v>
      </c>
      <c r="BI118" s="30">
        <v>-105.07</v>
      </c>
      <c r="BK118" s="23">
        <v>42453</v>
      </c>
      <c r="BL118" s="23">
        <v>42588</v>
      </c>
      <c r="BM118" s="23">
        <v>42953</v>
      </c>
      <c r="BN118" s="23">
        <v>43318</v>
      </c>
      <c r="BO118" s="25">
        <v>105.51</v>
      </c>
      <c r="BP118" s="24">
        <v>-7.3</v>
      </c>
      <c r="BQ118" s="24">
        <v>-7.3</v>
      </c>
      <c r="BR118" s="24">
        <v>-107.3</v>
      </c>
      <c r="BT118" s="19">
        <v>42453</v>
      </c>
      <c r="BU118" s="19">
        <v>42639</v>
      </c>
      <c r="BV118" s="19">
        <v>43004</v>
      </c>
      <c r="BW118" s="19">
        <v>43369</v>
      </c>
      <c r="BX118" s="19">
        <v>43734</v>
      </c>
      <c r="BY118" s="19">
        <v>44100</v>
      </c>
      <c r="BZ118" s="22">
        <v>103.04684931506848</v>
      </c>
      <c r="CA118" s="22">
        <v>-6.3</v>
      </c>
      <c r="CB118" s="22">
        <v>-6.3</v>
      </c>
      <c r="CC118" s="20">
        <v>-6.3</v>
      </c>
      <c r="CD118" s="20">
        <v>-6.3</v>
      </c>
      <c r="CE118" s="20">
        <v>-106.3</v>
      </c>
      <c r="CG118" s="26">
        <v>42453</v>
      </c>
      <c r="CH118" s="26">
        <v>42540</v>
      </c>
      <c r="CI118" s="26">
        <v>42905</v>
      </c>
      <c r="CJ118" s="26">
        <v>43270</v>
      </c>
      <c r="CK118" s="26">
        <v>43635</v>
      </c>
      <c r="CL118" s="26">
        <v>44001</v>
      </c>
      <c r="CM118" s="28">
        <v>109.41238356164384</v>
      </c>
      <c r="CN118" s="28">
        <v>-5.38</v>
      </c>
      <c r="CO118" s="28">
        <v>-5.38</v>
      </c>
      <c r="CP118" s="27">
        <v>-5.38</v>
      </c>
      <c r="CQ118" s="27">
        <v>-5.38</v>
      </c>
      <c r="CR118" s="27">
        <v>-105.38</v>
      </c>
      <c r="CT118" s="23">
        <v>42453</v>
      </c>
      <c r="CU118" s="23">
        <v>42578</v>
      </c>
      <c r="CV118" s="23">
        <v>42943</v>
      </c>
      <c r="CW118" s="23">
        <v>43308</v>
      </c>
      <c r="CX118" s="25">
        <v>103.79178082191781</v>
      </c>
      <c r="CY118" s="24">
        <v>-6.5</v>
      </c>
      <c r="CZ118" s="24">
        <v>-6.5</v>
      </c>
      <c r="DA118" s="24">
        <v>-106.5</v>
      </c>
    </row>
    <row r="119" spans="1:105" x14ac:dyDescent="0.15">
      <c r="A119" s="1">
        <v>42454</v>
      </c>
      <c r="B119" s="1">
        <v>42771</v>
      </c>
      <c r="C119" s="1">
        <v>43136</v>
      </c>
      <c r="E119" s="2">
        <v>101.39405479452056</v>
      </c>
      <c r="F119">
        <v>-5.17</v>
      </c>
      <c r="G119">
        <v>-105.17</v>
      </c>
      <c r="J119" s="12">
        <v>42454</v>
      </c>
      <c r="K119" s="12">
        <v>42795</v>
      </c>
      <c r="L119" s="12"/>
      <c r="M119" s="13">
        <v>103.82219178082191</v>
      </c>
      <c r="N119" s="11">
        <v>-108.5</v>
      </c>
      <c r="Q119" s="14">
        <v>42454</v>
      </c>
      <c r="R119" s="14">
        <v>42612</v>
      </c>
      <c r="S119" s="14">
        <v>42977</v>
      </c>
      <c r="T119" s="17">
        <v>104.33315068493151</v>
      </c>
      <c r="U119" s="18">
        <v>-6.2</v>
      </c>
      <c r="V119" s="18">
        <v>-106.2</v>
      </c>
      <c r="X119" s="19">
        <v>42454</v>
      </c>
      <c r="Y119" s="19">
        <v>42673</v>
      </c>
      <c r="Z119" s="19">
        <v>43038</v>
      </c>
      <c r="AA119" s="19">
        <v>43403</v>
      </c>
      <c r="AB119" s="19">
        <v>43768</v>
      </c>
      <c r="AC119" s="22">
        <v>101.97479452054795</v>
      </c>
      <c r="AD119" s="21">
        <v>-5.4</v>
      </c>
      <c r="AE119" s="21">
        <v>-5.4</v>
      </c>
      <c r="AF119" s="21">
        <v>-5.4</v>
      </c>
      <c r="AG119" s="21">
        <v>-105.4</v>
      </c>
      <c r="AI119" s="23">
        <v>42454</v>
      </c>
      <c r="AJ119" s="23">
        <v>42766</v>
      </c>
      <c r="AK119" s="23">
        <v>43131</v>
      </c>
      <c r="AL119" s="23"/>
      <c r="AM119" s="25" t="s">
        <v>2</v>
      </c>
      <c r="AN119" s="24">
        <v>-6.5</v>
      </c>
      <c r="AO119" s="24">
        <v>-106.5</v>
      </c>
      <c r="AR119" s="29">
        <v>42454</v>
      </c>
      <c r="AS119" s="29">
        <v>42477</v>
      </c>
      <c r="AT119" s="29">
        <v>42842</v>
      </c>
      <c r="AU119" s="29">
        <v>43207</v>
      </c>
      <c r="AV119" s="29">
        <v>43572</v>
      </c>
      <c r="AW119" s="29">
        <v>43938</v>
      </c>
      <c r="AX119" s="29">
        <v>44303</v>
      </c>
      <c r="AY119" s="29">
        <v>44668</v>
      </c>
      <c r="AZ119" s="29">
        <v>45033</v>
      </c>
      <c r="BA119" s="31">
        <v>99.274410958904113</v>
      </c>
      <c r="BB119" s="30">
        <v>-5.07</v>
      </c>
      <c r="BC119" s="30">
        <f t="shared" ref="BC119:BH119" si="296">BB119</f>
        <v>-5.07</v>
      </c>
      <c r="BD119" s="30">
        <f t="shared" si="296"/>
        <v>-5.07</v>
      </c>
      <c r="BE119" s="30">
        <f t="shared" si="296"/>
        <v>-5.07</v>
      </c>
      <c r="BF119" s="30">
        <f t="shared" si="296"/>
        <v>-5.07</v>
      </c>
      <c r="BG119" s="30">
        <f t="shared" si="296"/>
        <v>-5.07</v>
      </c>
      <c r="BH119" s="30">
        <f t="shared" si="296"/>
        <v>-5.07</v>
      </c>
      <c r="BI119" s="30">
        <f t="shared" ref="BI119" si="297">-100+BH119</f>
        <v>-105.07</v>
      </c>
      <c r="BK119" s="23">
        <v>42454</v>
      </c>
      <c r="BL119" s="23">
        <v>42588</v>
      </c>
      <c r="BM119" s="23">
        <v>42953</v>
      </c>
      <c r="BN119" s="23">
        <v>43318</v>
      </c>
      <c r="BO119" s="25">
        <v>105.57000000000001</v>
      </c>
      <c r="BP119" s="24">
        <v>-7.3</v>
      </c>
      <c r="BQ119" s="24">
        <v>-7.3</v>
      </c>
      <c r="BR119" s="24">
        <v>-107.3</v>
      </c>
      <c r="BT119" s="19">
        <v>42454</v>
      </c>
      <c r="BU119" s="19">
        <v>42639</v>
      </c>
      <c r="BV119" s="19">
        <v>43004</v>
      </c>
      <c r="BW119" s="19">
        <v>43369</v>
      </c>
      <c r="BX119" s="19">
        <v>43734</v>
      </c>
      <c r="BY119" s="19">
        <v>44100</v>
      </c>
      <c r="BZ119" s="22">
        <v>103.14410958904109</v>
      </c>
      <c r="CA119" s="22">
        <v>-6.3</v>
      </c>
      <c r="CB119" s="22">
        <v>-6.3</v>
      </c>
      <c r="CC119" s="20">
        <v>-6.3</v>
      </c>
      <c r="CD119" s="20">
        <v>-6.3</v>
      </c>
      <c r="CE119" s="20">
        <v>-106.3</v>
      </c>
      <c r="CG119" s="26">
        <v>42454</v>
      </c>
      <c r="CH119" s="26">
        <v>42540</v>
      </c>
      <c r="CI119" s="26">
        <v>42905</v>
      </c>
      <c r="CJ119" s="26">
        <v>43270</v>
      </c>
      <c r="CK119" s="26">
        <v>43635</v>
      </c>
      <c r="CL119" s="26">
        <v>44001</v>
      </c>
      <c r="CM119" s="28">
        <v>109.67712328767124</v>
      </c>
      <c r="CN119" s="28">
        <v>-5.38</v>
      </c>
      <c r="CO119" s="28">
        <f t="shared" ref="CO119:CQ119" si="298">CN119</f>
        <v>-5.38</v>
      </c>
      <c r="CP119" s="28">
        <f t="shared" si="298"/>
        <v>-5.38</v>
      </c>
      <c r="CQ119" s="28">
        <f t="shared" si="298"/>
        <v>-5.38</v>
      </c>
      <c r="CR119" s="27">
        <v>-105.38</v>
      </c>
      <c r="CT119" s="23">
        <v>42454</v>
      </c>
      <c r="CU119" s="23">
        <v>42578</v>
      </c>
      <c r="CV119" s="23">
        <v>42943</v>
      </c>
      <c r="CW119" s="23">
        <v>43308</v>
      </c>
      <c r="CX119" s="25">
        <v>103.80958904109589</v>
      </c>
      <c r="CY119" s="24">
        <v>-6.5</v>
      </c>
      <c r="CZ119" s="24">
        <v>-6.5</v>
      </c>
      <c r="DA119" s="24">
        <v>-106.5</v>
      </c>
    </row>
    <row r="120" spans="1:105" x14ac:dyDescent="0.15">
      <c r="A120" s="1">
        <v>42457</v>
      </c>
      <c r="B120" s="1">
        <v>42771</v>
      </c>
      <c r="C120" s="1">
        <v>43136</v>
      </c>
      <c r="E120" s="2" t="s">
        <v>2</v>
      </c>
      <c r="F120">
        <v>-5.17</v>
      </c>
      <c r="G120">
        <v>-105.17</v>
      </c>
      <c r="J120" s="12">
        <v>42457</v>
      </c>
      <c r="K120" s="12">
        <v>42795</v>
      </c>
      <c r="L120" s="12"/>
      <c r="M120" s="13">
        <v>103.87205479452055</v>
      </c>
      <c r="N120" s="11">
        <v>-108.5</v>
      </c>
      <c r="Q120" s="14">
        <v>42457</v>
      </c>
      <c r="R120" s="14">
        <v>42612</v>
      </c>
      <c r="S120" s="14">
        <v>42977</v>
      </c>
      <c r="T120" s="17">
        <v>104.47410958904109</v>
      </c>
      <c r="U120" s="18">
        <v>-6.2</v>
      </c>
      <c r="V120" s="18">
        <v>-106.2</v>
      </c>
      <c r="X120" s="19">
        <v>42457</v>
      </c>
      <c r="Y120" s="19">
        <v>42673</v>
      </c>
      <c r="Z120" s="19">
        <v>43038</v>
      </c>
      <c r="AA120" s="19">
        <v>43403</v>
      </c>
      <c r="AB120" s="19">
        <v>43768</v>
      </c>
      <c r="AC120" s="22">
        <v>102.20917808219178</v>
      </c>
      <c r="AD120" s="21">
        <v>-5.4</v>
      </c>
      <c r="AE120" s="21">
        <v>-5.4</v>
      </c>
      <c r="AF120" s="21">
        <v>-5.4</v>
      </c>
      <c r="AG120" s="21">
        <v>-105.4</v>
      </c>
      <c r="AI120" s="23">
        <v>42457</v>
      </c>
      <c r="AJ120" s="23">
        <v>42766</v>
      </c>
      <c r="AK120" s="23">
        <v>43131</v>
      </c>
      <c r="AL120" s="23"/>
      <c r="AM120" s="25">
        <v>102.63506849315068</v>
      </c>
      <c r="AN120" s="24">
        <v>-6.5</v>
      </c>
      <c r="AO120" s="24">
        <v>-106.5</v>
      </c>
      <c r="AR120" s="29">
        <v>42457</v>
      </c>
      <c r="AS120" s="29">
        <v>42477</v>
      </c>
      <c r="AT120" s="29">
        <v>42842</v>
      </c>
      <c r="AU120" s="29">
        <v>43207</v>
      </c>
      <c r="AV120" s="29">
        <v>43572</v>
      </c>
      <c r="AW120" s="29">
        <v>43938</v>
      </c>
      <c r="AX120" s="29">
        <v>44303</v>
      </c>
      <c r="AY120" s="29">
        <v>44668</v>
      </c>
      <c r="AZ120" s="29">
        <v>45033</v>
      </c>
      <c r="BA120" s="31">
        <v>98.286082191780821</v>
      </c>
      <c r="BB120" s="30">
        <v>-5.07</v>
      </c>
      <c r="BC120" s="30">
        <v>-5.07</v>
      </c>
      <c r="BD120" s="30">
        <v>-5.07</v>
      </c>
      <c r="BE120" s="30">
        <v>-5.07</v>
      </c>
      <c r="BF120" s="30">
        <v>-5.07</v>
      </c>
      <c r="BG120" s="30">
        <v>-5.07</v>
      </c>
      <c r="BH120" s="30">
        <v>-5.07</v>
      </c>
      <c r="BI120" s="30">
        <v>-105.07</v>
      </c>
      <c r="BK120" s="23">
        <v>42457</v>
      </c>
      <c r="BL120" s="23">
        <v>42588</v>
      </c>
      <c r="BM120" s="23">
        <v>42953</v>
      </c>
      <c r="BN120" s="23">
        <v>43318</v>
      </c>
      <c r="BO120" s="25">
        <v>105.60000000000001</v>
      </c>
      <c r="BP120" s="24">
        <v>-7.3</v>
      </c>
      <c r="BQ120" s="24">
        <v>-7.3</v>
      </c>
      <c r="BR120" s="24">
        <v>-107.3</v>
      </c>
      <c r="BT120" s="19">
        <v>42457</v>
      </c>
      <c r="BU120" s="19">
        <v>42639</v>
      </c>
      <c r="BV120" s="19">
        <v>43004</v>
      </c>
      <c r="BW120" s="19">
        <v>43369</v>
      </c>
      <c r="BX120" s="19">
        <v>43734</v>
      </c>
      <c r="BY120" s="19">
        <v>44100</v>
      </c>
      <c r="BZ120" s="22">
        <v>103.2658904109589</v>
      </c>
      <c r="CA120" s="22">
        <v>-6.3</v>
      </c>
      <c r="CB120" s="22">
        <f t="shared" ref="CB120:CD120" si="299">CA120</f>
        <v>-6.3</v>
      </c>
      <c r="CC120" s="22">
        <f t="shared" si="299"/>
        <v>-6.3</v>
      </c>
      <c r="CD120" s="22">
        <f t="shared" si="299"/>
        <v>-6.3</v>
      </c>
      <c r="CE120" s="20">
        <v>-106.3</v>
      </c>
      <c r="CG120" s="26">
        <v>42457</v>
      </c>
      <c r="CH120" s="26">
        <v>42540</v>
      </c>
      <c r="CI120" s="26">
        <v>42905</v>
      </c>
      <c r="CJ120" s="26">
        <v>43270</v>
      </c>
      <c r="CK120" s="26">
        <v>43635</v>
      </c>
      <c r="CL120" s="26">
        <v>44001</v>
      </c>
      <c r="CM120" s="28">
        <v>109.35134246575343</v>
      </c>
      <c r="CN120" s="28">
        <v>-5.38</v>
      </c>
      <c r="CO120" s="28">
        <v>-5.38</v>
      </c>
      <c r="CP120" s="27">
        <v>-5.38</v>
      </c>
      <c r="CQ120" s="27">
        <v>-5.38</v>
      </c>
      <c r="CR120" s="27">
        <v>-105.38</v>
      </c>
      <c r="CT120" s="23">
        <v>42457</v>
      </c>
      <c r="CU120" s="23">
        <v>42578</v>
      </c>
      <c r="CV120" s="23">
        <v>42943</v>
      </c>
      <c r="CW120" s="23">
        <v>43308</v>
      </c>
      <c r="CX120" s="25">
        <v>103.86301369863014</v>
      </c>
      <c r="CY120" s="24">
        <v>-6.5</v>
      </c>
      <c r="CZ120" s="24">
        <v>-6.5</v>
      </c>
      <c r="DA120" s="24">
        <v>-106.5</v>
      </c>
    </row>
    <row r="121" spans="1:105" x14ac:dyDescent="0.15">
      <c r="A121" s="1">
        <v>42458</v>
      </c>
      <c r="B121" s="1">
        <v>42771</v>
      </c>
      <c r="C121" s="1">
        <v>43136</v>
      </c>
      <c r="E121" s="2">
        <v>100.75071232876712</v>
      </c>
      <c r="F121">
        <v>-5.17</v>
      </c>
      <c r="G121">
        <v>-105.17</v>
      </c>
      <c r="J121" s="12">
        <v>42458</v>
      </c>
      <c r="K121" s="12">
        <v>42795</v>
      </c>
      <c r="L121" s="12"/>
      <c r="M121" s="13">
        <v>103.83534246575343</v>
      </c>
      <c r="N121" s="11">
        <v>-108.5</v>
      </c>
      <c r="Q121" s="14">
        <v>42458</v>
      </c>
      <c r="R121" s="14">
        <v>42612</v>
      </c>
      <c r="S121" s="14">
        <v>42977</v>
      </c>
      <c r="T121" s="17">
        <v>104.59109589041095</v>
      </c>
      <c r="U121" s="18">
        <v>-6.2</v>
      </c>
      <c r="V121" s="18">
        <v>-106.2</v>
      </c>
      <c r="X121" s="19">
        <v>42458</v>
      </c>
      <c r="Y121" s="19">
        <v>42673</v>
      </c>
      <c r="Z121" s="19">
        <v>43038</v>
      </c>
      <c r="AA121" s="19">
        <v>43403</v>
      </c>
      <c r="AB121" s="19">
        <v>43768</v>
      </c>
      <c r="AC121" s="22">
        <v>101.83397260273972</v>
      </c>
      <c r="AD121" s="21">
        <v>-5.4</v>
      </c>
      <c r="AE121" s="21">
        <v>-5.4</v>
      </c>
      <c r="AF121" s="21">
        <v>-5.4</v>
      </c>
      <c r="AG121" s="21">
        <v>-105.4</v>
      </c>
      <c r="AI121" s="23">
        <v>42458</v>
      </c>
      <c r="AJ121" s="23">
        <v>42766</v>
      </c>
      <c r="AK121" s="23">
        <v>43131</v>
      </c>
      <c r="AL121" s="23"/>
      <c r="AM121" s="25">
        <v>102.33287671232877</v>
      </c>
      <c r="AN121" s="24">
        <v>-6.5</v>
      </c>
      <c r="AO121" s="24">
        <v>-106.5</v>
      </c>
      <c r="AR121" s="29">
        <v>42458</v>
      </c>
      <c r="AS121" s="29">
        <v>42477</v>
      </c>
      <c r="AT121" s="29">
        <v>42842</v>
      </c>
      <c r="AU121" s="29">
        <v>43207</v>
      </c>
      <c r="AV121" s="29">
        <v>43572</v>
      </c>
      <c r="AW121" s="29">
        <v>43938</v>
      </c>
      <c r="AX121" s="29">
        <v>44303</v>
      </c>
      <c r="AY121" s="29">
        <v>44668</v>
      </c>
      <c r="AZ121" s="29">
        <v>45033</v>
      </c>
      <c r="BA121" s="31">
        <v>99.229972602739721</v>
      </c>
      <c r="BB121" s="30">
        <v>-5.07</v>
      </c>
      <c r="BC121" s="30">
        <f t="shared" ref="BC121:BH121" si="300">BB121</f>
        <v>-5.07</v>
      </c>
      <c r="BD121" s="30">
        <f t="shared" si="300"/>
        <v>-5.07</v>
      </c>
      <c r="BE121" s="30">
        <f t="shared" si="300"/>
        <v>-5.07</v>
      </c>
      <c r="BF121" s="30">
        <f t="shared" si="300"/>
        <v>-5.07</v>
      </c>
      <c r="BG121" s="30">
        <f t="shared" si="300"/>
        <v>-5.07</v>
      </c>
      <c r="BH121" s="30">
        <f t="shared" si="300"/>
        <v>-5.07</v>
      </c>
      <c r="BI121" s="30">
        <f t="shared" ref="BI121" si="301">-100+BH121</f>
        <v>-105.07</v>
      </c>
      <c r="BK121" s="23">
        <v>42458</v>
      </c>
      <c r="BL121" s="23">
        <v>42588</v>
      </c>
      <c r="BM121" s="23">
        <v>42953</v>
      </c>
      <c r="BN121" s="23">
        <v>43318</v>
      </c>
      <c r="BO121" s="25">
        <v>105.49</v>
      </c>
      <c r="BP121" s="24">
        <v>-7.3</v>
      </c>
      <c r="BQ121" s="24">
        <v>-7.3</v>
      </c>
      <c r="BR121" s="24">
        <v>-107.3</v>
      </c>
      <c r="BT121" s="19">
        <v>42458</v>
      </c>
      <c r="BU121" s="19">
        <v>42639</v>
      </c>
      <c r="BV121" s="19">
        <v>43004</v>
      </c>
      <c r="BW121" s="19">
        <v>43369</v>
      </c>
      <c r="BX121" s="19">
        <v>43734</v>
      </c>
      <c r="BY121" s="19">
        <v>44100</v>
      </c>
      <c r="BZ121" s="22">
        <v>103.2631506849315</v>
      </c>
      <c r="CA121" s="22">
        <v>-6.3</v>
      </c>
      <c r="CB121" s="22">
        <v>-6.3</v>
      </c>
      <c r="CC121" s="20">
        <v>-6.3</v>
      </c>
      <c r="CD121" s="20">
        <v>-6.3</v>
      </c>
      <c r="CE121" s="20">
        <v>-106.3</v>
      </c>
      <c r="CG121" s="26">
        <v>42458</v>
      </c>
      <c r="CH121" s="26">
        <v>42540</v>
      </c>
      <c r="CI121" s="26">
        <v>42905</v>
      </c>
      <c r="CJ121" s="26">
        <v>43270</v>
      </c>
      <c r="CK121" s="26">
        <v>43635</v>
      </c>
      <c r="CL121" s="26">
        <v>44001</v>
      </c>
      <c r="CM121" s="28">
        <v>109.16608219178083</v>
      </c>
      <c r="CN121" s="28">
        <v>-5.38</v>
      </c>
      <c r="CO121" s="28">
        <f t="shared" ref="CO121:CQ121" si="302">CN121</f>
        <v>-5.38</v>
      </c>
      <c r="CP121" s="28">
        <f t="shared" si="302"/>
        <v>-5.38</v>
      </c>
      <c r="CQ121" s="28">
        <f t="shared" si="302"/>
        <v>-5.38</v>
      </c>
      <c r="CR121" s="27">
        <v>-105.38</v>
      </c>
      <c r="CT121" s="23">
        <v>42458</v>
      </c>
      <c r="CU121" s="23">
        <v>42578</v>
      </c>
      <c r="CV121" s="23">
        <v>42943</v>
      </c>
      <c r="CW121" s="23">
        <v>43308</v>
      </c>
      <c r="CX121" s="25">
        <v>103.38082191780822</v>
      </c>
      <c r="CY121" s="24">
        <v>-6.5</v>
      </c>
      <c r="CZ121" s="24">
        <v>-6.5</v>
      </c>
      <c r="DA121" s="24">
        <v>-106.5</v>
      </c>
    </row>
    <row r="122" spans="1:105" x14ac:dyDescent="0.15">
      <c r="A122" s="1">
        <v>42459</v>
      </c>
      <c r="B122" s="1">
        <v>42771</v>
      </c>
      <c r="C122" s="1">
        <v>43136</v>
      </c>
      <c r="E122" s="2">
        <v>100.76187671232877</v>
      </c>
      <c r="F122">
        <v>-5.17</v>
      </c>
      <c r="G122">
        <v>-105.17</v>
      </c>
      <c r="J122" s="12">
        <v>42459</v>
      </c>
      <c r="K122" s="12">
        <v>42795</v>
      </c>
      <c r="L122" s="12"/>
      <c r="M122" s="13">
        <v>103.8486301369863</v>
      </c>
      <c r="N122" s="11">
        <v>-108.5</v>
      </c>
      <c r="Q122" s="14">
        <v>42459</v>
      </c>
      <c r="R122" s="14">
        <v>42612</v>
      </c>
      <c r="S122" s="14">
        <v>42977</v>
      </c>
      <c r="T122" s="17">
        <v>104.31808219178083</v>
      </c>
      <c r="U122" s="18">
        <v>-6.2</v>
      </c>
      <c r="V122" s="18">
        <v>-106.2</v>
      </c>
      <c r="X122" s="19">
        <v>42459</v>
      </c>
      <c r="Y122" s="19">
        <v>42673</v>
      </c>
      <c r="Z122" s="19">
        <v>43038</v>
      </c>
      <c r="AA122" s="19">
        <v>43403</v>
      </c>
      <c r="AB122" s="19">
        <v>43768</v>
      </c>
      <c r="AC122" s="22">
        <v>101.84876712328767</v>
      </c>
      <c r="AD122" s="21">
        <v>-5.4</v>
      </c>
      <c r="AE122" s="21">
        <v>-5.4</v>
      </c>
      <c r="AF122" s="21">
        <v>-5.4</v>
      </c>
      <c r="AG122" s="21">
        <v>-105.4</v>
      </c>
      <c r="AI122" s="23">
        <v>42459</v>
      </c>
      <c r="AJ122" s="23">
        <v>42766</v>
      </c>
      <c r="AK122" s="23">
        <v>43131</v>
      </c>
      <c r="AL122" s="23"/>
      <c r="AM122" s="25" t="s">
        <v>2</v>
      </c>
      <c r="AN122" s="24">
        <v>-6.5</v>
      </c>
      <c r="AO122" s="24">
        <v>-106.5</v>
      </c>
      <c r="AR122" s="29">
        <v>42459</v>
      </c>
      <c r="AS122" s="29">
        <v>42477</v>
      </c>
      <c r="AT122" s="29">
        <v>42842</v>
      </c>
      <c r="AU122" s="29">
        <v>43207</v>
      </c>
      <c r="AV122" s="29">
        <v>43572</v>
      </c>
      <c r="AW122" s="29">
        <v>43938</v>
      </c>
      <c r="AX122" s="29">
        <v>44303</v>
      </c>
      <c r="AY122" s="29">
        <v>44668</v>
      </c>
      <c r="AZ122" s="29">
        <v>45033</v>
      </c>
      <c r="BA122" s="31">
        <v>99.52386301369863</v>
      </c>
      <c r="BB122" s="30">
        <v>-5.07</v>
      </c>
      <c r="BC122" s="30">
        <v>-5.07</v>
      </c>
      <c r="BD122" s="30">
        <v>-5.07</v>
      </c>
      <c r="BE122" s="30">
        <v>-5.07</v>
      </c>
      <c r="BF122" s="30">
        <v>-5.07</v>
      </c>
      <c r="BG122" s="30">
        <v>-5.07</v>
      </c>
      <c r="BH122" s="30">
        <v>-5.07</v>
      </c>
      <c r="BI122" s="30">
        <v>-105.07</v>
      </c>
      <c r="BK122" s="23">
        <v>42459</v>
      </c>
      <c r="BL122" s="23">
        <v>42588</v>
      </c>
      <c r="BM122" s="23">
        <v>42953</v>
      </c>
      <c r="BN122" s="23">
        <v>43318</v>
      </c>
      <c r="BO122" s="25">
        <v>105.47</v>
      </c>
      <c r="BP122" s="24">
        <v>-7.3</v>
      </c>
      <c r="BQ122" s="24">
        <v>-7.3</v>
      </c>
      <c r="BR122" s="24">
        <v>-107.3</v>
      </c>
      <c r="BT122" s="19">
        <v>42459</v>
      </c>
      <c r="BU122" s="19">
        <v>42639</v>
      </c>
      <c r="BV122" s="19">
        <v>43004</v>
      </c>
      <c r="BW122" s="19">
        <v>43369</v>
      </c>
      <c r="BX122" s="19">
        <v>43734</v>
      </c>
      <c r="BY122" s="19">
        <v>44100</v>
      </c>
      <c r="BZ122" s="22">
        <v>103.2804109589041</v>
      </c>
      <c r="CA122" s="22">
        <v>-6.3</v>
      </c>
      <c r="CB122" s="22">
        <v>-6.3</v>
      </c>
      <c r="CC122" s="20">
        <v>-6.3</v>
      </c>
      <c r="CD122" s="20">
        <v>-6.3</v>
      </c>
      <c r="CE122" s="20">
        <v>-106.3</v>
      </c>
      <c r="CG122" s="26">
        <v>42459</v>
      </c>
      <c r="CH122" s="26">
        <v>42540</v>
      </c>
      <c r="CI122" s="26">
        <v>42905</v>
      </c>
      <c r="CJ122" s="26">
        <v>43270</v>
      </c>
      <c r="CK122" s="26">
        <v>43635</v>
      </c>
      <c r="CL122" s="26">
        <v>44001</v>
      </c>
      <c r="CM122" s="28">
        <v>109.23082191780821</v>
      </c>
      <c r="CN122" s="28">
        <v>-5.38</v>
      </c>
      <c r="CO122" s="28">
        <v>-5.38</v>
      </c>
      <c r="CP122" s="27">
        <v>-5.38</v>
      </c>
      <c r="CQ122" s="27">
        <v>-5.38</v>
      </c>
      <c r="CR122" s="27">
        <v>-105.38</v>
      </c>
      <c r="CT122" s="23">
        <v>42459</v>
      </c>
      <c r="CU122" s="23">
        <v>42578</v>
      </c>
      <c r="CV122" s="23">
        <v>42943</v>
      </c>
      <c r="CW122" s="23">
        <v>43308</v>
      </c>
      <c r="CX122" s="25" t="s">
        <v>2</v>
      </c>
      <c r="CY122" s="24">
        <v>-6.5</v>
      </c>
      <c r="CZ122" s="24">
        <v>-6.5</v>
      </c>
      <c r="DA122" s="24">
        <v>-106.5</v>
      </c>
    </row>
    <row r="123" spans="1:105" x14ac:dyDescent="0.15">
      <c r="A123" s="1">
        <v>42460</v>
      </c>
      <c r="B123" s="1">
        <v>42771</v>
      </c>
      <c r="C123" s="1">
        <v>43136</v>
      </c>
      <c r="E123" s="2" t="s">
        <v>2</v>
      </c>
      <c r="F123">
        <v>-5.17</v>
      </c>
      <c r="G123">
        <v>-105.17</v>
      </c>
      <c r="J123" s="12">
        <v>42460</v>
      </c>
      <c r="K123" s="12">
        <v>42795</v>
      </c>
      <c r="L123" s="12"/>
      <c r="M123" s="13">
        <v>103.87191780821918</v>
      </c>
      <c r="N123" s="11">
        <v>-108.5</v>
      </c>
      <c r="Q123" s="14">
        <v>42460</v>
      </c>
      <c r="R123" s="14">
        <v>42612</v>
      </c>
      <c r="S123" s="14">
        <v>42977</v>
      </c>
      <c r="T123" s="17">
        <v>104.31506849315069</v>
      </c>
      <c r="U123" s="18">
        <v>-6.2</v>
      </c>
      <c r="V123" s="18">
        <v>-106.2</v>
      </c>
      <c r="X123" s="19">
        <v>42460</v>
      </c>
      <c r="Y123" s="19">
        <v>42673</v>
      </c>
      <c r="Z123" s="19">
        <v>43038</v>
      </c>
      <c r="AA123" s="19">
        <v>43403</v>
      </c>
      <c r="AB123" s="19">
        <v>43768</v>
      </c>
      <c r="AC123" s="22" t="s">
        <v>2</v>
      </c>
      <c r="AD123" s="21">
        <v>-5.4</v>
      </c>
      <c r="AE123" s="21">
        <v>-5.4</v>
      </c>
      <c r="AF123" s="21">
        <v>-5.4</v>
      </c>
      <c r="AG123" s="21">
        <v>-105.4</v>
      </c>
      <c r="AI123" s="23">
        <v>42460</v>
      </c>
      <c r="AJ123" s="23">
        <v>42766</v>
      </c>
      <c r="AK123" s="23">
        <v>43131</v>
      </c>
      <c r="AL123" s="23"/>
      <c r="AM123" s="25" t="s">
        <v>2</v>
      </c>
      <c r="AN123" s="24">
        <v>-6.5</v>
      </c>
      <c r="AO123" s="24">
        <v>-106.5</v>
      </c>
      <c r="AR123" s="29">
        <v>42460</v>
      </c>
      <c r="AS123" s="29">
        <v>42477</v>
      </c>
      <c r="AT123" s="29">
        <v>42842</v>
      </c>
      <c r="AU123" s="29">
        <v>43207</v>
      </c>
      <c r="AV123" s="29">
        <v>43572</v>
      </c>
      <c r="AW123" s="29">
        <v>43938</v>
      </c>
      <c r="AX123" s="29">
        <v>44303</v>
      </c>
      <c r="AY123" s="29">
        <v>44668</v>
      </c>
      <c r="AZ123" s="29">
        <v>45033</v>
      </c>
      <c r="BA123" s="31">
        <v>99.367753424657536</v>
      </c>
      <c r="BB123" s="30">
        <v>-5.07</v>
      </c>
      <c r="BC123" s="30">
        <f t="shared" ref="BC123:BH123" si="303">BB123</f>
        <v>-5.07</v>
      </c>
      <c r="BD123" s="30">
        <f t="shared" si="303"/>
        <v>-5.07</v>
      </c>
      <c r="BE123" s="30">
        <f t="shared" si="303"/>
        <v>-5.07</v>
      </c>
      <c r="BF123" s="30">
        <f t="shared" si="303"/>
        <v>-5.07</v>
      </c>
      <c r="BG123" s="30">
        <f t="shared" si="303"/>
        <v>-5.07</v>
      </c>
      <c r="BH123" s="30">
        <f t="shared" si="303"/>
        <v>-5.07</v>
      </c>
      <c r="BI123" s="30">
        <f t="shared" ref="BI123" si="304">-100+BH123</f>
        <v>-105.07</v>
      </c>
      <c r="BK123" s="23">
        <v>42460</v>
      </c>
      <c r="BL123" s="23">
        <v>42588</v>
      </c>
      <c r="BM123" s="23">
        <v>42953</v>
      </c>
      <c r="BN123" s="23">
        <v>43318</v>
      </c>
      <c r="BO123" s="25">
        <v>105.49000000000001</v>
      </c>
      <c r="BP123" s="24">
        <v>-7.3</v>
      </c>
      <c r="BQ123" s="24">
        <v>-7.3</v>
      </c>
      <c r="BR123" s="24">
        <v>-107.3</v>
      </c>
      <c r="BT123" s="19">
        <v>42460</v>
      </c>
      <c r="BU123" s="19">
        <v>42639</v>
      </c>
      <c r="BV123" s="19">
        <v>43004</v>
      </c>
      <c r="BW123" s="19">
        <v>43369</v>
      </c>
      <c r="BX123" s="19">
        <v>43734</v>
      </c>
      <c r="BY123" s="19">
        <v>44100</v>
      </c>
      <c r="BZ123" s="22" t="s">
        <v>2</v>
      </c>
      <c r="CA123" s="22">
        <v>-6.3</v>
      </c>
      <c r="CB123" s="22">
        <f t="shared" ref="CB123:CD123" si="305">CA123</f>
        <v>-6.3</v>
      </c>
      <c r="CC123" s="22">
        <f t="shared" si="305"/>
        <v>-6.3</v>
      </c>
      <c r="CD123" s="22">
        <f t="shared" si="305"/>
        <v>-6.3</v>
      </c>
      <c r="CE123" s="20">
        <v>-106.3</v>
      </c>
      <c r="CG123" s="26">
        <v>42460</v>
      </c>
      <c r="CH123" s="26">
        <v>42540</v>
      </c>
      <c r="CI123" s="26">
        <v>42905</v>
      </c>
      <c r="CJ123" s="26">
        <v>43270</v>
      </c>
      <c r="CK123" s="26">
        <v>43635</v>
      </c>
      <c r="CL123" s="26">
        <v>44001</v>
      </c>
      <c r="CM123" s="28">
        <v>109.51556164383561</v>
      </c>
      <c r="CN123" s="28">
        <v>-5.38</v>
      </c>
      <c r="CO123" s="28">
        <f t="shared" ref="CO123:CQ123" si="306">CN123</f>
        <v>-5.38</v>
      </c>
      <c r="CP123" s="28">
        <f t="shared" si="306"/>
        <v>-5.38</v>
      </c>
      <c r="CQ123" s="28">
        <f t="shared" si="306"/>
        <v>-5.38</v>
      </c>
      <c r="CR123" s="27">
        <v>-105.38</v>
      </c>
      <c r="CT123" s="23">
        <v>42460</v>
      </c>
      <c r="CU123" s="23">
        <v>42578</v>
      </c>
      <c r="CV123" s="23">
        <v>42943</v>
      </c>
      <c r="CW123" s="23">
        <v>43308</v>
      </c>
      <c r="CX123" s="25">
        <v>103.81643835616438</v>
      </c>
      <c r="CY123" s="24">
        <v>-6.5</v>
      </c>
      <c r="CZ123" s="24">
        <v>-6.5</v>
      </c>
      <c r="DA123" s="24">
        <v>-106.5</v>
      </c>
    </row>
    <row r="124" spans="1:105" x14ac:dyDescent="0.15">
      <c r="A124" s="1">
        <v>42461</v>
      </c>
      <c r="B124" s="1">
        <v>42771</v>
      </c>
      <c r="C124" s="1">
        <v>43136</v>
      </c>
      <c r="E124" s="2">
        <v>100.59220547945206</v>
      </c>
      <c r="F124">
        <v>-5.17</v>
      </c>
      <c r="G124">
        <v>-105.17</v>
      </c>
      <c r="J124" s="12">
        <v>42461</v>
      </c>
      <c r="K124" s="12">
        <v>42795</v>
      </c>
      <c r="L124" s="12"/>
      <c r="M124" s="13">
        <v>103.93520547945205</v>
      </c>
      <c r="N124" s="11">
        <v>-108.5</v>
      </c>
      <c r="Q124" s="14">
        <v>42461</v>
      </c>
      <c r="R124" s="14">
        <v>42612</v>
      </c>
      <c r="S124" s="14">
        <v>42977</v>
      </c>
      <c r="T124" s="17">
        <v>104.33205479452056</v>
      </c>
      <c r="U124" s="18">
        <v>-6.2</v>
      </c>
      <c r="V124" s="18">
        <v>-106.2</v>
      </c>
      <c r="X124" s="19">
        <v>42461</v>
      </c>
      <c r="Y124" s="19">
        <v>42673</v>
      </c>
      <c r="Z124" s="19">
        <v>43038</v>
      </c>
      <c r="AA124" s="19">
        <v>43403</v>
      </c>
      <c r="AB124" s="19">
        <v>43768</v>
      </c>
      <c r="AC124" s="22">
        <v>101.96835616438356</v>
      </c>
      <c r="AD124" s="21">
        <v>-5.4</v>
      </c>
      <c r="AE124" s="21">
        <v>-5.4</v>
      </c>
      <c r="AF124" s="21">
        <v>-5.4</v>
      </c>
      <c r="AG124" s="21">
        <v>-105.4</v>
      </c>
      <c r="AI124" s="23">
        <v>42461</v>
      </c>
      <c r="AJ124" s="23">
        <v>42766</v>
      </c>
      <c r="AK124" s="23">
        <v>43131</v>
      </c>
      <c r="AL124" s="23"/>
      <c r="AM124" s="25">
        <v>102.48630136986301</v>
      </c>
      <c r="AN124" s="24">
        <v>-6.5</v>
      </c>
      <c r="AO124" s="24">
        <v>-106.5</v>
      </c>
      <c r="AR124" s="29">
        <v>42461</v>
      </c>
      <c r="AS124" s="29">
        <v>42477</v>
      </c>
      <c r="AT124" s="29">
        <v>42842</v>
      </c>
      <c r="AU124" s="29">
        <v>43207</v>
      </c>
      <c r="AV124" s="29">
        <v>43572</v>
      </c>
      <c r="AW124" s="29">
        <v>43938</v>
      </c>
      <c r="AX124" s="29">
        <v>44303</v>
      </c>
      <c r="AY124" s="29">
        <v>44668</v>
      </c>
      <c r="AZ124" s="29">
        <v>45033</v>
      </c>
      <c r="BA124" s="31" t="s">
        <v>2</v>
      </c>
      <c r="BB124" s="30">
        <v>-5.07</v>
      </c>
      <c r="BC124" s="30">
        <v>-5.07</v>
      </c>
      <c r="BD124" s="30">
        <v>-5.07</v>
      </c>
      <c r="BE124" s="30">
        <v>-5.07</v>
      </c>
      <c r="BF124" s="30">
        <v>-5.07</v>
      </c>
      <c r="BG124" s="30">
        <v>-5.07</v>
      </c>
      <c r="BH124" s="30">
        <v>-5.07</v>
      </c>
      <c r="BI124" s="30">
        <v>-105.07</v>
      </c>
      <c r="BK124" s="23">
        <v>42461</v>
      </c>
      <c r="BL124" s="23">
        <v>42588</v>
      </c>
      <c r="BM124" s="23">
        <v>42953</v>
      </c>
      <c r="BN124" s="23">
        <v>43318</v>
      </c>
      <c r="BO124" s="25">
        <v>105.52</v>
      </c>
      <c r="BP124" s="24">
        <v>-7.3</v>
      </c>
      <c r="BQ124" s="24">
        <v>-7.3</v>
      </c>
      <c r="BR124" s="24">
        <v>-107.3</v>
      </c>
      <c r="BT124" s="19">
        <v>42461</v>
      </c>
      <c r="BU124" s="19">
        <v>42639</v>
      </c>
      <c r="BV124" s="19">
        <v>43004</v>
      </c>
      <c r="BW124" s="19">
        <v>43369</v>
      </c>
      <c r="BX124" s="19">
        <v>43734</v>
      </c>
      <c r="BY124" s="19">
        <v>44100</v>
      </c>
      <c r="BZ124" s="22">
        <v>103.30493150684931</v>
      </c>
      <c r="CA124" s="22">
        <v>-6.3</v>
      </c>
      <c r="CB124" s="22">
        <v>-6.3</v>
      </c>
      <c r="CC124" s="20">
        <v>-6.3</v>
      </c>
      <c r="CD124" s="20">
        <v>-6.3</v>
      </c>
      <c r="CE124" s="20">
        <v>-106.3</v>
      </c>
      <c r="CG124" s="26">
        <v>42461</v>
      </c>
      <c r="CH124" s="26">
        <v>42540</v>
      </c>
      <c r="CI124" s="26">
        <v>42905</v>
      </c>
      <c r="CJ124" s="26">
        <v>43270</v>
      </c>
      <c r="CK124" s="26">
        <v>43635</v>
      </c>
      <c r="CL124" s="26">
        <v>44001</v>
      </c>
      <c r="CM124" s="28">
        <v>109.63030136986302</v>
      </c>
      <c r="CN124" s="28">
        <v>-5.38</v>
      </c>
      <c r="CO124" s="28">
        <v>-5.38</v>
      </c>
      <c r="CP124" s="27">
        <v>-5.38</v>
      </c>
      <c r="CQ124" s="27">
        <v>-5.38</v>
      </c>
      <c r="CR124" s="27">
        <v>-105.38</v>
      </c>
      <c r="CT124" s="23">
        <v>42461</v>
      </c>
      <c r="CU124" s="23">
        <v>42578</v>
      </c>
      <c r="CV124" s="23">
        <v>42943</v>
      </c>
      <c r="CW124" s="23">
        <v>43308</v>
      </c>
      <c r="CX124" s="25">
        <v>103.53424657534246</v>
      </c>
      <c r="CY124" s="24">
        <v>-6.5</v>
      </c>
      <c r="CZ124" s="24">
        <v>-6.5</v>
      </c>
      <c r="DA124" s="24">
        <v>-106.5</v>
      </c>
    </row>
    <row r="125" spans="1:105" x14ac:dyDescent="0.15">
      <c r="A125" s="1">
        <v>42465</v>
      </c>
      <c r="B125" s="1">
        <v>42771</v>
      </c>
      <c r="C125" s="1">
        <v>43136</v>
      </c>
      <c r="E125" s="2">
        <v>100.54986301369863</v>
      </c>
      <c r="F125">
        <v>-5.17</v>
      </c>
      <c r="G125">
        <v>-105.17</v>
      </c>
      <c r="J125" s="12">
        <v>42465</v>
      </c>
      <c r="K125" s="12">
        <v>42795</v>
      </c>
      <c r="L125" s="12"/>
      <c r="M125" s="13">
        <v>103.88835616438357</v>
      </c>
      <c r="N125" s="11">
        <v>-108.5</v>
      </c>
      <c r="Q125" s="14">
        <v>42465</v>
      </c>
      <c r="R125" s="14">
        <v>42612</v>
      </c>
      <c r="S125" s="14">
        <v>42977</v>
      </c>
      <c r="T125" s="17">
        <v>104.33</v>
      </c>
      <c r="U125" s="18">
        <v>-6.2</v>
      </c>
      <c r="V125" s="18">
        <v>-106.2</v>
      </c>
      <c r="X125" s="19">
        <v>42465</v>
      </c>
      <c r="Y125" s="19">
        <v>42673</v>
      </c>
      <c r="Z125" s="19">
        <v>43038</v>
      </c>
      <c r="AA125" s="19">
        <v>43403</v>
      </c>
      <c r="AB125" s="19">
        <v>43768</v>
      </c>
      <c r="AC125" s="22">
        <v>101.98753424657535</v>
      </c>
      <c r="AD125" s="21">
        <v>-5.4</v>
      </c>
      <c r="AE125" s="21">
        <v>-5.4</v>
      </c>
      <c r="AF125" s="21">
        <v>-5.4</v>
      </c>
      <c r="AG125" s="21">
        <v>-105.4</v>
      </c>
      <c r="AI125" s="23">
        <v>42465</v>
      </c>
      <c r="AJ125" s="23">
        <v>42766</v>
      </c>
      <c r="AK125" s="23">
        <v>43131</v>
      </c>
      <c r="AL125" s="23"/>
      <c r="AM125" s="25">
        <v>102.50753424657533</v>
      </c>
      <c r="AN125" s="24">
        <v>-6.5</v>
      </c>
      <c r="AO125" s="24">
        <v>-106.5</v>
      </c>
      <c r="AR125" s="29">
        <v>42465</v>
      </c>
      <c r="AS125" s="29">
        <v>42477</v>
      </c>
      <c r="AT125" s="29">
        <v>42842</v>
      </c>
      <c r="AU125" s="29">
        <v>43207</v>
      </c>
      <c r="AV125" s="29">
        <v>43572</v>
      </c>
      <c r="AW125" s="29">
        <v>43938</v>
      </c>
      <c r="AX125" s="29">
        <v>44303</v>
      </c>
      <c r="AY125" s="29">
        <v>44668</v>
      </c>
      <c r="AZ125" s="29">
        <v>45033</v>
      </c>
      <c r="BA125" s="31">
        <v>99.237205479452044</v>
      </c>
      <c r="BB125" s="30">
        <v>-5.07</v>
      </c>
      <c r="BC125" s="30">
        <f t="shared" ref="BC125:BH125" si="307">BB125</f>
        <v>-5.07</v>
      </c>
      <c r="BD125" s="30">
        <f t="shared" si="307"/>
        <v>-5.07</v>
      </c>
      <c r="BE125" s="30">
        <f t="shared" si="307"/>
        <v>-5.07</v>
      </c>
      <c r="BF125" s="30">
        <f t="shared" si="307"/>
        <v>-5.07</v>
      </c>
      <c r="BG125" s="30">
        <f t="shared" si="307"/>
        <v>-5.07</v>
      </c>
      <c r="BH125" s="30">
        <f t="shared" si="307"/>
        <v>-5.07</v>
      </c>
      <c r="BI125" s="30">
        <f t="shared" ref="BI125" si="308">-100+BH125</f>
        <v>-105.07</v>
      </c>
      <c r="BK125" s="23">
        <v>42465</v>
      </c>
      <c r="BL125" s="23">
        <v>42588</v>
      </c>
      <c r="BM125" s="23">
        <v>42953</v>
      </c>
      <c r="BN125" s="23">
        <v>43318</v>
      </c>
      <c r="BO125" s="25">
        <v>105.46</v>
      </c>
      <c r="BP125" s="24">
        <v>-7.3</v>
      </c>
      <c r="BQ125" s="24">
        <v>-7.3</v>
      </c>
      <c r="BR125" s="24">
        <v>-107.3</v>
      </c>
      <c r="BT125" s="19">
        <v>42465</v>
      </c>
      <c r="BU125" s="19">
        <v>42639</v>
      </c>
      <c r="BV125" s="19">
        <v>43004</v>
      </c>
      <c r="BW125" s="19">
        <v>43369</v>
      </c>
      <c r="BX125" s="19">
        <v>43734</v>
      </c>
      <c r="BY125" s="19">
        <v>44100</v>
      </c>
      <c r="BZ125" s="22">
        <v>103.21397260273973</v>
      </c>
      <c r="CA125" s="22">
        <v>-6.3</v>
      </c>
      <c r="CB125" s="22">
        <v>-6.3</v>
      </c>
      <c r="CC125" s="20">
        <v>-6.3</v>
      </c>
      <c r="CD125" s="20">
        <v>-6.3</v>
      </c>
      <c r="CE125" s="20">
        <v>-106.3</v>
      </c>
      <c r="CG125" s="26">
        <v>42465</v>
      </c>
      <c r="CH125" s="26">
        <v>42540</v>
      </c>
      <c r="CI125" s="26">
        <v>42905</v>
      </c>
      <c r="CJ125" s="26">
        <v>43270</v>
      </c>
      <c r="CK125" s="26">
        <v>43635</v>
      </c>
      <c r="CL125" s="26">
        <v>44001</v>
      </c>
      <c r="CM125" s="28">
        <v>109.4892602739726</v>
      </c>
      <c r="CN125" s="28">
        <v>-5.38</v>
      </c>
      <c r="CO125" s="28">
        <f t="shared" ref="CO125:CQ125" si="309">CN125</f>
        <v>-5.38</v>
      </c>
      <c r="CP125" s="28">
        <f t="shared" si="309"/>
        <v>-5.38</v>
      </c>
      <c r="CQ125" s="28">
        <f t="shared" si="309"/>
        <v>-5.38</v>
      </c>
      <c r="CR125" s="27">
        <v>-105.38</v>
      </c>
      <c r="CT125" s="23">
        <v>42465</v>
      </c>
      <c r="CU125" s="23">
        <v>42578</v>
      </c>
      <c r="CV125" s="23">
        <v>42943</v>
      </c>
      <c r="CW125" s="23">
        <v>43308</v>
      </c>
      <c r="CX125" s="25" t="s">
        <v>2</v>
      </c>
      <c r="CY125" s="24">
        <v>-6.5</v>
      </c>
      <c r="CZ125" s="24">
        <v>-6.5</v>
      </c>
      <c r="DA125" s="24">
        <v>-106.5</v>
      </c>
    </row>
    <row r="126" spans="1:105" x14ac:dyDescent="0.15">
      <c r="A126" s="1">
        <v>42466</v>
      </c>
      <c r="B126" s="1">
        <v>42771</v>
      </c>
      <c r="C126" s="1">
        <v>43136</v>
      </c>
      <c r="E126" s="2">
        <v>101.03402739726027</v>
      </c>
      <c r="F126">
        <v>-5.17</v>
      </c>
      <c r="G126">
        <v>-105.17</v>
      </c>
      <c r="J126" s="12">
        <v>42466</v>
      </c>
      <c r="K126" s="12">
        <v>42795</v>
      </c>
      <c r="L126" s="12"/>
      <c r="M126" s="13">
        <v>103.89164383561643</v>
      </c>
      <c r="N126" s="11">
        <v>-108.5</v>
      </c>
      <c r="Q126" s="14">
        <v>42466</v>
      </c>
      <c r="R126" s="14">
        <v>42612</v>
      </c>
      <c r="S126" s="14">
        <v>42977</v>
      </c>
      <c r="T126" s="17">
        <v>104.31698630136987</v>
      </c>
      <c r="U126" s="18">
        <v>-6.2</v>
      </c>
      <c r="V126" s="18">
        <v>-106.2</v>
      </c>
      <c r="X126" s="19">
        <v>42466</v>
      </c>
      <c r="Y126" s="19">
        <v>42673</v>
      </c>
      <c r="Z126" s="19">
        <v>43038</v>
      </c>
      <c r="AA126" s="19">
        <v>43403</v>
      </c>
      <c r="AB126" s="19">
        <v>43768</v>
      </c>
      <c r="AC126" s="22">
        <v>101.85232876712328</v>
      </c>
      <c r="AD126" s="21">
        <v>-5.4</v>
      </c>
      <c r="AE126" s="21">
        <v>-5.4</v>
      </c>
      <c r="AF126" s="21">
        <v>-5.4</v>
      </c>
      <c r="AG126" s="21">
        <v>-105.4</v>
      </c>
      <c r="AI126" s="23">
        <v>42466</v>
      </c>
      <c r="AJ126" s="23">
        <v>42766</v>
      </c>
      <c r="AK126" s="23">
        <v>43131</v>
      </c>
      <c r="AL126" s="23"/>
      <c r="AM126" s="25">
        <v>101.97534246575343</v>
      </c>
      <c r="AN126" s="24">
        <v>-6.5</v>
      </c>
      <c r="AO126" s="24">
        <v>-106.5</v>
      </c>
      <c r="AR126" s="29">
        <v>42466</v>
      </c>
      <c r="AS126" s="29">
        <v>42477</v>
      </c>
      <c r="AT126" s="29">
        <v>42842</v>
      </c>
      <c r="AU126" s="29">
        <v>43207</v>
      </c>
      <c r="AV126" s="29">
        <v>43572</v>
      </c>
      <c r="AW126" s="29">
        <v>43938</v>
      </c>
      <c r="AX126" s="29">
        <v>44303</v>
      </c>
      <c r="AY126" s="29">
        <v>44668</v>
      </c>
      <c r="AZ126" s="29">
        <v>45033</v>
      </c>
      <c r="BA126" s="31">
        <v>99.251095890410951</v>
      </c>
      <c r="BB126" s="30">
        <v>-5.07</v>
      </c>
      <c r="BC126" s="30">
        <v>-5.07</v>
      </c>
      <c r="BD126" s="30">
        <v>-5.07</v>
      </c>
      <c r="BE126" s="30">
        <v>-5.07</v>
      </c>
      <c r="BF126" s="30">
        <v>-5.07</v>
      </c>
      <c r="BG126" s="30">
        <v>-5.07</v>
      </c>
      <c r="BH126" s="30">
        <v>-5.07</v>
      </c>
      <c r="BI126" s="30">
        <v>-105.07</v>
      </c>
      <c r="BK126" s="23">
        <v>42466</v>
      </c>
      <c r="BL126" s="23">
        <v>42588</v>
      </c>
      <c r="BM126" s="23">
        <v>42953</v>
      </c>
      <c r="BN126" s="23">
        <v>43318</v>
      </c>
      <c r="BO126" s="25">
        <v>105.44999999999999</v>
      </c>
      <c r="BP126" s="24">
        <v>-7.3</v>
      </c>
      <c r="BQ126" s="24">
        <v>-7.3</v>
      </c>
      <c r="BR126" s="24">
        <v>-107.3</v>
      </c>
      <c r="BT126" s="19">
        <v>42466</v>
      </c>
      <c r="BU126" s="19">
        <v>42639</v>
      </c>
      <c r="BV126" s="19">
        <v>43004</v>
      </c>
      <c r="BW126" s="19">
        <v>43369</v>
      </c>
      <c r="BX126" s="19">
        <v>43734</v>
      </c>
      <c r="BY126" s="19">
        <v>44100</v>
      </c>
      <c r="BZ126" s="22">
        <v>103.02123287671233</v>
      </c>
      <c r="CA126" s="22">
        <v>-6.3</v>
      </c>
      <c r="CB126" s="22">
        <f t="shared" ref="CB126:CD126" si="310">CA126</f>
        <v>-6.3</v>
      </c>
      <c r="CC126" s="22">
        <f t="shared" si="310"/>
        <v>-6.3</v>
      </c>
      <c r="CD126" s="22">
        <f t="shared" si="310"/>
        <v>-6.3</v>
      </c>
      <c r="CE126" s="20">
        <v>-106.3</v>
      </c>
      <c r="CG126" s="26">
        <v>42466</v>
      </c>
      <c r="CH126" s="26">
        <v>42540</v>
      </c>
      <c r="CI126" s="26">
        <v>42905</v>
      </c>
      <c r="CJ126" s="26">
        <v>43270</v>
      </c>
      <c r="CK126" s="26">
        <v>43635</v>
      </c>
      <c r="CL126" s="26">
        <v>44001</v>
      </c>
      <c r="CM126" s="28">
        <v>109.634</v>
      </c>
      <c r="CN126" s="28">
        <v>-5.38</v>
      </c>
      <c r="CO126" s="28">
        <v>-5.38</v>
      </c>
      <c r="CP126" s="27">
        <v>-5.38</v>
      </c>
      <c r="CQ126" s="27">
        <v>-5.38</v>
      </c>
      <c r="CR126" s="27">
        <v>-105.38</v>
      </c>
      <c r="CT126" s="23">
        <v>42466</v>
      </c>
      <c r="CU126" s="23">
        <v>42578</v>
      </c>
      <c r="CV126" s="23">
        <v>42943</v>
      </c>
      <c r="CW126" s="23">
        <v>43308</v>
      </c>
      <c r="CX126" s="25">
        <v>104.52328767123288</v>
      </c>
      <c r="CY126" s="24">
        <v>-6.5</v>
      </c>
      <c r="CZ126" s="24">
        <v>-6.5</v>
      </c>
      <c r="DA126" s="24">
        <v>-106.5</v>
      </c>
    </row>
    <row r="127" spans="1:105" x14ac:dyDescent="0.15">
      <c r="A127" s="1">
        <v>42467</v>
      </c>
      <c r="B127" s="1">
        <v>42771</v>
      </c>
      <c r="C127" s="1">
        <v>43136</v>
      </c>
      <c r="E127" s="2" t="s">
        <v>2</v>
      </c>
      <c r="F127">
        <v>-5.17</v>
      </c>
      <c r="G127">
        <v>-105.17</v>
      </c>
      <c r="J127" s="12">
        <v>42467</v>
      </c>
      <c r="K127" s="12">
        <v>42795</v>
      </c>
      <c r="L127" s="12"/>
      <c r="M127" s="13">
        <v>103.83493150684932</v>
      </c>
      <c r="N127" s="11">
        <v>-108.5</v>
      </c>
      <c r="Q127" s="14">
        <v>42467</v>
      </c>
      <c r="R127" s="14">
        <v>42612</v>
      </c>
      <c r="S127" s="14">
        <v>42977</v>
      </c>
      <c r="T127" s="17">
        <v>104.32397260273972</v>
      </c>
      <c r="U127" s="18">
        <v>-6.2</v>
      </c>
      <c r="V127" s="18">
        <v>-106.2</v>
      </c>
      <c r="X127" s="19">
        <v>42467</v>
      </c>
      <c r="Y127" s="19">
        <v>42673</v>
      </c>
      <c r="Z127" s="19">
        <v>43038</v>
      </c>
      <c r="AA127" s="19">
        <v>43403</v>
      </c>
      <c r="AB127" s="19">
        <v>43768</v>
      </c>
      <c r="AC127" s="22">
        <v>101.82712328767123</v>
      </c>
      <c r="AD127" s="21">
        <v>-5.4</v>
      </c>
      <c r="AE127" s="21">
        <v>-5.4</v>
      </c>
      <c r="AF127" s="21">
        <v>-5.4</v>
      </c>
      <c r="AG127" s="21">
        <v>-105.4</v>
      </c>
      <c r="AI127" s="23">
        <v>42467</v>
      </c>
      <c r="AJ127" s="23">
        <v>42766</v>
      </c>
      <c r="AK127" s="23">
        <v>43131</v>
      </c>
      <c r="AL127" s="23"/>
      <c r="AM127" s="25">
        <v>102.23315068493152</v>
      </c>
      <c r="AN127" s="24">
        <v>-6.5</v>
      </c>
      <c r="AO127" s="24">
        <v>-106.5</v>
      </c>
      <c r="AR127" s="29">
        <v>42467</v>
      </c>
      <c r="AS127" s="29">
        <v>42477</v>
      </c>
      <c r="AT127" s="29">
        <v>42842</v>
      </c>
      <c r="AU127" s="29">
        <v>43207</v>
      </c>
      <c r="AV127" s="29">
        <v>43572</v>
      </c>
      <c r="AW127" s="29">
        <v>43938</v>
      </c>
      <c r="AX127" s="29">
        <v>44303</v>
      </c>
      <c r="AY127" s="29">
        <v>44668</v>
      </c>
      <c r="AZ127" s="29">
        <v>45033</v>
      </c>
      <c r="BA127" s="31">
        <v>98.944986301369866</v>
      </c>
      <c r="BB127" s="30">
        <v>-5.07</v>
      </c>
      <c r="BC127" s="30">
        <f t="shared" ref="BC127:BH127" si="311">BB127</f>
        <v>-5.07</v>
      </c>
      <c r="BD127" s="30">
        <f t="shared" si="311"/>
        <v>-5.07</v>
      </c>
      <c r="BE127" s="30">
        <f t="shared" si="311"/>
        <v>-5.07</v>
      </c>
      <c r="BF127" s="30">
        <f t="shared" si="311"/>
        <v>-5.07</v>
      </c>
      <c r="BG127" s="30">
        <f t="shared" si="311"/>
        <v>-5.07</v>
      </c>
      <c r="BH127" s="30">
        <f t="shared" si="311"/>
        <v>-5.07</v>
      </c>
      <c r="BI127" s="30">
        <f t="shared" ref="BI127" si="312">-100+BH127</f>
        <v>-105.07</v>
      </c>
      <c r="BK127" s="23">
        <v>42467</v>
      </c>
      <c r="BL127" s="23">
        <v>42588</v>
      </c>
      <c r="BM127" s="23">
        <v>42953</v>
      </c>
      <c r="BN127" s="23">
        <v>43318</v>
      </c>
      <c r="BO127" s="25">
        <v>105.35000000000001</v>
      </c>
      <c r="BP127" s="24">
        <v>-7.3</v>
      </c>
      <c r="BQ127" s="24">
        <v>-7.3</v>
      </c>
      <c r="BR127" s="24">
        <v>-107.3</v>
      </c>
      <c r="BT127" s="19">
        <v>42467</v>
      </c>
      <c r="BU127" s="19">
        <v>42639</v>
      </c>
      <c r="BV127" s="19">
        <v>43004</v>
      </c>
      <c r="BW127" s="19">
        <v>43369</v>
      </c>
      <c r="BX127" s="19">
        <v>43734</v>
      </c>
      <c r="BY127" s="19">
        <v>44100</v>
      </c>
      <c r="BZ127" s="22">
        <v>102.87849315068493</v>
      </c>
      <c r="CA127" s="22">
        <v>-6.3</v>
      </c>
      <c r="CB127" s="22">
        <v>-6.3</v>
      </c>
      <c r="CC127" s="20">
        <v>-6.3</v>
      </c>
      <c r="CD127" s="20">
        <v>-6.3</v>
      </c>
      <c r="CE127" s="20">
        <v>-106.3</v>
      </c>
      <c r="CG127" s="26">
        <v>42467</v>
      </c>
      <c r="CH127" s="26">
        <v>42540</v>
      </c>
      <c r="CI127" s="26">
        <v>42905</v>
      </c>
      <c r="CJ127" s="26">
        <v>43270</v>
      </c>
      <c r="CK127" s="26">
        <v>43635</v>
      </c>
      <c r="CL127" s="26">
        <v>44001</v>
      </c>
      <c r="CM127" s="28">
        <v>109.3187397260274</v>
      </c>
      <c r="CN127" s="28">
        <v>-5.38</v>
      </c>
      <c r="CO127" s="28">
        <f t="shared" ref="CO127:CQ127" si="313">CN127</f>
        <v>-5.38</v>
      </c>
      <c r="CP127" s="28">
        <f t="shared" si="313"/>
        <v>-5.38</v>
      </c>
      <c r="CQ127" s="28">
        <f t="shared" si="313"/>
        <v>-5.38</v>
      </c>
      <c r="CR127" s="27">
        <v>-105.38</v>
      </c>
      <c r="CT127" s="23">
        <v>42467</v>
      </c>
      <c r="CU127" s="23">
        <v>42578</v>
      </c>
      <c r="CV127" s="23">
        <v>42943</v>
      </c>
      <c r="CW127" s="23">
        <v>43308</v>
      </c>
      <c r="CX127" s="25">
        <v>103.54109589041096</v>
      </c>
      <c r="CY127" s="24">
        <v>-6.5</v>
      </c>
      <c r="CZ127" s="24">
        <v>-6.5</v>
      </c>
      <c r="DA127" s="24">
        <v>-106.5</v>
      </c>
    </row>
    <row r="128" spans="1:105" x14ac:dyDescent="0.15">
      <c r="A128" s="1">
        <v>42468</v>
      </c>
      <c r="B128" s="1">
        <v>42771</v>
      </c>
      <c r="C128" s="1">
        <v>43136</v>
      </c>
      <c r="E128" s="2">
        <v>100.89235616438356</v>
      </c>
      <c r="F128">
        <v>-5.17</v>
      </c>
      <c r="G128">
        <v>-105.17</v>
      </c>
      <c r="J128" s="12">
        <v>42468</v>
      </c>
      <c r="K128" s="12">
        <v>42795</v>
      </c>
      <c r="L128" s="12"/>
      <c r="M128" s="13">
        <v>103.90821917808219</v>
      </c>
      <c r="N128" s="11">
        <v>-108.5</v>
      </c>
      <c r="Q128" s="14">
        <v>42468</v>
      </c>
      <c r="R128" s="14">
        <v>42612</v>
      </c>
      <c r="S128" s="14">
        <v>42977</v>
      </c>
      <c r="T128" s="17">
        <v>104.37095890410959</v>
      </c>
      <c r="U128" s="18">
        <v>-6.2</v>
      </c>
      <c r="V128" s="18">
        <v>-106.2</v>
      </c>
      <c r="X128" s="19">
        <v>42468</v>
      </c>
      <c r="Y128" s="19">
        <v>42673</v>
      </c>
      <c r="Z128" s="19">
        <v>43038</v>
      </c>
      <c r="AA128" s="19">
        <v>43403</v>
      </c>
      <c r="AB128" s="19">
        <v>43768</v>
      </c>
      <c r="AC128" s="22">
        <v>101.78191780821919</v>
      </c>
      <c r="AD128" s="21">
        <v>-5.4</v>
      </c>
      <c r="AE128" s="21">
        <v>-5.4</v>
      </c>
      <c r="AF128" s="21">
        <v>-5.4</v>
      </c>
      <c r="AG128" s="21">
        <v>-105.4</v>
      </c>
      <c r="AI128" s="23">
        <v>42468</v>
      </c>
      <c r="AJ128" s="23">
        <v>42766</v>
      </c>
      <c r="AK128" s="23">
        <v>43131</v>
      </c>
      <c r="AL128" s="23"/>
      <c r="AM128" s="25">
        <v>102.50095890410959</v>
      </c>
      <c r="AN128" s="24">
        <v>-6.5</v>
      </c>
      <c r="AO128" s="24">
        <v>-106.5</v>
      </c>
      <c r="AR128" s="29">
        <v>42468</v>
      </c>
      <c r="AS128" s="29">
        <v>42477</v>
      </c>
      <c r="AT128" s="29">
        <v>42842</v>
      </c>
      <c r="AU128" s="29">
        <v>43207</v>
      </c>
      <c r="AV128" s="29">
        <v>43572</v>
      </c>
      <c r="AW128" s="29">
        <v>43938</v>
      </c>
      <c r="AX128" s="29">
        <v>44303</v>
      </c>
      <c r="AY128" s="29">
        <v>44668</v>
      </c>
      <c r="AZ128" s="29">
        <v>45033</v>
      </c>
      <c r="BA128" s="31">
        <v>99.258876712328771</v>
      </c>
      <c r="BB128" s="30">
        <v>-5.07</v>
      </c>
      <c r="BC128" s="30">
        <v>-5.07</v>
      </c>
      <c r="BD128" s="30">
        <v>-5.07</v>
      </c>
      <c r="BE128" s="30">
        <v>-5.07</v>
      </c>
      <c r="BF128" s="30">
        <v>-5.07</v>
      </c>
      <c r="BG128" s="30">
        <v>-5.07</v>
      </c>
      <c r="BH128" s="30">
        <v>-5.07</v>
      </c>
      <c r="BI128" s="30">
        <v>-105.07</v>
      </c>
      <c r="BK128" s="23">
        <v>42468</v>
      </c>
      <c r="BL128" s="23">
        <v>42588</v>
      </c>
      <c r="BM128" s="23">
        <v>42953</v>
      </c>
      <c r="BN128" s="23">
        <v>43318</v>
      </c>
      <c r="BO128" s="25">
        <v>105.42</v>
      </c>
      <c r="BP128" s="24">
        <v>-7.3</v>
      </c>
      <c r="BQ128" s="24">
        <v>-7.3</v>
      </c>
      <c r="BR128" s="24">
        <v>-107.3</v>
      </c>
      <c r="BT128" s="19">
        <v>42468</v>
      </c>
      <c r="BU128" s="19">
        <v>42639</v>
      </c>
      <c r="BV128" s="19">
        <v>43004</v>
      </c>
      <c r="BW128" s="19">
        <v>43369</v>
      </c>
      <c r="BX128" s="19">
        <v>43734</v>
      </c>
      <c r="BY128" s="19">
        <v>44100</v>
      </c>
      <c r="BZ128" s="22">
        <v>102.69575342465754</v>
      </c>
      <c r="CA128" s="22">
        <v>-6.3</v>
      </c>
      <c r="CB128" s="22">
        <v>-6.3</v>
      </c>
      <c r="CC128" s="20">
        <v>-6.3</v>
      </c>
      <c r="CD128" s="20">
        <v>-6.3</v>
      </c>
      <c r="CE128" s="20">
        <v>-106.3</v>
      </c>
      <c r="CG128" s="26">
        <v>42468</v>
      </c>
      <c r="CH128" s="26">
        <v>42540</v>
      </c>
      <c r="CI128" s="26">
        <v>42905</v>
      </c>
      <c r="CJ128" s="26">
        <v>43270</v>
      </c>
      <c r="CK128" s="26">
        <v>43635</v>
      </c>
      <c r="CL128" s="26">
        <v>44001</v>
      </c>
      <c r="CM128" s="28">
        <v>109.31347945205479</v>
      </c>
      <c r="CN128" s="28">
        <v>-5.38</v>
      </c>
      <c r="CO128" s="28">
        <v>-5.38</v>
      </c>
      <c r="CP128" s="27">
        <v>-5.38</v>
      </c>
      <c r="CQ128" s="27">
        <v>-5.38</v>
      </c>
      <c r="CR128" s="27">
        <v>-105.38</v>
      </c>
      <c r="CT128" s="23">
        <v>42468</v>
      </c>
      <c r="CU128" s="23">
        <v>42578</v>
      </c>
      <c r="CV128" s="23">
        <v>42943</v>
      </c>
      <c r="CW128" s="23">
        <v>43308</v>
      </c>
      <c r="CX128" s="25">
        <v>103.55890410958904</v>
      </c>
      <c r="CY128" s="24">
        <v>-6.5</v>
      </c>
      <c r="CZ128" s="24">
        <v>-6.5</v>
      </c>
      <c r="DA128" s="24">
        <v>-106.5</v>
      </c>
    </row>
    <row r="129" spans="1:105" x14ac:dyDescent="0.15">
      <c r="A129" s="1">
        <v>42471</v>
      </c>
      <c r="B129" s="1">
        <v>42771</v>
      </c>
      <c r="C129" s="1">
        <v>43136</v>
      </c>
      <c r="E129" s="2">
        <v>100.93484931506849</v>
      </c>
      <c r="F129">
        <v>-5.17</v>
      </c>
      <c r="G129">
        <v>-105.17</v>
      </c>
      <c r="J129" s="12">
        <v>42471</v>
      </c>
      <c r="K129" s="12">
        <v>42795</v>
      </c>
      <c r="L129" s="12"/>
      <c r="M129" s="13">
        <v>103.91808219178083</v>
      </c>
      <c r="N129" s="11">
        <v>-108.5</v>
      </c>
      <c r="Q129" s="14">
        <v>42471</v>
      </c>
      <c r="R129" s="14">
        <v>42612</v>
      </c>
      <c r="S129" s="14">
        <v>42977</v>
      </c>
      <c r="T129" s="17">
        <v>104.28191780821918</v>
      </c>
      <c r="U129" s="18">
        <v>-6.2</v>
      </c>
      <c r="V129" s="18">
        <v>-106.2</v>
      </c>
      <c r="X129" s="19">
        <v>42471</v>
      </c>
      <c r="Y129" s="19">
        <v>42673</v>
      </c>
      <c r="Z129" s="19">
        <v>43038</v>
      </c>
      <c r="AA129" s="19">
        <v>43403</v>
      </c>
      <c r="AB129" s="19">
        <v>43768</v>
      </c>
      <c r="AC129" s="22">
        <v>100.78630136986301</v>
      </c>
      <c r="AD129" s="21">
        <v>-5.4</v>
      </c>
      <c r="AE129" s="21">
        <v>-5.4</v>
      </c>
      <c r="AF129" s="21">
        <v>-5.4</v>
      </c>
      <c r="AG129" s="21">
        <v>-105.4</v>
      </c>
      <c r="AI129" s="23">
        <v>42471</v>
      </c>
      <c r="AJ129" s="23">
        <v>42766</v>
      </c>
      <c r="AK129" s="23">
        <v>43131</v>
      </c>
      <c r="AL129" s="23"/>
      <c r="AM129" s="25">
        <v>102.44438356164385</v>
      </c>
      <c r="AN129" s="24">
        <v>-6.5</v>
      </c>
      <c r="AO129" s="24">
        <v>-106.5</v>
      </c>
      <c r="AR129" s="29">
        <v>42471</v>
      </c>
      <c r="AS129" s="29">
        <v>42477</v>
      </c>
      <c r="AT129" s="29">
        <v>42842</v>
      </c>
      <c r="AU129" s="29">
        <v>43207</v>
      </c>
      <c r="AV129" s="29">
        <v>43572</v>
      </c>
      <c r="AW129" s="29">
        <v>43938</v>
      </c>
      <c r="AX129" s="29">
        <v>44303</v>
      </c>
      <c r="AY129" s="29">
        <v>44668</v>
      </c>
      <c r="AZ129" s="29">
        <v>45033</v>
      </c>
      <c r="BA129" s="31">
        <v>99.490547945205478</v>
      </c>
      <c r="BB129" s="30">
        <v>-5.07</v>
      </c>
      <c r="BC129" s="30">
        <f t="shared" ref="BC129:BH129" si="314">BB129</f>
        <v>-5.07</v>
      </c>
      <c r="BD129" s="30">
        <f t="shared" si="314"/>
        <v>-5.07</v>
      </c>
      <c r="BE129" s="30">
        <f t="shared" si="314"/>
        <v>-5.07</v>
      </c>
      <c r="BF129" s="30">
        <f t="shared" si="314"/>
        <v>-5.07</v>
      </c>
      <c r="BG129" s="30">
        <f t="shared" si="314"/>
        <v>-5.07</v>
      </c>
      <c r="BH129" s="30">
        <f t="shared" si="314"/>
        <v>-5.07</v>
      </c>
      <c r="BI129" s="30">
        <f t="shared" ref="BI129" si="315">-100+BH129</f>
        <v>-105.07</v>
      </c>
      <c r="BK129" s="23">
        <v>42471</v>
      </c>
      <c r="BL129" s="23">
        <v>42588</v>
      </c>
      <c r="BM129" s="23">
        <v>42953</v>
      </c>
      <c r="BN129" s="23">
        <v>43318</v>
      </c>
      <c r="BO129" s="25">
        <v>105.31</v>
      </c>
      <c r="BP129" s="24">
        <v>-7.3</v>
      </c>
      <c r="BQ129" s="24">
        <v>-7.3</v>
      </c>
      <c r="BR129" s="24">
        <v>-107.3</v>
      </c>
      <c r="BT129" s="19">
        <v>42471</v>
      </c>
      <c r="BU129" s="19">
        <v>42639</v>
      </c>
      <c r="BV129" s="19">
        <v>43004</v>
      </c>
      <c r="BW129" s="19">
        <v>43369</v>
      </c>
      <c r="BX129" s="19">
        <v>43734</v>
      </c>
      <c r="BY129" s="19">
        <v>44100</v>
      </c>
      <c r="BZ129" s="22">
        <v>101.62753424657534</v>
      </c>
      <c r="CA129" s="22">
        <v>-6.3</v>
      </c>
      <c r="CB129" s="22">
        <f t="shared" ref="CB129:CD129" si="316">CA129</f>
        <v>-6.3</v>
      </c>
      <c r="CC129" s="22">
        <f t="shared" si="316"/>
        <v>-6.3</v>
      </c>
      <c r="CD129" s="22">
        <f t="shared" si="316"/>
        <v>-6.3</v>
      </c>
      <c r="CE129" s="20">
        <v>-106.3</v>
      </c>
      <c r="CG129" s="26">
        <v>42471</v>
      </c>
      <c r="CH129" s="26">
        <v>42540</v>
      </c>
      <c r="CI129" s="26">
        <v>42905</v>
      </c>
      <c r="CJ129" s="26">
        <v>43270</v>
      </c>
      <c r="CK129" s="26">
        <v>43635</v>
      </c>
      <c r="CL129" s="26">
        <v>44001</v>
      </c>
      <c r="CM129" s="28">
        <v>109.54769863013699</v>
      </c>
      <c r="CN129" s="28">
        <v>-5.38</v>
      </c>
      <c r="CO129" s="28">
        <f t="shared" ref="CO129:CQ129" si="317">CN129</f>
        <v>-5.38</v>
      </c>
      <c r="CP129" s="28">
        <f t="shared" si="317"/>
        <v>-5.38</v>
      </c>
      <c r="CQ129" s="28">
        <f t="shared" si="317"/>
        <v>-5.38</v>
      </c>
      <c r="CR129" s="27">
        <v>-105.38</v>
      </c>
      <c r="CT129" s="23">
        <v>42471</v>
      </c>
      <c r="CU129" s="23">
        <v>42578</v>
      </c>
      <c r="CV129" s="23">
        <v>42943</v>
      </c>
      <c r="CW129" s="23">
        <v>43308</v>
      </c>
      <c r="CX129" s="25" t="s">
        <v>2</v>
      </c>
      <c r="CY129" s="24">
        <v>-6.5</v>
      </c>
      <c r="CZ129" s="24">
        <v>-6.5</v>
      </c>
      <c r="DA129" s="24">
        <v>-106.5</v>
      </c>
    </row>
    <row r="130" spans="1:105" x14ac:dyDescent="0.15">
      <c r="A130" s="1">
        <v>42472</v>
      </c>
      <c r="B130" s="1">
        <v>42771</v>
      </c>
      <c r="C130" s="1">
        <v>43136</v>
      </c>
      <c r="E130" s="2">
        <v>100.94901369863014</v>
      </c>
      <c r="F130">
        <v>-5.17</v>
      </c>
      <c r="G130">
        <v>-105.17</v>
      </c>
      <c r="J130" s="12">
        <v>42472</v>
      </c>
      <c r="K130" s="12">
        <v>42795</v>
      </c>
      <c r="L130" s="12"/>
      <c r="M130" s="13">
        <v>103.82136986301369</v>
      </c>
      <c r="N130" s="11">
        <v>-108.5</v>
      </c>
      <c r="Q130" s="14">
        <v>42472</v>
      </c>
      <c r="R130" s="14">
        <v>42612</v>
      </c>
      <c r="S130" s="14">
        <v>42977</v>
      </c>
      <c r="T130" s="17">
        <v>104.23890410958904</v>
      </c>
      <c r="U130" s="18">
        <v>-6.2</v>
      </c>
      <c r="V130" s="18">
        <v>-106.2</v>
      </c>
      <c r="X130" s="19">
        <v>42472</v>
      </c>
      <c r="Y130" s="19">
        <v>42673</v>
      </c>
      <c r="Z130" s="19">
        <v>43038</v>
      </c>
      <c r="AA130" s="19">
        <v>43403</v>
      </c>
      <c r="AB130" s="19">
        <v>43768</v>
      </c>
      <c r="AC130" s="22">
        <v>100.37109589041097</v>
      </c>
      <c r="AD130" s="21">
        <v>-5.4</v>
      </c>
      <c r="AE130" s="21">
        <v>-5.4</v>
      </c>
      <c r="AF130" s="21">
        <v>-5.4</v>
      </c>
      <c r="AG130" s="21">
        <v>-105.4</v>
      </c>
      <c r="AI130" s="23">
        <v>42472</v>
      </c>
      <c r="AJ130" s="23">
        <v>42766</v>
      </c>
      <c r="AK130" s="23">
        <v>43131</v>
      </c>
      <c r="AL130" s="23"/>
      <c r="AM130" s="25">
        <v>101.66219178082191</v>
      </c>
      <c r="AN130" s="24">
        <v>-6.5</v>
      </c>
      <c r="AO130" s="24">
        <v>-106.5</v>
      </c>
      <c r="AR130" s="29">
        <v>42472</v>
      </c>
      <c r="AS130" s="29">
        <v>42477</v>
      </c>
      <c r="AT130" s="29">
        <v>42842</v>
      </c>
      <c r="AU130" s="29">
        <v>43207</v>
      </c>
      <c r="AV130" s="29">
        <v>43572</v>
      </c>
      <c r="AW130" s="29">
        <v>43938</v>
      </c>
      <c r="AX130" s="29">
        <v>44303</v>
      </c>
      <c r="AY130" s="29">
        <v>44668</v>
      </c>
      <c r="AZ130" s="29">
        <v>45033</v>
      </c>
      <c r="BA130" s="31">
        <v>99.314438356164374</v>
      </c>
      <c r="BB130" s="30">
        <v>-5.07</v>
      </c>
      <c r="BC130" s="30">
        <v>-5.07</v>
      </c>
      <c r="BD130" s="30">
        <v>-5.07</v>
      </c>
      <c r="BE130" s="30">
        <v>-5.07</v>
      </c>
      <c r="BF130" s="30">
        <v>-5.07</v>
      </c>
      <c r="BG130" s="30">
        <v>-5.07</v>
      </c>
      <c r="BH130" s="30">
        <v>-5.07</v>
      </c>
      <c r="BI130" s="30">
        <v>-105.07</v>
      </c>
      <c r="BK130" s="23">
        <v>42472</v>
      </c>
      <c r="BL130" s="23">
        <v>42588</v>
      </c>
      <c r="BM130" s="23">
        <v>42953</v>
      </c>
      <c r="BN130" s="23">
        <v>43318</v>
      </c>
      <c r="BO130" s="25">
        <v>105.11</v>
      </c>
      <c r="BP130" s="24">
        <v>-7.3</v>
      </c>
      <c r="BQ130" s="24">
        <v>-7.3</v>
      </c>
      <c r="BR130" s="24">
        <v>-107.3</v>
      </c>
      <c r="BT130" s="19">
        <v>42472</v>
      </c>
      <c r="BU130" s="19">
        <v>42639</v>
      </c>
      <c r="BV130" s="19">
        <v>43004</v>
      </c>
      <c r="BW130" s="19">
        <v>43369</v>
      </c>
      <c r="BX130" s="19">
        <v>43734</v>
      </c>
      <c r="BY130" s="19">
        <v>44100</v>
      </c>
      <c r="BZ130" s="22">
        <v>100.76479452054794</v>
      </c>
      <c r="CA130" s="22">
        <v>-6.3</v>
      </c>
      <c r="CB130" s="22">
        <v>-6.3</v>
      </c>
      <c r="CC130" s="20">
        <v>-6.3</v>
      </c>
      <c r="CD130" s="20">
        <v>-6.3</v>
      </c>
      <c r="CE130" s="20">
        <v>-106.3</v>
      </c>
      <c r="CG130" s="26">
        <v>42472</v>
      </c>
      <c r="CH130" s="26">
        <v>42540</v>
      </c>
      <c r="CI130" s="26">
        <v>42905</v>
      </c>
      <c r="CJ130" s="26">
        <v>43270</v>
      </c>
      <c r="CK130" s="26">
        <v>43635</v>
      </c>
      <c r="CL130" s="26">
        <v>44001</v>
      </c>
      <c r="CM130" s="28">
        <v>108.19243835616439</v>
      </c>
      <c r="CN130" s="28">
        <v>-5.38</v>
      </c>
      <c r="CO130" s="28">
        <v>-5.38</v>
      </c>
      <c r="CP130" s="27">
        <v>-5.38</v>
      </c>
      <c r="CQ130" s="27">
        <v>-5.38</v>
      </c>
      <c r="CR130" s="27">
        <v>-105.38</v>
      </c>
      <c r="CT130" s="23">
        <v>42472</v>
      </c>
      <c r="CU130" s="23">
        <v>42578</v>
      </c>
      <c r="CV130" s="23">
        <v>42943</v>
      </c>
      <c r="CW130" s="23">
        <v>43308</v>
      </c>
      <c r="CX130" s="25">
        <v>103.63013698630137</v>
      </c>
      <c r="CY130" s="24">
        <v>-6.5</v>
      </c>
      <c r="CZ130" s="24">
        <v>-6.5</v>
      </c>
      <c r="DA130" s="24">
        <v>-106.5</v>
      </c>
    </row>
    <row r="131" spans="1:105" x14ac:dyDescent="0.15">
      <c r="A131" s="1">
        <v>42473</v>
      </c>
      <c r="B131" s="1">
        <v>42771</v>
      </c>
      <c r="C131" s="1">
        <v>43136</v>
      </c>
      <c r="E131" s="2" t="s">
        <v>2</v>
      </c>
      <c r="F131">
        <v>-5.17</v>
      </c>
      <c r="G131">
        <v>-105.17</v>
      </c>
      <c r="J131" s="12">
        <v>42473</v>
      </c>
      <c r="K131" s="12">
        <v>42795</v>
      </c>
      <c r="L131" s="12"/>
      <c r="M131" s="13">
        <v>103.75465753424658</v>
      </c>
      <c r="N131" s="11">
        <v>-108.5</v>
      </c>
      <c r="Q131" s="14">
        <v>42473</v>
      </c>
      <c r="R131" s="14">
        <v>42612</v>
      </c>
      <c r="S131" s="14">
        <v>42977</v>
      </c>
      <c r="T131" s="17">
        <v>104.3458904109589</v>
      </c>
      <c r="U131" s="18">
        <v>-6.2</v>
      </c>
      <c r="V131" s="18">
        <v>-106.2</v>
      </c>
      <c r="X131" s="19">
        <v>42473</v>
      </c>
      <c r="Y131" s="19">
        <v>42673</v>
      </c>
      <c r="Z131" s="19">
        <v>43038</v>
      </c>
      <c r="AA131" s="19">
        <v>43403</v>
      </c>
      <c r="AB131" s="19">
        <v>43768</v>
      </c>
      <c r="AC131" s="22">
        <v>100.4558904109589</v>
      </c>
      <c r="AD131" s="21">
        <v>-5.4</v>
      </c>
      <c r="AE131" s="21">
        <v>-5.4</v>
      </c>
      <c r="AF131" s="21">
        <v>-5.4</v>
      </c>
      <c r="AG131" s="21">
        <v>-105.4</v>
      </c>
      <c r="AI131" s="23">
        <v>42473</v>
      </c>
      <c r="AJ131" s="23">
        <v>42766</v>
      </c>
      <c r="AK131" s="23">
        <v>43131</v>
      </c>
      <c r="AL131" s="23"/>
      <c r="AM131" s="25">
        <v>101.86</v>
      </c>
      <c r="AN131" s="24">
        <v>-6.5</v>
      </c>
      <c r="AO131" s="24">
        <v>-106.5</v>
      </c>
      <c r="AR131" s="29">
        <v>42473</v>
      </c>
      <c r="AS131" s="29">
        <v>42477</v>
      </c>
      <c r="AT131" s="29">
        <v>42842</v>
      </c>
      <c r="AU131" s="29">
        <v>43207</v>
      </c>
      <c r="AV131" s="29">
        <v>43572</v>
      </c>
      <c r="AW131" s="29">
        <v>43938</v>
      </c>
      <c r="AX131" s="29">
        <v>44303</v>
      </c>
      <c r="AY131" s="29">
        <v>44668</v>
      </c>
      <c r="AZ131" s="29">
        <v>45033</v>
      </c>
      <c r="BA131" s="31">
        <v>99.028328767123284</v>
      </c>
      <c r="BB131" s="30">
        <v>-5.07</v>
      </c>
      <c r="BC131" s="30">
        <f t="shared" ref="BC131:BH131" si="318">BB131</f>
        <v>-5.07</v>
      </c>
      <c r="BD131" s="30">
        <f t="shared" si="318"/>
        <v>-5.07</v>
      </c>
      <c r="BE131" s="30">
        <f t="shared" si="318"/>
        <v>-5.07</v>
      </c>
      <c r="BF131" s="30">
        <f t="shared" si="318"/>
        <v>-5.07</v>
      </c>
      <c r="BG131" s="30">
        <f t="shared" si="318"/>
        <v>-5.07</v>
      </c>
      <c r="BH131" s="30">
        <f t="shared" si="318"/>
        <v>-5.07</v>
      </c>
      <c r="BI131" s="30">
        <f t="shared" ref="BI131" si="319">-100+BH131</f>
        <v>-105.07</v>
      </c>
      <c r="BK131" s="23">
        <v>42473</v>
      </c>
      <c r="BL131" s="23">
        <v>42588</v>
      </c>
      <c r="BM131" s="23">
        <v>42953</v>
      </c>
      <c r="BN131" s="23">
        <v>43318</v>
      </c>
      <c r="BO131" s="25">
        <v>105.1</v>
      </c>
      <c r="BP131" s="24">
        <v>-7.3</v>
      </c>
      <c r="BQ131" s="24">
        <v>-7.3</v>
      </c>
      <c r="BR131" s="24">
        <v>-107.3</v>
      </c>
      <c r="BT131" s="19">
        <v>42473</v>
      </c>
      <c r="BU131" s="19">
        <v>42639</v>
      </c>
      <c r="BV131" s="19">
        <v>43004</v>
      </c>
      <c r="BW131" s="19">
        <v>43369</v>
      </c>
      <c r="BX131" s="19">
        <v>43734</v>
      </c>
      <c r="BY131" s="19">
        <v>44100</v>
      </c>
      <c r="BZ131" s="22">
        <v>100.62205479452055</v>
      </c>
      <c r="CA131" s="22">
        <v>-6.3</v>
      </c>
      <c r="CB131" s="22">
        <v>-6.3</v>
      </c>
      <c r="CC131" s="20">
        <v>-6.3</v>
      </c>
      <c r="CD131" s="20">
        <v>-6.3</v>
      </c>
      <c r="CE131" s="20">
        <v>-106.3</v>
      </c>
      <c r="CG131" s="26">
        <v>42473</v>
      </c>
      <c r="CH131" s="26">
        <v>42540</v>
      </c>
      <c r="CI131" s="26">
        <v>42905</v>
      </c>
      <c r="CJ131" s="26">
        <v>43270</v>
      </c>
      <c r="CK131" s="26">
        <v>43635</v>
      </c>
      <c r="CL131" s="26">
        <v>44001</v>
      </c>
      <c r="CM131" s="28">
        <v>107.80717808219178</v>
      </c>
      <c r="CN131" s="28">
        <v>-5.38</v>
      </c>
      <c r="CO131" s="28">
        <f t="shared" ref="CO131:CQ131" si="320">CN131</f>
        <v>-5.38</v>
      </c>
      <c r="CP131" s="28">
        <f t="shared" si="320"/>
        <v>-5.38</v>
      </c>
      <c r="CQ131" s="28">
        <f t="shared" si="320"/>
        <v>-5.38</v>
      </c>
      <c r="CR131" s="27">
        <v>-105.38</v>
      </c>
      <c r="CT131" s="23">
        <v>42473</v>
      </c>
      <c r="CU131" s="23">
        <v>42578</v>
      </c>
      <c r="CV131" s="23">
        <v>42943</v>
      </c>
      <c r="CW131" s="23">
        <v>43308</v>
      </c>
      <c r="CX131" s="25" t="s">
        <v>2</v>
      </c>
      <c r="CY131" s="24">
        <v>-6.5</v>
      </c>
      <c r="CZ131" s="24">
        <v>-6.5</v>
      </c>
      <c r="DA131" s="24">
        <v>-106.5</v>
      </c>
    </row>
    <row r="132" spans="1:105" x14ac:dyDescent="0.15">
      <c r="A132" s="1">
        <v>42474</v>
      </c>
      <c r="B132" s="1">
        <v>42771</v>
      </c>
      <c r="C132" s="1">
        <v>43136</v>
      </c>
      <c r="E132" s="2" t="s">
        <v>2</v>
      </c>
      <c r="F132">
        <v>-5.17</v>
      </c>
      <c r="G132">
        <v>-105.17</v>
      </c>
      <c r="J132" s="12">
        <v>42474</v>
      </c>
      <c r="K132" s="12">
        <v>42795</v>
      </c>
      <c r="L132" s="12"/>
      <c r="M132" s="13">
        <v>103.73794520547945</v>
      </c>
      <c r="N132" s="11">
        <v>-108.5</v>
      </c>
      <c r="Q132" s="14">
        <v>42474</v>
      </c>
      <c r="R132" s="14">
        <v>42612</v>
      </c>
      <c r="S132" s="14">
        <v>42977</v>
      </c>
      <c r="T132" s="17">
        <v>104.17287671232876</v>
      </c>
      <c r="U132" s="18">
        <v>-6.2</v>
      </c>
      <c r="V132" s="18">
        <v>-106.2</v>
      </c>
      <c r="X132" s="19">
        <v>42474</v>
      </c>
      <c r="Y132" s="19">
        <v>42673</v>
      </c>
      <c r="Z132" s="19">
        <v>43038</v>
      </c>
      <c r="AA132" s="19">
        <v>43403</v>
      </c>
      <c r="AB132" s="19">
        <v>43768</v>
      </c>
      <c r="AC132" s="22">
        <v>101.23068493150686</v>
      </c>
      <c r="AD132" s="21">
        <v>-5.4</v>
      </c>
      <c r="AE132" s="21">
        <v>-5.4</v>
      </c>
      <c r="AF132" s="21">
        <v>-5.4</v>
      </c>
      <c r="AG132" s="21">
        <v>-105.4</v>
      </c>
      <c r="AI132" s="23">
        <v>42474</v>
      </c>
      <c r="AJ132" s="23">
        <v>42766</v>
      </c>
      <c r="AK132" s="23">
        <v>43131</v>
      </c>
      <c r="AL132" s="23"/>
      <c r="AM132" s="25">
        <v>102.05780821917807</v>
      </c>
      <c r="AN132" s="24">
        <v>-6.5</v>
      </c>
      <c r="AO132" s="24">
        <v>-106.5</v>
      </c>
      <c r="AR132" s="29">
        <v>42474</v>
      </c>
      <c r="AS132" s="29">
        <v>42477</v>
      </c>
      <c r="AT132" s="29">
        <v>42842</v>
      </c>
      <c r="AU132" s="29">
        <v>43207</v>
      </c>
      <c r="AV132" s="29">
        <v>43572</v>
      </c>
      <c r="AW132" s="29">
        <v>43938</v>
      </c>
      <c r="AX132" s="29">
        <v>44303</v>
      </c>
      <c r="AY132" s="29">
        <v>44668</v>
      </c>
      <c r="AZ132" s="29">
        <v>45033</v>
      </c>
      <c r="BA132" s="31">
        <v>98.272219178082196</v>
      </c>
      <c r="BB132" s="30">
        <v>-5.07</v>
      </c>
      <c r="BC132" s="30">
        <v>-5.07</v>
      </c>
      <c r="BD132" s="30">
        <v>-5.07</v>
      </c>
      <c r="BE132" s="30">
        <v>-5.07</v>
      </c>
      <c r="BF132" s="30">
        <v>-5.07</v>
      </c>
      <c r="BG132" s="30">
        <v>-5.07</v>
      </c>
      <c r="BH132" s="30">
        <v>-5.07</v>
      </c>
      <c r="BI132" s="30">
        <v>-105.07</v>
      </c>
      <c r="BK132" s="23">
        <v>42474</v>
      </c>
      <c r="BL132" s="23">
        <v>42588</v>
      </c>
      <c r="BM132" s="23">
        <v>42953</v>
      </c>
      <c r="BN132" s="23">
        <v>43318</v>
      </c>
      <c r="BO132" s="25">
        <v>105.12</v>
      </c>
      <c r="BP132" s="24">
        <v>-7.3</v>
      </c>
      <c r="BQ132" s="24">
        <v>-7.3</v>
      </c>
      <c r="BR132" s="24">
        <v>-107.3</v>
      </c>
      <c r="BT132" s="19">
        <v>42474</v>
      </c>
      <c r="BU132" s="19">
        <v>42639</v>
      </c>
      <c r="BV132" s="19">
        <v>43004</v>
      </c>
      <c r="BW132" s="19">
        <v>43369</v>
      </c>
      <c r="BX132" s="19">
        <v>43734</v>
      </c>
      <c r="BY132" s="19">
        <v>44100</v>
      </c>
      <c r="BZ132" s="22">
        <v>100.68931506849314</v>
      </c>
      <c r="CA132" s="22">
        <v>-6.3</v>
      </c>
      <c r="CB132" s="22">
        <f t="shared" ref="CB132:CD132" si="321">CA132</f>
        <v>-6.3</v>
      </c>
      <c r="CC132" s="22">
        <f t="shared" si="321"/>
        <v>-6.3</v>
      </c>
      <c r="CD132" s="22">
        <f t="shared" si="321"/>
        <v>-6.3</v>
      </c>
      <c r="CE132" s="20">
        <v>-106.3</v>
      </c>
      <c r="CG132" s="26">
        <v>42474</v>
      </c>
      <c r="CH132" s="26">
        <v>42540</v>
      </c>
      <c r="CI132" s="26">
        <v>42905</v>
      </c>
      <c r="CJ132" s="26">
        <v>43270</v>
      </c>
      <c r="CK132" s="26">
        <v>43635</v>
      </c>
      <c r="CL132" s="26">
        <v>44001</v>
      </c>
      <c r="CM132" s="28">
        <v>107.66191780821917</v>
      </c>
      <c r="CN132" s="28">
        <v>-5.38</v>
      </c>
      <c r="CO132" s="28">
        <v>-5.38</v>
      </c>
      <c r="CP132" s="27">
        <v>-5.38</v>
      </c>
      <c r="CQ132" s="27">
        <v>-5.38</v>
      </c>
      <c r="CR132" s="27">
        <v>-105.38</v>
      </c>
      <c r="CT132" s="23">
        <v>42474</v>
      </c>
      <c r="CU132" s="23">
        <v>42578</v>
      </c>
      <c r="CV132" s="23">
        <v>42943</v>
      </c>
      <c r="CW132" s="23">
        <v>43308</v>
      </c>
      <c r="CX132" s="25" t="s">
        <v>2</v>
      </c>
      <c r="CY132" s="24">
        <v>-6.5</v>
      </c>
      <c r="CZ132" s="24">
        <v>-6.5</v>
      </c>
      <c r="DA132" s="24">
        <v>-106.5</v>
      </c>
    </row>
    <row r="133" spans="1:105" x14ac:dyDescent="0.15">
      <c r="A133" s="1">
        <v>42475</v>
      </c>
      <c r="B133" s="1">
        <v>42771</v>
      </c>
      <c r="C133" s="1">
        <v>43136</v>
      </c>
      <c r="E133" s="2" t="s">
        <v>2</v>
      </c>
      <c r="F133">
        <v>-5.17</v>
      </c>
      <c r="G133">
        <v>-105.17</v>
      </c>
      <c r="J133" s="12">
        <v>42475</v>
      </c>
      <c r="K133" s="12">
        <v>42795</v>
      </c>
      <c r="L133" s="12"/>
      <c r="M133" s="13">
        <v>103.57123287671233</v>
      </c>
      <c r="N133" s="11">
        <v>-108.5</v>
      </c>
      <c r="Q133" s="14">
        <v>42475</v>
      </c>
      <c r="R133" s="14">
        <v>42612</v>
      </c>
      <c r="S133" s="14">
        <v>42977</v>
      </c>
      <c r="T133" s="17">
        <v>104.23986301369862</v>
      </c>
      <c r="U133" s="18">
        <v>-6.2</v>
      </c>
      <c r="V133" s="18">
        <v>-106.2</v>
      </c>
      <c r="X133" s="19">
        <v>42475</v>
      </c>
      <c r="Y133" s="19">
        <v>42673</v>
      </c>
      <c r="Z133" s="19">
        <v>43038</v>
      </c>
      <c r="AA133" s="19">
        <v>43403</v>
      </c>
      <c r="AB133" s="19">
        <v>43768</v>
      </c>
      <c r="AC133" s="22">
        <v>101.33547945205478</v>
      </c>
      <c r="AD133" s="21">
        <v>-5.4</v>
      </c>
      <c r="AE133" s="21">
        <v>-5.4</v>
      </c>
      <c r="AF133" s="21">
        <v>-5.4</v>
      </c>
      <c r="AG133" s="21">
        <v>-105.4</v>
      </c>
      <c r="AI133" s="23">
        <v>42475</v>
      </c>
      <c r="AJ133" s="23">
        <v>42766</v>
      </c>
      <c r="AK133" s="23">
        <v>43131</v>
      </c>
      <c r="AL133" s="23"/>
      <c r="AM133" s="25">
        <v>102.08561643835617</v>
      </c>
      <c r="AN133" s="24">
        <v>-6.5</v>
      </c>
      <c r="AO133" s="24">
        <v>-106.5</v>
      </c>
      <c r="AR133" s="29">
        <v>42475</v>
      </c>
      <c r="AS133" s="29">
        <v>42477</v>
      </c>
      <c r="AT133" s="29">
        <v>42842</v>
      </c>
      <c r="AU133" s="29">
        <v>43207</v>
      </c>
      <c r="AV133" s="29">
        <v>43572</v>
      </c>
      <c r="AW133" s="29">
        <v>43938</v>
      </c>
      <c r="AX133" s="29">
        <v>44303</v>
      </c>
      <c r="AY133" s="29">
        <v>44668</v>
      </c>
      <c r="AZ133" s="29">
        <v>45033</v>
      </c>
      <c r="BA133" s="31">
        <v>98.9461095890411</v>
      </c>
      <c r="BB133" s="30">
        <v>-5.07</v>
      </c>
      <c r="BC133" s="30">
        <f t="shared" ref="BC133:BH133" si="322">BB133</f>
        <v>-5.07</v>
      </c>
      <c r="BD133" s="30">
        <f t="shared" si="322"/>
        <v>-5.07</v>
      </c>
      <c r="BE133" s="30">
        <f t="shared" si="322"/>
        <v>-5.07</v>
      </c>
      <c r="BF133" s="30">
        <f t="shared" si="322"/>
        <v>-5.07</v>
      </c>
      <c r="BG133" s="30">
        <f t="shared" si="322"/>
        <v>-5.07</v>
      </c>
      <c r="BH133" s="30">
        <f t="shared" si="322"/>
        <v>-5.07</v>
      </c>
      <c r="BI133" s="30">
        <f t="shared" ref="BI133" si="323">-100+BH133</f>
        <v>-105.07</v>
      </c>
      <c r="BK133" s="23">
        <v>42475</v>
      </c>
      <c r="BL133" s="23">
        <v>42588</v>
      </c>
      <c r="BM133" s="23">
        <v>42953</v>
      </c>
      <c r="BN133" s="23">
        <v>43318</v>
      </c>
      <c r="BO133" s="25">
        <v>105.18</v>
      </c>
      <c r="BP133" s="24">
        <v>-7.3</v>
      </c>
      <c r="BQ133" s="24">
        <v>-7.3</v>
      </c>
      <c r="BR133" s="24">
        <v>-107.3</v>
      </c>
      <c r="BT133" s="19">
        <v>42475</v>
      </c>
      <c r="BU133" s="19">
        <v>42639</v>
      </c>
      <c r="BV133" s="19">
        <v>43004</v>
      </c>
      <c r="BW133" s="19">
        <v>43369</v>
      </c>
      <c r="BX133" s="19">
        <v>43734</v>
      </c>
      <c r="BY133" s="19">
        <v>44100</v>
      </c>
      <c r="BZ133" s="22">
        <v>100.67657534246575</v>
      </c>
      <c r="CA133" s="22">
        <v>-6.3</v>
      </c>
      <c r="CB133" s="22">
        <v>-6.3</v>
      </c>
      <c r="CC133" s="20">
        <v>-6.3</v>
      </c>
      <c r="CD133" s="20">
        <v>-6.3</v>
      </c>
      <c r="CE133" s="20">
        <v>-106.3</v>
      </c>
      <c r="CG133" s="26">
        <v>42475</v>
      </c>
      <c r="CH133" s="26">
        <v>42540</v>
      </c>
      <c r="CI133" s="26">
        <v>42905</v>
      </c>
      <c r="CJ133" s="26">
        <v>43270</v>
      </c>
      <c r="CK133" s="26">
        <v>43635</v>
      </c>
      <c r="CL133" s="26">
        <v>44001</v>
      </c>
      <c r="CM133" s="28">
        <v>107.96665753424658</v>
      </c>
      <c r="CN133" s="28">
        <v>-5.38</v>
      </c>
      <c r="CO133" s="28">
        <f t="shared" ref="CO133:CQ133" si="324">CN133</f>
        <v>-5.38</v>
      </c>
      <c r="CP133" s="28">
        <f t="shared" si="324"/>
        <v>-5.38</v>
      </c>
      <c r="CQ133" s="28">
        <f t="shared" si="324"/>
        <v>-5.38</v>
      </c>
      <c r="CR133" s="27">
        <v>-105.38</v>
      </c>
      <c r="CT133" s="23">
        <v>42475</v>
      </c>
      <c r="CU133" s="23">
        <v>42578</v>
      </c>
      <c r="CV133" s="23">
        <v>42943</v>
      </c>
      <c r="CW133" s="23">
        <v>43308</v>
      </c>
      <c r="CX133" s="25" t="s">
        <v>2</v>
      </c>
      <c r="CY133" s="24">
        <v>-6.5</v>
      </c>
      <c r="CZ133" s="24">
        <v>-6.5</v>
      </c>
      <c r="DA133" s="24">
        <v>-106.5</v>
      </c>
    </row>
    <row r="134" spans="1:105" x14ac:dyDescent="0.15">
      <c r="A134" s="1">
        <v>42478</v>
      </c>
      <c r="B134" s="1">
        <v>42771</v>
      </c>
      <c r="C134" s="1">
        <v>43136</v>
      </c>
      <c r="E134" s="2">
        <v>101.03400000000001</v>
      </c>
      <c r="F134">
        <v>-5.17</v>
      </c>
      <c r="G134">
        <v>-105.17</v>
      </c>
      <c r="J134" s="12">
        <v>42478</v>
      </c>
      <c r="K134" s="12">
        <v>42795</v>
      </c>
      <c r="L134" s="12"/>
      <c r="M134" s="13">
        <v>103.59109589041097</v>
      </c>
      <c r="N134" s="11">
        <v>-108.5</v>
      </c>
      <c r="Q134" s="14">
        <v>42478</v>
      </c>
      <c r="R134" s="14">
        <v>42612</v>
      </c>
      <c r="S134" s="14">
        <v>42977</v>
      </c>
      <c r="T134" s="17">
        <v>104.29082191780822</v>
      </c>
      <c r="U134" s="18">
        <v>-6.2</v>
      </c>
      <c r="V134" s="18">
        <v>-106.2</v>
      </c>
      <c r="X134" s="19">
        <v>42478</v>
      </c>
      <c r="Y134" s="19">
        <v>42673</v>
      </c>
      <c r="Z134" s="19">
        <v>43038</v>
      </c>
      <c r="AA134" s="19">
        <v>43403</v>
      </c>
      <c r="AB134" s="19">
        <v>43768</v>
      </c>
      <c r="AC134" s="22">
        <v>100.77986301369863</v>
      </c>
      <c r="AD134" s="21">
        <v>-5.4</v>
      </c>
      <c r="AE134" s="21">
        <v>-5.4</v>
      </c>
      <c r="AF134" s="21">
        <v>-5.4</v>
      </c>
      <c r="AG134" s="21">
        <v>-105.4</v>
      </c>
      <c r="AI134" s="23">
        <v>42478</v>
      </c>
      <c r="AJ134" s="23">
        <v>42766</v>
      </c>
      <c r="AK134" s="23">
        <v>43131</v>
      </c>
      <c r="AL134" s="23"/>
      <c r="AM134" s="25" t="s">
        <v>2</v>
      </c>
      <c r="AN134" s="24">
        <v>-6.5</v>
      </c>
      <c r="AO134" s="24">
        <v>-106.5</v>
      </c>
      <c r="AR134" s="29">
        <v>42478</v>
      </c>
      <c r="AS134" s="29">
        <v>42842</v>
      </c>
      <c r="AT134" s="29">
        <v>43207</v>
      </c>
      <c r="AU134" s="29">
        <v>43572</v>
      </c>
      <c r="AV134" s="29">
        <v>43938</v>
      </c>
      <c r="AW134" s="29">
        <v>44303</v>
      </c>
      <c r="AX134" s="29">
        <v>44668</v>
      </c>
      <c r="AY134" s="29">
        <v>45033</v>
      </c>
      <c r="AZ134" s="29"/>
      <c r="BA134" s="31">
        <v>93.947780821917803</v>
      </c>
      <c r="BB134" s="30">
        <v>-5.07</v>
      </c>
      <c r="BC134" s="30">
        <v>-5.07</v>
      </c>
      <c r="BD134" s="30">
        <v>-5.07</v>
      </c>
      <c r="BE134" s="30">
        <v>-5.07</v>
      </c>
      <c r="BF134" s="30">
        <v>-5.07</v>
      </c>
      <c r="BG134" s="30">
        <v>-5.07</v>
      </c>
      <c r="BH134" s="30">
        <v>-105.07</v>
      </c>
      <c r="BK134" s="23">
        <v>42478</v>
      </c>
      <c r="BL134" s="23">
        <v>42588</v>
      </c>
      <c r="BM134" s="23">
        <v>42953</v>
      </c>
      <c r="BN134" s="23">
        <v>43318</v>
      </c>
      <c r="BO134" s="25">
        <v>105.25</v>
      </c>
      <c r="BP134" s="24">
        <v>-7.3</v>
      </c>
      <c r="BQ134" s="24">
        <v>-7.3</v>
      </c>
      <c r="BR134" s="24">
        <v>-107.3</v>
      </c>
      <c r="BT134" s="19">
        <v>42478</v>
      </c>
      <c r="BU134" s="19">
        <v>42639</v>
      </c>
      <c r="BV134" s="19">
        <v>43004</v>
      </c>
      <c r="BW134" s="19">
        <v>43369</v>
      </c>
      <c r="BX134" s="19">
        <v>43734</v>
      </c>
      <c r="BY134" s="19">
        <v>44100</v>
      </c>
      <c r="BZ134" s="22">
        <v>100.83835616438355</v>
      </c>
      <c r="CA134" s="22">
        <v>-6.3</v>
      </c>
      <c r="CB134" s="22">
        <v>-6.3</v>
      </c>
      <c r="CC134" s="20">
        <v>-6.3</v>
      </c>
      <c r="CD134" s="20">
        <v>-6.3</v>
      </c>
      <c r="CE134" s="20">
        <v>-106.3</v>
      </c>
      <c r="CG134" s="26">
        <v>42478</v>
      </c>
      <c r="CH134" s="26">
        <v>42540</v>
      </c>
      <c r="CI134" s="26">
        <v>42905</v>
      </c>
      <c r="CJ134" s="26">
        <v>43270</v>
      </c>
      <c r="CK134" s="26">
        <v>43635</v>
      </c>
      <c r="CL134" s="26">
        <v>44001</v>
      </c>
      <c r="CM134" s="28">
        <v>108.01087671232877</v>
      </c>
      <c r="CN134" s="28">
        <v>-5.38</v>
      </c>
      <c r="CO134" s="28">
        <v>-5.38</v>
      </c>
      <c r="CP134" s="27">
        <v>-5.38</v>
      </c>
      <c r="CQ134" s="27">
        <v>-5.38</v>
      </c>
      <c r="CR134" s="27">
        <v>-105.38</v>
      </c>
      <c r="CT134" s="23">
        <v>42478</v>
      </c>
      <c r="CU134" s="23">
        <v>42578</v>
      </c>
      <c r="CV134" s="23">
        <v>42943</v>
      </c>
      <c r="CW134" s="23">
        <v>43308</v>
      </c>
      <c r="CX134" s="25" t="s">
        <v>2</v>
      </c>
      <c r="CY134" s="24">
        <v>-6.5</v>
      </c>
      <c r="CZ134" s="24">
        <v>-6.5</v>
      </c>
      <c r="DA134" s="24">
        <v>-106.5</v>
      </c>
    </row>
    <row r="135" spans="1:105" x14ac:dyDescent="0.15">
      <c r="A135" s="1">
        <v>42479</v>
      </c>
      <c r="B135" s="1">
        <v>42771</v>
      </c>
      <c r="C135" s="1">
        <v>43136</v>
      </c>
      <c r="E135" s="2">
        <v>100.54816438356164</v>
      </c>
      <c r="F135">
        <v>-5.17</v>
      </c>
      <c r="G135">
        <v>-105.17</v>
      </c>
      <c r="J135" s="12">
        <v>42479</v>
      </c>
      <c r="K135" s="12">
        <v>42795</v>
      </c>
      <c r="L135" s="12"/>
      <c r="M135" s="13">
        <v>103.72438356164383</v>
      </c>
      <c r="N135" s="11">
        <v>-108.5</v>
      </c>
      <c r="Q135" s="14">
        <v>42479</v>
      </c>
      <c r="R135" s="14">
        <v>42612</v>
      </c>
      <c r="S135" s="14">
        <v>42977</v>
      </c>
      <c r="T135" s="17">
        <v>104.35780821917808</v>
      </c>
      <c r="U135" s="18">
        <v>-6.2</v>
      </c>
      <c r="V135" s="18">
        <v>-106.2</v>
      </c>
      <c r="X135" s="19">
        <v>42479</v>
      </c>
      <c r="Y135" s="19">
        <v>42673</v>
      </c>
      <c r="Z135" s="19">
        <v>43038</v>
      </c>
      <c r="AA135" s="19">
        <v>43403</v>
      </c>
      <c r="AB135" s="19">
        <v>43768</v>
      </c>
      <c r="AC135" s="22">
        <v>100.84465753424658</v>
      </c>
      <c r="AD135" s="21">
        <v>-5.4</v>
      </c>
      <c r="AE135" s="21">
        <v>-5.4</v>
      </c>
      <c r="AF135" s="21">
        <v>-5.4</v>
      </c>
      <c r="AG135" s="21">
        <v>-105.4</v>
      </c>
      <c r="AI135" s="23">
        <v>42479</v>
      </c>
      <c r="AJ135" s="23">
        <v>42766</v>
      </c>
      <c r="AK135" s="23">
        <v>43131</v>
      </c>
      <c r="AL135" s="23"/>
      <c r="AM135" s="25">
        <v>102.1568493150685</v>
      </c>
      <c r="AN135" s="24">
        <v>-6.5</v>
      </c>
      <c r="AO135" s="24">
        <v>-106.5</v>
      </c>
      <c r="AR135" s="29">
        <v>42479</v>
      </c>
      <c r="AS135" s="29">
        <v>42842</v>
      </c>
      <c r="AT135" s="29">
        <v>43207</v>
      </c>
      <c r="AU135" s="29">
        <v>43572</v>
      </c>
      <c r="AV135" s="29">
        <v>43938</v>
      </c>
      <c r="AW135" s="29">
        <v>44303</v>
      </c>
      <c r="AX135" s="29">
        <v>44668</v>
      </c>
      <c r="AY135" s="29">
        <v>45033</v>
      </c>
      <c r="AZ135" s="29"/>
      <c r="BA135" s="31">
        <v>92.651671232876708</v>
      </c>
      <c r="BB135" s="30">
        <v>-5.07</v>
      </c>
      <c r="BC135" s="30">
        <v>-5.07</v>
      </c>
      <c r="BD135" s="30">
        <v>-5.07</v>
      </c>
      <c r="BE135" s="30">
        <v>-5.07</v>
      </c>
      <c r="BF135" s="30">
        <v>-5.07</v>
      </c>
      <c r="BG135" s="30">
        <v>-5.07</v>
      </c>
      <c r="BH135" s="30">
        <v>-105.07</v>
      </c>
      <c r="BK135" s="23">
        <v>42479</v>
      </c>
      <c r="BL135" s="23">
        <v>42588</v>
      </c>
      <c r="BM135" s="23">
        <v>42953</v>
      </c>
      <c r="BN135" s="23">
        <v>43318</v>
      </c>
      <c r="BO135" s="25">
        <v>105.32000000000001</v>
      </c>
      <c r="BP135" s="24">
        <v>-7.3</v>
      </c>
      <c r="BQ135" s="24">
        <v>-7.3</v>
      </c>
      <c r="BR135" s="24">
        <v>-107.3</v>
      </c>
      <c r="BT135" s="19">
        <v>42479</v>
      </c>
      <c r="BU135" s="19">
        <v>42639</v>
      </c>
      <c r="BV135" s="19">
        <v>43004</v>
      </c>
      <c r="BW135" s="19">
        <v>43369</v>
      </c>
      <c r="BX135" s="19">
        <v>43734</v>
      </c>
      <c r="BY135" s="19">
        <v>44100</v>
      </c>
      <c r="BZ135" s="22">
        <v>100.82561643835616</v>
      </c>
      <c r="CA135" s="22">
        <v>-6.3</v>
      </c>
      <c r="CB135" s="22">
        <f t="shared" ref="CB135:CD135" si="325">CA135</f>
        <v>-6.3</v>
      </c>
      <c r="CC135" s="22">
        <f t="shared" si="325"/>
        <v>-6.3</v>
      </c>
      <c r="CD135" s="22">
        <f t="shared" si="325"/>
        <v>-6.3</v>
      </c>
      <c r="CE135" s="20">
        <v>-106.3</v>
      </c>
      <c r="CG135" s="26">
        <v>42479</v>
      </c>
      <c r="CH135" s="26">
        <v>42540</v>
      </c>
      <c r="CI135" s="26">
        <v>42905</v>
      </c>
      <c r="CJ135" s="26">
        <v>43270</v>
      </c>
      <c r="CK135" s="26">
        <v>43635</v>
      </c>
      <c r="CL135" s="26">
        <v>44001</v>
      </c>
      <c r="CM135" s="28">
        <v>108.05561643835617</v>
      </c>
      <c r="CN135" s="28">
        <v>-5.38</v>
      </c>
      <c r="CO135" s="28">
        <f t="shared" ref="CO135:CQ135" si="326">CN135</f>
        <v>-5.38</v>
      </c>
      <c r="CP135" s="28">
        <f t="shared" si="326"/>
        <v>-5.38</v>
      </c>
      <c r="CQ135" s="28">
        <f t="shared" si="326"/>
        <v>-5.38</v>
      </c>
      <c r="CR135" s="27">
        <v>-105.38</v>
      </c>
      <c r="CT135" s="23">
        <v>42479</v>
      </c>
      <c r="CU135" s="23">
        <v>42578</v>
      </c>
      <c r="CV135" s="23">
        <v>42943</v>
      </c>
      <c r="CW135" s="23">
        <v>43308</v>
      </c>
      <c r="CX135" s="25" t="s">
        <v>2</v>
      </c>
      <c r="CY135" s="24">
        <v>-6.5</v>
      </c>
      <c r="CZ135" s="24">
        <v>-6.5</v>
      </c>
      <c r="DA135" s="24">
        <v>-106.5</v>
      </c>
    </row>
    <row r="136" spans="1:105" x14ac:dyDescent="0.15">
      <c r="A136" s="1">
        <v>42480</v>
      </c>
      <c r="B136" s="1">
        <v>42771</v>
      </c>
      <c r="C136" s="1">
        <v>43136</v>
      </c>
      <c r="E136" s="2">
        <v>100.56232876712329</v>
      </c>
      <c r="F136">
        <v>-5.17</v>
      </c>
      <c r="G136">
        <v>-105.17</v>
      </c>
      <c r="J136" s="12">
        <v>42480</v>
      </c>
      <c r="K136" s="12">
        <v>42795</v>
      </c>
      <c r="L136" s="12"/>
      <c r="M136" s="13">
        <v>103.59767123287671</v>
      </c>
      <c r="N136" s="11">
        <v>-108.5</v>
      </c>
      <c r="Q136" s="14">
        <v>42480</v>
      </c>
      <c r="R136" s="14">
        <v>42612</v>
      </c>
      <c r="S136" s="14">
        <v>42977</v>
      </c>
      <c r="T136" s="17">
        <v>104.22479452054795</v>
      </c>
      <c r="U136" s="18">
        <v>-6.2</v>
      </c>
      <c r="V136" s="18">
        <v>-106.2</v>
      </c>
      <c r="X136" s="19">
        <v>42480</v>
      </c>
      <c r="Y136" s="19">
        <v>42673</v>
      </c>
      <c r="Z136" s="19">
        <v>43038</v>
      </c>
      <c r="AA136" s="19">
        <v>43403</v>
      </c>
      <c r="AB136" s="19">
        <v>43768</v>
      </c>
      <c r="AC136" s="22">
        <v>100.33945205479452</v>
      </c>
      <c r="AD136" s="21">
        <v>-5.4</v>
      </c>
      <c r="AE136" s="21">
        <v>-5.4</v>
      </c>
      <c r="AF136" s="21">
        <v>-5.4</v>
      </c>
      <c r="AG136" s="21">
        <v>-105.4</v>
      </c>
      <c r="AI136" s="23">
        <v>42480</v>
      </c>
      <c r="AJ136" s="23">
        <v>42766</v>
      </c>
      <c r="AK136" s="23">
        <v>43131</v>
      </c>
      <c r="AL136" s="23"/>
      <c r="AM136" s="25" t="s">
        <v>2</v>
      </c>
      <c r="AN136" s="24">
        <v>-6.5</v>
      </c>
      <c r="AO136" s="24">
        <v>-106.5</v>
      </c>
      <c r="AR136" s="29">
        <v>42480</v>
      </c>
      <c r="AS136" s="29">
        <v>42842</v>
      </c>
      <c r="AT136" s="29">
        <v>43207</v>
      </c>
      <c r="AU136" s="29">
        <v>43572</v>
      </c>
      <c r="AV136" s="29">
        <v>43938</v>
      </c>
      <c r="AW136" s="29">
        <v>44303</v>
      </c>
      <c r="AX136" s="29">
        <v>44668</v>
      </c>
      <c r="AY136" s="29">
        <v>45033</v>
      </c>
      <c r="AZ136" s="29"/>
      <c r="BA136" s="31">
        <v>93.885561643835615</v>
      </c>
      <c r="BB136" s="30">
        <v>-5.07</v>
      </c>
      <c r="BC136" s="30">
        <v>-5.07</v>
      </c>
      <c r="BD136" s="30">
        <v>-5.07</v>
      </c>
      <c r="BE136" s="30">
        <v>-5.07</v>
      </c>
      <c r="BF136" s="30">
        <v>-5.07</v>
      </c>
      <c r="BG136" s="30">
        <v>-5.07</v>
      </c>
      <c r="BH136" s="30">
        <v>-105.07</v>
      </c>
      <c r="BK136" s="23">
        <v>42480</v>
      </c>
      <c r="BL136" s="23">
        <v>42588</v>
      </c>
      <c r="BM136" s="23">
        <v>42953</v>
      </c>
      <c r="BN136" s="23">
        <v>43318</v>
      </c>
      <c r="BO136" s="25">
        <v>105.25999999999999</v>
      </c>
      <c r="BP136" s="24">
        <v>-7.3</v>
      </c>
      <c r="BQ136" s="24">
        <v>-7.3</v>
      </c>
      <c r="BR136" s="24">
        <v>-107.3</v>
      </c>
      <c r="BT136" s="19">
        <v>42480</v>
      </c>
      <c r="BU136" s="19">
        <v>42639</v>
      </c>
      <c r="BV136" s="19">
        <v>43004</v>
      </c>
      <c r="BW136" s="19">
        <v>43369</v>
      </c>
      <c r="BX136" s="19">
        <v>43734</v>
      </c>
      <c r="BY136" s="19">
        <v>44100</v>
      </c>
      <c r="BZ136" s="22">
        <v>100.76287671232876</v>
      </c>
      <c r="CA136" s="22">
        <v>-6.3</v>
      </c>
      <c r="CB136" s="22">
        <v>-6.3</v>
      </c>
      <c r="CC136" s="20">
        <v>-6.3</v>
      </c>
      <c r="CD136" s="20">
        <v>-6.3</v>
      </c>
      <c r="CE136" s="20">
        <v>-106.3</v>
      </c>
      <c r="CG136" s="26">
        <v>42480</v>
      </c>
      <c r="CH136" s="26">
        <v>42540</v>
      </c>
      <c r="CI136" s="26">
        <v>42905</v>
      </c>
      <c r="CJ136" s="26">
        <v>43270</v>
      </c>
      <c r="CK136" s="26">
        <v>43635</v>
      </c>
      <c r="CL136" s="26">
        <v>44001</v>
      </c>
      <c r="CM136" s="28" t="s">
        <v>2</v>
      </c>
      <c r="CN136" s="28">
        <v>-5.38</v>
      </c>
      <c r="CO136" s="28">
        <v>-5.38</v>
      </c>
      <c r="CP136" s="27">
        <v>-5.38</v>
      </c>
      <c r="CQ136" s="27">
        <v>-5.38</v>
      </c>
      <c r="CR136" s="27">
        <v>-105.38</v>
      </c>
      <c r="CT136" s="23">
        <v>42480</v>
      </c>
      <c r="CU136" s="23">
        <v>42578</v>
      </c>
      <c r="CV136" s="23">
        <v>42943</v>
      </c>
      <c r="CW136" s="23">
        <v>43308</v>
      </c>
      <c r="CX136" s="25" t="s">
        <v>2</v>
      </c>
      <c r="CY136" s="24">
        <v>-6.5</v>
      </c>
      <c r="CZ136" s="24">
        <v>-6.5</v>
      </c>
      <c r="DA136" s="24">
        <v>-106.5</v>
      </c>
    </row>
    <row r="137" spans="1:105" x14ac:dyDescent="0.15">
      <c r="A137" s="1">
        <v>42481</v>
      </c>
      <c r="B137" s="1">
        <v>42771</v>
      </c>
      <c r="C137" s="1">
        <v>43136</v>
      </c>
      <c r="E137" s="2">
        <v>101.07649315068493</v>
      </c>
      <c r="F137">
        <v>-5.17</v>
      </c>
      <c r="G137">
        <v>-105.17</v>
      </c>
      <c r="J137" s="12">
        <v>42481</v>
      </c>
      <c r="K137" s="12">
        <v>42795</v>
      </c>
      <c r="L137" s="12"/>
      <c r="M137" s="13">
        <v>103.68095890410959</v>
      </c>
      <c r="N137" s="11">
        <v>-108.5</v>
      </c>
      <c r="Q137" s="14">
        <v>42481</v>
      </c>
      <c r="R137" s="14">
        <v>42612</v>
      </c>
      <c r="S137" s="14">
        <v>42977</v>
      </c>
      <c r="T137" s="17">
        <v>104.31178082191781</v>
      </c>
      <c r="U137" s="18">
        <v>-6.2</v>
      </c>
      <c r="V137" s="18">
        <v>-106.2</v>
      </c>
      <c r="X137" s="19">
        <v>42481</v>
      </c>
      <c r="Y137" s="19">
        <v>42673</v>
      </c>
      <c r="Z137" s="19">
        <v>43038</v>
      </c>
      <c r="AA137" s="19">
        <v>43403</v>
      </c>
      <c r="AB137" s="19">
        <v>43768</v>
      </c>
      <c r="AC137" s="22">
        <v>99.894246575342464</v>
      </c>
      <c r="AD137" s="21">
        <v>-5.4</v>
      </c>
      <c r="AE137" s="21">
        <v>-5.4</v>
      </c>
      <c r="AF137" s="21">
        <v>-5.4</v>
      </c>
      <c r="AG137" s="21">
        <v>-105.4</v>
      </c>
      <c r="AI137" s="23">
        <v>42481</v>
      </c>
      <c r="AJ137" s="23">
        <v>42766</v>
      </c>
      <c r="AK137" s="23">
        <v>43131</v>
      </c>
      <c r="AL137" s="23"/>
      <c r="AM137" s="25" t="s">
        <v>2</v>
      </c>
      <c r="AN137" s="24">
        <v>-6.5</v>
      </c>
      <c r="AO137" s="24">
        <v>-106.5</v>
      </c>
      <c r="AR137" s="29">
        <v>42481</v>
      </c>
      <c r="AS137" s="29">
        <v>42842</v>
      </c>
      <c r="AT137" s="29">
        <v>43207</v>
      </c>
      <c r="AU137" s="29">
        <v>43572</v>
      </c>
      <c r="AV137" s="29">
        <v>43938</v>
      </c>
      <c r="AW137" s="29">
        <v>44303</v>
      </c>
      <c r="AX137" s="29">
        <v>44668</v>
      </c>
      <c r="AY137" s="29">
        <v>45033</v>
      </c>
      <c r="AZ137" s="29"/>
      <c r="BA137" s="31">
        <v>92.729452054794521</v>
      </c>
      <c r="BB137" s="30">
        <v>-5.07</v>
      </c>
      <c r="BC137" s="30">
        <v>-5.07</v>
      </c>
      <c r="BD137" s="30">
        <v>-5.07</v>
      </c>
      <c r="BE137" s="30">
        <v>-5.07</v>
      </c>
      <c r="BF137" s="30">
        <v>-5.07</v>
      </c>
      <c r="BG137" s="30">
        <v>-5.07</v>
      </c>
      <c r="BH137" s="30">
        <v>-105.07</v>
      </c>
      <c r="BK137" s="23">
        <v>42481</v>
      </c>
      <c r="BL137" s="23">
        <v>42588</v>
      </c>
      <c r="BM137" s="23">
        <v>42953</v>
      </c>
      <c r="BN137" s="23">
        <v>43318</v>
      </c>
      <c r="BO137" s="25">
        <v>105.32</v>
      </c>
      <c r="BP137" s="24">
        <v>-7.3</v>
      </c>
      <c r="BQ137" s="24">
        <v>-7.3</v>
      </c>
      <c r="BR137" s="24">
        <v>-107.3</v>
      </c>
      <c r="BT137" s="19">
        <v>42481</v>
      </c>
      <c r="BU137" s="19">
        <v>42639</v>
      </c>
      <c r="BV137" s="19">
        <v>43004</v>
      </c>
      <c r="BW137" s="19">
        <v>43369</v>
      </c>
      <c r="BX137" s="19">
        <v>43734</v>
      </c>
      <c r="BY137" s="19">
        <v>44100</v>
      </c>
      <c r="BZ137" s="22">
        <v>100.58013698630137</v>
      </c>
      <c r="CA137" s="22">
        <v>-6.3</v>
      </c>
      <c r="CB137" s="22">
        <v>-6.3</v>
      </c>
      <c r="CC137" s="20">
        <v>-6.3</v>
      </c>
      <c r="CD137" s="20">
        <v>-6.3</v>
      </c>
      <c r="CE137" s="20">
        <v>-106.3</v>
      </c>
      <c r="CG137" s="26">
        <v>42481</v>
      </c>
      <c r="CH137" s="26">
        <v>42540</v>
      </c>
      <c r="CI137" s="26">
        <v>42905</v>
      </c>
      <c r="CJ137" s="26">
        <v>43270</v>
      </c>
      <c r="CK137" s="26">
        <v>43635</v>
      </c>
      <c r="CL137" s="26">
        <v>44001</v>
      </c>
      <c r="CM137" s="28">
        <v>108.17509589041097</v>
      </c>
      <c r="CN137" s="28">
        <v>-5.38</v>
      </c>
      <c r="CO137" s="28">
        <f t="shared" ref="CO137:CQ137" si="327">CN137</f>
        <v>-5.38</v>
      </c>
      <c r="CP137" s="28">
        <f t="shared" si="327"/>
        <v>-5.38</v>
      </c>
      <c r="CQ137" s="28">
        <f t="shared" si="327"/>
        <v>-5.38</v>
      </c>
      <c r="CR137" s="27">
        <v>-105.38</v>
      </c>
      <c r="CT137" s="23">
        <v>42481</v>
      </c>
      <c r="CU137" s="23">
        <v>42578</v>
      </c>
      <c r="CV137" s="23">
        <v>42943</v>
      </c>
      <c r="CW137" s="23">
        <v>43308</v>
      </c>
      <c r="CX137" s="25" t="s">
        <v>2</v>
      </c>
      <c r="CY137" s="24">
        <v>-6.5</v>
      </c>
      <c r="CZ137" s="24">
        <v>-6.5</v>
      </c>
      <c r="DA137" s="24">
        <v>-106.5</v>
      </c>
    </row>
    <row r="138" spans="1:105" x14ac:dyDescent="0.15">
      <c r="A138" s="1">
        <v>42482</v>
      </c>
      <c r="B138" s="1">
        <v>42771</v>
      </c>
      <c r="C138" s="1">
        <v>43136</v>
      </c>
      <c r="E138" s="2" t="s">
        <v>2</v>
      </c>
      <c r="F138">
        <v>-5.17</v>
      </c>
      <c r="G138">
        <v>-105.17</v>
      </c>
      <c r="J138" s="12">
        <v>42482</v>
      </c>
      <c r="K138" s="12">
        <v>42795</v>
      </c>
      <c r="L138" s="12"/>
      <c r="M138" s="13">
        <v>103.71424657534247</v>
      </c>
      <c r="N138" s="11">
        <v>-108.5</v>
      </c>
      <c r="Q138" s="14">
        <v>42482</v>
      </c>
      <c r="R138" s="14">
        <v>42612</v>
      </c>
      <c r="S138" s="14">
        <v>42977</v>
      </c>
      <c r="T138" s="17">
        <v>104.34876712328767</v>
      </c>
      <c r="U138" s="18">
        <v>-6.2</v>
      </c>
      <c r="V138" s="18">
        <v>-106.2</v>
      </c>
      <c r="X138" s="19">
        <v>42482</v>
      </c>
      <c r="Y138" s="19">
        <v>42673</v>
      </c>
      <c r="Z138" s="19">
        <v>43038</v>
      </c>
      <c r="AA138" s="19">
        <v>43403</v>
      </c>
      <c r="AB138" s="19">
        <v>43768</v>
      </c>
      <c r="AC138" s="22">
        <v>99.879041095890415</v>
      </c>
      <c r="AD138" s="21">
        <v>-5.4</v>
      </c>
      <c r="AE138" s="21">
        <v>-5.4</v>
      </c>
      <c r="AF138" s="21">
        <v>-5.4</v>
      </c>
      <c r="AG138" s="21">
        <v>-105.4</v>
      </c>
      <c r="AI138" s="23">
        <v>42482</v>
      </c>
      <c r="AJ138" s="23">
        <v>42766</v>
      </c>
      <c r="AK138" s="23">
        <v>43131</v>
      </c>
      <c r="AL138" s="23"/>
      <c r="AM138" s="25">
        <v>102.04027397260273</v>
      </c>
      <c r="AN138" s="24">
        <v>-6.5</v>
      </c>
      <c r="AO138" s="24">
        <v>-106.5</v>
      </c>
      <c r="AR138" s="29">
        <v>42482</v>
      </c>
      <c r="AS138" s="29">
        <v>42842</v>
      </c>
      <c r="AT138" s="29">
        <v>43207</v>
      </c>
      <c r="AU138" s="29">
        <v>43572</v>
      </c>
      <c r="AV138" s="29">
        <v>43938</v>
      </c>
      <c r="AW138" s="29">
        <v>44303</v>
      </c>
      <c r="AX138" s="29">
        <v>44668</v>
      </c>
      <c r="AY138" s="29">
        <v>45033</v>
      </c>
      <c r="AZ138" s="29"/>
      <c r="BA138" s="31">
        <v>92.093342465753423</v>
      </c>
      <c r="BB138" s="30">
        <v>-5.07</v>
      </c>
      <c r="BC138" s="30">
        <v>-5.07</v>
      </c>
      <c r="BD138" s="30">
        <v>-5.07</v>
      </c>
      <c r="BE138" s="30">
        <v>-5.07</v>
      </c>
      <c r="BF138" s="30">
        <v>-5.07</v>
      </c>
      <c r="BG138" s="30">
        <v>-5.07</v>
      </c>
      <c r="BH138" s="30">
        <v>-105.07</v>
      </c>
      <c r="BK138" s="23">
        <v>42482</v>
      </c>
      <c r="BL138" s="23">
        <v>42588</v>
      </c>
      <c r="BM138" s="23">
        <v>42953</v>
      </c>
      <c r="BN138" s="23">
        <v>43318</v>
      </c>
      <c r="BO138" s="25">
        <v>105.4</v>
      </c>
      <c r="BP138" s="24">
        <v>-7.3</v>
      </c>
      <c r="BQ138" s="24">
        <v>-7.3</v>
      </c>
      <c r="BR138" s="24">
        <v>-107.3</v>
      </c>
      <c r="BT138" s="19">
        <v>42482</v>
      </c>
      <c r="BU138" s="19">
        <v>42639</v>
      </c>
      <c r="BV138" s="19">
        <v>43004</v>
      </c>
      <c r="BW138" s="19">
        <v>43369</v>
      </c>
      <c r="BX138" s="19">
        <v>43734</v>
      </c>
      <c r="BY138" s="19">
        <v>44100</v>
      </c>
      <c r="BZ138" s="22">
        <v>100.61739726027398</v>
      </c>
      <c r="CA138" s="22">
        <v>-6.3</v>
      </c>
      <c r="CB138" s="22">
        <f t="shared" ref="CB138:CD138" si="328">CA138</f>
        <v>-6.3</v>
      </c>
      <c r="CC138" s="22">
        <f t="shared" si="328"/>
        <v>-6.3</v>
      </c>
      <c r="CD138" s="22">
        <f t="shared" si="328"/>
        <v>-6.3</v>
      </c>
      <c r="CE138" s="20">
        <v>-106.3</v>
      </c>
      <c r="CG138" s="26">
        <v>42482</v>
      </c>
      <c r="CH138" s="26">
        <v>42540</v>
      </c>
      <c r="CI138" s="26">
        <v>42905</v>
      </c>
      <c r="CJ138" s="26">
        <v>43270</v>
      </c>
      <c r="CK138" s="26">
        <v>43635</v>
      </c>
      <c r="CL138" s="26">
        <v>44001</v>
      </c>
      <c r="CM138" s="28">
        <v>107.63983561643835</v>
      </c>
      <c r="CN138" s="28">
        <v>-5.38</v>
      </c>
      <c r="CO138" s="28">
        <v>-5.38</v>
      </c>
      <c r="CP138" s="27">
        <v>-5.38</v>
      </c>
      <c r="CQ138" s="27">
        <v>-5.38</v>
      </c>
      <c r="CR138" s="27">
        <v>-105.38</v>
      </c>
      <c r="CT138" s="23">
        <v>42482</v>
      </c>
      <c r="CU138" s="23">
        <v>42578</v>
      </c>
      <c r="CV138" s="23">
        <v>42943</v>
      </c>
      <c r="CW138" s="23">
        <v>43308</v>
      </c>
      <c r="CX138" s="25" t="s">
        <v>2</v>
      </c>
      <c r="CY138" s="24">
        <v>-6.5</v>
      </c>
      <c r="CZ138" s="24">
        <v>-6.5</v>
      </c>
      <c r="DA138" s="24">
        <v>-106.5</v>
      </c>
    </row>
    <row r="139" spans="1:105" x14ac:dyDescent="0.15">
      <c r="A139" s="1">
        <v>42485</v>
      </c>
      <c r="B139" s="1">
        <v>42771</v>
      </c>
      <c r="C139" s="1">
        <v>43136</v>
      </c>
      <c r="E139" s="2">
        <v>100.63315068493151</v>
      </c>
      <c r="F139">
        <v>-5.17</v>
      </c>
      <c r="G139">
        <v>-105.17</v>
      </c>
      <c r="J139" s="12">
        <v>42485</v>
      </c>
      <c r="K139" s="12">
        <v>42795</v>
      </c>
      <c r="L139" s="12"/>
      <c r="M139" s="13">
        <v>103.60410958904109</v>
      </c>
      <c r="N139" s="11">
        <v>-108.5</v>
      </c>
      <c r="Q139" s="14">
        <v>42485</v>
      </c>
      <c r="R139" s="14">
        <v>42612</v>
      </c>
      <c r="S139" s="14">
        <v>42977</v>
      </c>
      <c r="T139" s="17">
        <v>104.30972602739726</v>
      </c>
      <c r="U139" s="18">
        <v>-6.2</v>
      </c>
      <c r="V139" s="18">
        <v>-106.2</v>
      </c>
      <c r="X139" s="19">
        <v>42485</v>
      </c>
      <c r="Y139" s="19">
        <v>42673</v>
      </c>
      <c r="Z139" s="19">
        <v>43038</v>
      </c>
      <c r="AA139" s="19">
        <v>43403</v>
      </c>
      <c r="AB139" s="19">
        <v>43768</v>
      </c>
      <c r="AC139" s="22">
        <v>101.02342465753425</v>
      </c>
      <c r="AD139" s="21">
        <v>-5.4</v>
      </c>
      <c r="AE139" s="21">
        <v>-5.4</v>
      </c>
      <c r="AF139" s="21">
        <v>-5.4</v>
      </c>
      <c r="AG139" s="21">
        <v>-105.4</v>
      </c>
      <c r="AI139" s="23">
        <v>42485</v>
      </c>
      <c r="AJ139" s="23">
        <v>42766</v>
      </c>
      <c r="AK139" s="23">
        <v>43131</v>
      </c>
      <c r="AL139" s="23"/>
      <c r="AM139" s="25">
        <v>101.51369863013699</v>
      </c>
      <c r="AN139" s="24">
        <v>-6.5</v>
      </c>
      <c r="AO139" s="24">
        <v>-106.5</v>
      </c>
      <c r="AR139" s="29">
        <v>42485</v>
      </c>
      <c r="AS139" s="29">
        <v>42842</v>
      </c>
      <c r="AT139" s="29">
        <v>43207</v>
      </c>
      <c r="AU139" s="29">
        <v>43572</v>
      </c>
      <c r="AV139" s="29">
        <v>43938</v>
      </c>
      <c r="AW139" s="29">
        <v>44303</v>
      </c>
      <c r="AX139" s="29">
        <v>44668</v>
      </c>
      <c r="AY139" s="29">
        <v>45033</v>
      </c>
      <c r="AZ139" s="29"/>
      <c r="BA139" s="31">
        <v>92.415013698630148</v>
      </c>
      <c r="BB139" s="30">
        <v>-5.07</v>
      </c>
      <c r="BC139" s="30">
        <v>-5.07</v>
      </c>
      <c r="BD139" s="30">
        <v>-5.07</v>
      </c>
      <c r="BE139" s="30">
        <v>-5.07</v>
      </c>
      <c r="BF139" s="30">
        <v>-5.07</v>
      </c>
      <c r="BG139" s="30">
        <v>-5.07</v>
      </c>
      <c r="BH139" s="30">
        <v>-105.07</v>
      </c>
      <c r="BK139" s="23">
        <v>42485</v>
      </c>
      <c r="BL139" s="23">
        <v>42588</v>
      </c>
      <c r="BM139" s="23">
        <v>42953</v>
      </c>
      <c r="BN139" s="23">
        <v>43318</v>
      </c>
      <c r="BO139" s="25">
        <v>105.37</v>
      </c>
      <c r="BP139" s="24">
        <v>-7.3</v>
      </c>
      <c r="BQ139" s="24">
        <v>-7.3</v>
      </c>
      <c r="BR139" s="24">
        <v>-107.3</v>
      </c>
      <c r="BT139" s="19">
        <v>42485</v>
      </c>
      <c r="BU139" s="19">
        <v>42639</v>
      </c>
      <c r="BV139" s="19">
        <v>43004</v>
      </c>
      <c r="BW139" s="19">
        <v>43369</v>
      </c>
      <c r="BX139" s="19">
        <v>43734</v>
      </c>
      <c r="BY139" s="19">
        <v>44100</v>
      </c>
      <c r="BZ139" s="22">
        <v>100.44917808219179</v>
      </c>
      <c r="CA139" s="22">
        <v>-6.3</v>
      </c>
      <c r="CB139" s="22">
        <v>-6.3</v>
      </c>
      <c r="CC139" s="20">
        <v>-6.3</v>
      </c>
      <c r="CD139" s="20">
        <v>-6.3</v>
      </c>
      <c r="CE139" s="20">
        <v>-106.3</v>
      </c>
      <c r="CG139" s="26">
        <v>42485</v>
      </c>
      <c r="CH139" s="26">
        <v>42540</v>
      </c>
      <c r="CI139" s="26">
        <v>42905</v>
      </c>
      <c r="CJ139" s="26">
        <v>43270</v>
      </c>
      <c r="CK139" s="26">
        <v>43635</v>
      </c>
      <c r="CL139" s="26">
        <v>44001</v>
      </c>
      <c r="CM139" s="28">
        <v>107.02405479452055</v>
      </c>
      <c r="CN139" s="28">
        <v>-5.38</v>
      </c>
      <c r="CO139" s="28">
        <f t="shared" ref="CO139:CQ139" si="329">CN139</f>
        <v>-5.38</v>
      </c>
      <c r="CP139" s="28">
        <f t="shared" si="329"/>
        <v>-5.38</v>
      </c>
      <c r="CQ139" s="28">
        <f t="shared" si="329"/>
        <v>-5.38</v>
      </c>
      <c r="CR139" s="27">
        <v>-105.38</v>
      </c>
      <c r="CT139" s="23">
        <v>42485</v>
      </c>
      <c r="CU139" s="23">
        <v>42578</v>
      </c>
      <c r="CV139" s="23">
        <v>42943</v>
      </c>
      <c r="CW139" s="23">
        <v>43308</v>
      </c>
      <c r="CX139" s="25" t="s">
        <v>2</v>
      </c>
      <c r="CY139" s="24">
        <v>-6.5</v>
      </c>
      <c r="CZ139" s="24">
        <v>-6.5</v>
      </c>
      <c r="DA139" s="24">
        <v>-106.5</v>
      </c>
    </row>
    <row r="140" spans="1:105" x14ac:dyDescent="0.15">
      <c r="A140" s="1">
        <v>42486</v>
      </c>
      <c r="B140" s="1">
        <v>42771</v>
      </c>
      <c r="C140" s="1">
        <v>43136</v>
      </c>
      <c r="E140" s="2">
        <v>100.69731506849315</v>
      </c>
      <c r="F140">
        <v>-5.17</v>
      </c>
      <c r="G140">
        <v>-105.17</v>
      </c>
      <c r="J140" s="12">
        <v>42486</v>
      </c>
      <c r="K140" s="12">
        <v>42795</v>
      </c>
      <c r="L140" s="12"/>
      <c r="M140" s="13">
        <v>103.60739726027397</v>
      </c>
      <c r="N140" s="11">
        <v>-108.5</v>
      </c>
      <c r="Q140" s="14">
        <v>42486</v>
      </c>
      <c r="R140" s="14">
        <v>42612</v>
      </c>
      <c r="S140" s="14">
        <v>42977</v>
      </c>
      <c r="T140" s="17">
        <v>104.26671232876713</v>
      </c>
      <c r="U140" s="18">
        <v>-6.2</v>
      </c>
      <c r="V140" s="18">
        <v>-106.2</v>
      </c>
      <c r="X140" s="19">
        <v>42486</v>
      </c>
      <c r="Y140" s="19">
        <v>42673</v>
      </c>
      <c r="Z140" s="19">
        <v>43038</v>
      </c>
      <c r="AA140" s="19">
        <v>43403</v>
      </c>
      <c r="AB140" s="19">
        <v>43768</v>
      </c>
      <c r="AC140" s="22">
        <v>100.76821917808219</v>
      </c>
      <c r="AD140" s="21">
        <v>-5.4</v>
      </c>
      <c r="AE140" s="21">
        <v>-5.4</v>
      </c>
      <c r="AF140" s="21">
        <v>-5.4</v>
      </c>
      <c r="AG140" s="21">
        <v>-105.4</v>
      </c>
      <c r="AI140" s="23">
        <v>42486</v>
      </c>
      <c r="AJ140" s="23">
        <v>42766</v>
      </c>
      <c r="AK140" s="23">
        <v>43131</v>
      </c>
      <c r="AL140" s="23"/>
      <c r="AM140" s="25">
        <v>101.82150684931507</v>
      </c>
      <c r="AN140" s="24">
        <v>-6.5</v>
      </c>
      <c r="AO140" s="24">
        <v>-106.5</v>
      </c>
      <c r="AR140" s="29">
        <v>42486</v>
      </c>
      <c r="AS140" s="29">
        <v>42842</v>
      </c>
      <c r="AT140" s="29">
        <v>43207</v>
      </c>
      <c r="AU140" s="29">
        <v>43572</v>
      </c>
      <c r="AV140" s="29">
        <v>43938</v>
      </c>
      <c r="AW140" s="29">
        <v>44303</v>
      </c>
      <c r="AX140" s="29">
        <v>44668</v>
      </c>
      <c r="AY140" s="29">
        <v>45033</v>
      </c>
      <c r="AZ140" s="29"/>
      <c r="BA140" s="31">
        <v>93.138904109589035</v>
      </c>
      <c r="BB140" s="30">
        <v>-5.07</v>
      </c>
      <c r="BC140" s="30">
        <v>-5.07</v>
      </c>
      <c r="BD140" s="30">
        <v>-5.07</v>
      </c>
      <c r="BE140" s="30">
        <v>-5.07</v>
      </c>
      <c r="BF140" s="30">
        <v>-5.07</v>
      </c>
      <c r="BG140" s="30">
        <v>-5.07</v>
      </c>
      <c r="BH140" s="30">
        <v>-105.07</v>
      </c>
      <c r="BK140" s="23">
        <v>42486</v>
      </c>
      <c r="BL140" s="23">
        <v>42588</v>
      </c>
      <c r="BM140" s="23">
        <v>42953</v>
      </c>
      <c r="BN140" s="23">
        <v>43318</v>
      </c>
      <c r="BO140" s="25">
        <v>105.39</v>
      </c>
      <c r="BP140" s="24">
        <v>-7.3</v>
      </c>
      <c r="BQ140" s="24">
        <v>-7.3</v>
      </c>
      <c r="BR140" s="24">
        <v>-107.3</v>
      </c>
      <c r="BT140" s="19">
        <v>42486</v>
      </c>
      <c r="BU140" s="19">
        <v>42639</v>
      </c>
      <c r="BV140" s="19">
        <v>43004</v>
      </c>
      <c r="BW140" s="19">
        <v>43369</v>
      </c>
      <c r="BX140" s="19">
        <v>43734</v>
      </c>
      <c r="BY140" s="19">
        <v>44100</v>
      </c>
      <c r="BZ140" s="22">
        <v>100.27643835616438</v>
      </c>
      <c r="CA140" s="22">
        <v>-6.3</v>
      </c>
      <c r="CB140" s="22">
        <v>-6.3</v>
      </c>
      <c r="CC140" s="20">
        <v>-6.3</v>
      </c>
      <c r="CD140" s="20">
        <v>-6.3</v>
      </c>
      <c r="CE140" s="20">
        <v>-106.3</v>
      </c>
      <c r="CG140" s="26">
        <v>42486</v>
      </c>
      <c r="CH140" s="26">
        <v>42540</v>
      </c>
      <c r="CI140" s="26">
        <v>42905</v>
      </c>
      <c r="CJ140" s="26">
        <v>43270</v>
      </c>
      <c r="CK140" s="26">
        <v>43635</v>
      </c>
      <c r="CL140" s="26">
        <v>44001</v>
      </c>
      <c r="CM140" s="28">
        <v>107.69879452054793</v>
      </c>
      <c r="CN140" s="28">
        <v>-5.38</v>
      </c>
      <c r="CO140" s="28">
        <v>-5.38</v>
      </c>
      <c r="CP140" s="27">
        <v>-5.38</v>
      </c>
      <c r="CQ140" s="27">
        <v>-5.38</v>
      </c>
      <c r="CR140" s="27">
        <v>-105.38</v>
      </c>
      <c r="CT140" s="23">
        <v>42486</v>
      </c>
      <c r="CU140" s="23">
        <v>42578</v>
      </c>
      <c r="CV140" s="23">
        <v>42943</v>
      </c>
      <c r="CW140" s="23">
        <v>43308</v>
      </c>
      <c r="CX140" s="25" t="s">
        <v>2</v>
      </c>
      <c r="CY140" s="24">
        <v>-6.5</v>
      </c>
      <c r="CZ140" s="24">
        <v>-6.5</v>
      </c>
      <c r="DA140" s="24">
        <v>-106.5</v>
      </c>
    </row>
    <row r="141" spans="1:105" x14ac:dyDescent="0.15">
      <c r="A141" s="1">
        <v>42487</v>
      </c>
      <c r="B141" s="1">
        <v>42771</v>
      </c>
      <c r="C141" s="1">
        <v>43136</v>
      </c>
      <c r="E141" s="2">
        <v>100.86147945205479</v>
      </c>
      <c r="F141">
        <v>-5.17</v>
      </c>
      <c r="G141">
        <v>-105.17</v>
      </c>
      <c r="J141" s="12">
        <v>42487</v>
      </c>
      <c r="K141" s="12">
        <v>42795</v>
      </c>
      <c r="L141" s="12"/>
      <c r="M141" s="13">
        <v>103.53068493150685</v>
      </c>
      <c r="N141" s="11">
        <v>-108.5</v>
      </c>
      <c r="Q141" s="14">
        <v>42487</v>
      </c>
      <c r="R141" s="14">
        <v>42612</v>
      </c>
      <c r="S141" s="14">
        <v>42977</v>
      </c>
      <c r="T141" s="17">
        <v>104.09369863013698</v>
      </c>
      <c r="U141" s="18">
        <v>-6.2</v>
      </c>
      <c r="V141" s="18">
        <v>-106.2</v>
      </c>
      <c r="X141" s="19">
        <v>42487</v>
      </c>
      <c r="Y141" s="19">
        <v>42673</v>
      </c>
      <c r="Z141" s="19">
        <v>43038</v>
      </c>
      <c r="AA141" s="19">
        <v>43403</v>
      </c>
      <c r="AB141" s="19">
        <v>43768</v>
      </c>
      <c r="AC141" s="22">
        <v>100.85301369863014</v>
      </c>
      <c r="AD141" s="21">
        <v>-5.4</v>
      </c>
      <c r="AE141" s="21">
        <v>-5.4</v>
      </c>
      <c r="AF141" s="21">
        <v>-5.4</v>
      </c>
      <c r="AG141" s="21">
        <v>-105.4</v>
      </c>
      <c r="AI141" s="23">
        <v>42487</v>
      </c>
      <c r="AJ141" s="23">
        <v>42766</v>
      </c>
      <c r="AK141" s="23">
        <v>43131</v>
      </c>
      <c r="AL141" s="23"/>
      <c r="AM141" s="25">
        <v>101.84931506849314</v>
      </c>
      <c r="AN141" s="24">
        <v>-6.5</v>
      </c>
      <c r="AO141" s="24">
        <v>-106.5</v>
      </c>
      <c r="AR141" s="29">
        <v>42487</v>
      </c>
      <c r="AS141" s="29">
        <v>42842</v>
      </c>
      <c r="AT141" s="29">
        <v>43207</v>
      </c>
      <c r="AU141" s="29">
        <v>43572</v>
      </c>
      <c r="AV141" s="29">
        <v>43938</v>
      </c>
      <c r="AW141" s="29">
        <v>44303</v>
      </c>
      <c r="AX141" s="29">
        <v>44668</v>
      </c>
      <c r="AY141" s="29">
        <v>45033</v>
      </c>
      <c r="AZ141" s="29"/>
      <c r="BA141" s="31">
        <v>93.252794520547937</v>
      </c>
      <c r="BB141" s="30">
        <v>-5.07</v>
      </c>
      <c r="BC141" s="30">
        <v>-5.07</v>
      </c>
      <c r="BD141" s="30">
        <v>-5.07</v>
      </c>
      <c r="BE141" s="30">
        <v>-5.07</v>
      </c>
      <c r="BF141" s="30">
        <v>-5.07</v>
      </c>
      <c r="BG141" s="30">
        <v>-5.07</v>
      </c>
      <c r="BH141" s="30">
        <v>-105.07</v>
      </c>
      <c r="BK141" s="23">
        <v>42487</v>
      </c>
      <c r="BL141" s="23">
        <v>42588</v>
      </c>
      <c r="BM141" s="23">
        <v>42953</v>
      </c>
      <c r="BN141" s="23">
        <v>43318</v>
      </c>
      <c r="BO141" s="25">
        <v>105.39999999999999</v>
      </c>
      <c r="BP141" s="24">
        <v>-7.3</v>
      </c>
      <c r="BQ141" s="24">
        <v>-7.3</v>
      </c>
      <c r="BR141" s="24">
        <v>-107.3</v>
      </c>
      <c r="BT141" s="19">
        <v>42487</v>
      </c>
      <c r="BU141" s="19">
        <v>42639</v>
      </c>
      <c r="BV141" s="19">
        <v>43004</v>
      </c>
      <c r="BW141" s="19">
        <v>43369</v>
      </c>
      <c r="BX141" s="19">
        <v>43734</v>
      </c>
      <c r="BY141" s="19">
        <v>44100</v>
      </c>
      <c r="BZ141" s="22">
        <v>99.973698630136994</v>
      </c>
      <c r="CA141" s="22">
        <v>-6.3</v>
      </c>
      <c r="CB141" s="22">
        <f t="shared" ref="CB141:CD141" si="330">CA141</f>
        <v>-6.3</v>
      </c>
      <c r="CC141" s="22">
        <f t="shared" si="330"/>
        <v>-6.3</v>
      </c>
      <c r="CD141" s="22">
        <f t="shared" si="330"/>
        <v>-6.3</v>
      </c>
      <c r="CE141" s="20">
        <v>-106.3</v>
      </c>
      <c r="CG141" s="26">
        <v>42487</v>
      </c>
      <c r="CH141" s="26">
        <v>42540</v>
      </c>
      <c r="CI141" s="26">
        <v>42905</v>
      </c>
      <c r="CJ141" s="26">
        <v>43270</v>
      </c>
      <c r="CK141" s="26">
        <v>43635</v>
      </c>
      <c r="CL141" s="26">
        <v>44001</v>
      </c>
      <c r="CM141" s="28">
        <v>107.95353424657534</v>
      </c>
      <c r="CN141" s="28">
        <v>-5.38</v>
      </c>
      <c r="CO141" s="28">
        <f t="shared" ref="CO141:CQ141" si="331">CN141</f>
        <v>-5.38</v>
      </c>
      <c r="CP141" s="28">
        <f t="shared" si="331"/>
        <v>-5.38</v>
      </c>
      <c r="CQ141" s="28">
        <f t="shared" si="331"/>
        <v>-5.38</v>
      </c>
      <c r="CR141" s="27">
        <v>-105.38</v>
      </c>
      <c r="CT141" s="23">
        <v>42487</v>
      </c>
      <c r="CU141" s="23">
        <v>42578</v>
      </c>
      <c r="CV141" s="23">
        <v>42943</v>
      </c>
      <c r="CW141" s="23">
        <v>43308</v>
      </c>
      <c r="CX141" s="25">
        <v>103.67726027397261</v>
      </c>
      <c r="CY141" s="24">
        <v>-6.5</v>
      </c>
      <c r="CZ141" s="24">
        <v>-6.5</v>
      </c>
      <c r="DA141" s="24">
        <v>-106.5</v>
      </c>
    </row>
    <row r="142" spans="1:105" x14ac:dyDescent="0.15">
      <c r="A142" s="1">
        <v>42488</v>
      </c>
      <c r="B142" s="1">
        <v>42771</v>
      </c>
      <c r="C142" s="1">
        <v>43136</v>
      </c>
      <c r="E142" s="2">
        <v>100.77564383561644</v>
      </c>
      <c r="F142">
        <v>-5.17</v>
      </c>
      <c r="G142">
        <v>-105.17</v>
      </c>
      <c r="J142" s="12">
        <v>42488</v>
      </c>
      <c r="K142" s="12">
        <v>42795</v>
      </c>
      <c r="L142" s="12"/>
      <c r="M142" s="13">
        <v>103.70397260273973</v>
      </c>
      <c r="N142" s="11">
        <v>-108.5</v>
      </c>
      <c r="Q142" s="14">
        <v>42488</v>
      </c>
      <c r="R142" s="14">
        <v>42612</v>
      </c>
      <c r="S142" s="14">
        <v>42977</v>
      </c>
      <c r="T142" s="17">
        <v>103.62068493150686</v>
      </c>
      <c r="U142" s="18">
        <v>-6.2</v>
      </c>
      <c r="V142" s="18">
        <v>-106.2</v>
      </c>
      <c r="X142" s="19">
        <v>42488</v>
      </c>
      <c r="Y142" s="19">
        <v>42673</v>
      </c>
      <c r="Z142" s="19">
        <v>43038</v>
      </c>
      <c r="AA142" s="19">
        <v>43403</v>
      </c>
      <c r="AB142" s="19">
        <v>43768</v>
      </c>
      <c r="AC142" s="22">
        <v>99.727808219178073</v>
      </c>
      <c r="AD142" s="21">
        <v>-5.4</v>
      </c>
      <c r="AE142" s="21">
        <v>-5.4</v>
      </c>
      <c r="AF142" s="21">
        <v>-5.4</v>
      </c>
      <c r="AG142" s="21">
        <v>-105.4</v>
      </c>
      <c r="AI142" s="23">
        <v>42488</v>
      </c>
      <c r="AJ142" s="23">
        <v>42766</v>
      </c>
      <c r="AK142" s="23">
        <v>43131</v>
      </c>
      <c r="AL142" s="23"/>
      <c r="AM142" s="25" t="s">
        <v>2</v>
      </c>
      <c r="AN142" s="24">
        <v>-6.5</v>
      </c>
      <c r="AO142" s="24">
        <v>-106.5</v>
      </c>
      <c r="AR142" s="29">
        <v>42488</v>
      </c>
      <c r="AS142" s="29">
        <v>42842</v>
      </c>
      <c r="AT142" s="29">
        <v>43207</v>
      </c>
      <c r="AU142" s="29">
        <v>43572</v>
      </c>
      <c r="AV142" s="29">
        <v>43938</v>
      </c>
      <c r="AW142" s="29">
        <v>44303</v>
      </c>
      <c r="AX142" s="29">
        <v>44668</v>
      </c>
      <c r="AY142" s="29">
        <v>45033</v>
      </c>
      <c r="AZ142" s="29"/>
      <c r="BA142" s="31">
        <v>93.266684931506845</v>
      </c>
      <c r="BB142" s="30">
        <v>-5.07</v>
      </c>
      <c r="BC142" s="30">
        <v>-5.07</v>
      </c>
      <c r="BD142" s="30">
        <v>-5.07</v>
      </c>
      <c r="BE142" s="30">
        <v>-5.07</v>
      </c>
      <c r="BF142" s="30">
        <v>-5.07</v>
      </c>
      <c r="BG142" s="30">
        <v>-5.07</v>
      </c>
      <c r="BH142" s="30">
        <v>-105.07</v>
      </c>
      <c r="BK142" s="23">
        <v>42488</v>
      </c>
      <c r="BL142" s="23">
        <v>42588</v>
      </c>
      <c r="BM142" s="23">
        <v>42953</v>
      </c>
      <c r="BN142" s="23">
        <v>43318</v>
      </c>
      <c r="BO142" s="25">
        <v>105.39999999999999</v>
      </c>
      <c r="BP142" s="24">
        <v>-7.3</v>
      </c>
      <c r="BQ142" s="24">
        <v>-7.3</v>
      </c>
      <c r="BR142" s="24">
        <v>-107.3</v>
      </c>
      <c r="BT142" s="19">
        <v>42488</v>
      </c>
      <c r="BU142" s="19">
        <v>42639</v>
      </c>
      <c r="BV142" s="19">
        <v>43004</v>
      </c>
      <c r="BW142" s="19">
        <v>43369</v>
      </c>
      <c r="BX142" s="19">
        <v>43734</v>
      </c>
      <c r="BY142" s="19">
        <v>44100</v>
      </c>
      <c r="BZ142" s="22">
        <v>99.950958904109584</v>
      </c>
      <c r="CA142" s="22">
        <v>-6.3</v>
      </c>
      <c r="CB142" s="22">
        <v>-6.3</v>
      </c>
      <c r="CC142" s="20">
        <v>-6.3</v>
      </c>
      <c r="CD142" s="20">
        <v>-6.3</v>
      </c>
      <c r="CE142" s="20">
        <v>-106.3</v>
      </c>
      <c r="CG142" s="26">
        <v>42488</v>
      </c>
      <c r="CH142" s="26">
        <v>42540</v>
      </c>
      <c r="CI142" s="26">
        <v>42905</v>
      </c>
      <c r="CJ142" s="26">
        <v>43270</v>
      </c>
      <c r="CK142" s="26">
        <v>43635</v>
      </c>
      <c r="CL142" s="26">
        <v>44001</v>
      </c>
      <c r="CM142" s="28">
        <v>108.02827397260275</v>
      </c>
      <c r="CN142" s="28">
        <v>-5.38</v>
      </c>
      <c r="CO142" s="28">
        <v>-5.38</v>
      </c>
      <c r="CP142" s="27">
        <v>-5.38</v>
      </c>
      <c r="CQ142" s="27">
        <v>-5.38</v>
      </c>
      <c r="CR142" s="27">
        <v>-105.38</v>
      </c>
      <c r="CT142" s="23">
        <v>42488</v>
      </c>
      <c r="CU142" s="23">
        <v>42578</v>
      </c>
      <c r="CV142" s="23">
        <v>42943</v>
      </c>
      <c r="CW142" s="23">
        <v>43308</v>
      </c>
      <c r="CX142" s="25">
        <v>103.68506849315068</v>
      </c>
      <c r="CY142" s="24">
        <v>-6.5</v>
      </c>
      <c r="CZ142" s="24">
        <v>-6.5</v>
      </c>
      <c r="DA142" s="24">
        <v>-106.5</v>
      </c>
    </row>
    <row r="143" spans="1:105" x14ac:dyDescent="0.15">
      <c r="A143" s="1">
        <v>42489</v>
      </c>
      <c r="B143" s="1">
        <v>42771</v>
      </c>
      <c r="C143" s="1">
        <v>43136</v>
      </c>
      <c r="E143" s="2" t="s">
        <v>2</v>
      </c>
      <c r="F143">
        <v>-5.17</v>
      </c>
      <c r="G143">
        <v>-105.17</v>
      </c>
      <c r="J143" s="12">
        <v>42489</v>
      </c>
      <c r="K143" s="12">
        <v>42795</v>
      </c>
      <c r="L143" s="12"/>
      <c r="M143" s="13">
        <v>103.73726027397261</v>
      </c>
      <c r="N143" s="11">
        <v>-108.5</v>
      </c>
      <c r="Q143" s="14">
        <v>42489</v>
      </c>
      <c r="R143" s="14">
        <v>42612</v>
      </c>
      <c r="S143" s="14">
        <v>42977</v>
      </c>
      <c r="T143" s="17">
        <v>104.24767123287671</v>
      </c>
      <c r="U143" s="18">
        <v>-6.2</v>
      </c>
      <c r="V143" s="18">
        <v>-106.2</v>
      </c>
      <c r="X143" s="19">
        <v>42489</v>
      </c>
      <c r="Y143" s="19">
        <v>42673</v>
      </c>
      <c r="Z143" s="19">
        <v>43038</v>
      </c>
      <c r="AA143" s="19">
        <v>43403</v>
      </c>
      <c r="AB143" s="19">
        <v>43768</v>
      </c>
      <c r="AC143" s="22">
        <v>100.08260273972603</v>
      </c>
      <c r="AD143" s="21">
        <v>-5.4</v>
      </c>
      <c r="AE143" s="21">
        <v>-5.4</v>
      </c>
      <c r="AF143" s="21">
        <v>-5.4</v>
      </c>
      <c r="AG143" s="21">
        <v>-105.4</v>
      </c>
      <c r="AI143" s="23">
        <v>42489</v>
      </c>
      <c r="AJ143" s="23">
        <v>42766</v>
      </c>
      <c r="AK143" s="23">
        <v>43131</v>
      </c>
      <c r="AL143" s="23"/>
      <c r="AM143" s="25">
        <v>101.75493150684932</v>
      </c>
      <c r="AN143" s="24">
        <v>-6.5</v>
      </c>
      <c r="AO143" s="24">
        <v>-106.5</v>
      </c>
      <c r="AR143" s="29">
        <v>42489</v>
      </c>
      <c r="AS143" s="29">
        <v>42842</v>
      </c>
      <c r="AT143" s="29">
        <v>43207</v>
      </c>
      <c r="AU143" s="29">
        <v>43572</v>
      </c>
      <c r="AV143" s="29">
        <v>43938</v>
      </c>
      <c r="AW143" s="29">
        <v>44303</v>
      </c>
      <c r="AX143" s="29">
        <v>44668</v>
      </c>
      <c r="AY143" s="29">
        <v>45033</v>
      </c>
      <c r="AZ143" s="29"/>
      <c r="BA143" s="31">
        <v>93.180575342465758</v>
      </c>
      <c r="BB143" s="30">
        <v>-5.07</v>
      </c>
      <c r="BC143" s="30">
        <v>-5.07</v>
      </c>
      <c r="BD143" s="30">
        <v>-5.07</v>
      </c>
      <c r="BE143" s="30">
        <v>-5.07</v>
      </c>
      <c r="BF143" s="30">
        <v>-5.07</v>
      </c>
      <c r="BG143" s="30">
        <v>-5.07</v>
      </c>
      <c r="BH143" s="30">
        <v>-105.07</v>
      </c>
      <c r="BK143" s="23">
        <v>42489</v>
      </c>
      <c r="BL143" s="23">
        <v>42588</v>
      </c>
      <c r="BM143" s="23">
        <v>42953</v>
      </c>
      <c r="BN143" s="23">
        <v>43318</v>
      </c>
      <c r="BO143" s="25">
        <v>105.49000000000001</v>
      </c>
      <c r="BP143" s="24">
        <v>-7.3</v>
      </c>
      <c r="BQ143" s="24">
        <v>-7.3</v>
      </c>
      <c r="BR143" s="24">
        <v>-107.3</v>
      </c>
      <c r="BT143" s="19">
        <v>42489</v>
      </c>
      <c r="BU143" s="19">
        <v>42639</v>
      </c>
      <c r="BV143" s="19">
        <v>43004</v>
      </c>
      <c r="BW143" s="19">
        <v>43369</v>
      </c>
      <c r="BX143" s="19">
        <v>43734</v>
      </c>
      <c r="BY143" s="19">
        <v>44100</v>
      </c>
      <c r="BZ143" s="22">
        <v>99.96821917808218</v>
      </c>
      <c r="CA143" s="22">
        <v>-6.3</v>
      </c>
      <c r="CB143" s="22">
        <v>-6.3</v>
      </c>
      <c r="CC143" s="20">
        <v>-6.3</v>
      </c>
      <c r="CD143" s="20">
        <v>-6.3</v>
      </c>
      <c r="CE143" s="20">
        <v>-106.3</v>
      </c>
      <c r="CG143" s="26">
        <v>42489</v>
      </c>
      <c r="CH143" s="26">
        <v>42540</v>
      </c>
      <c r="CI143" s="26">
        <v>42905</v>
      </c>
      <c r="CJ143" s="26">
        <v>43270</v>
      </c>
      <c r="CK143" s="26">
        <v>43635</v>
      </c>
      <c r="CL143" s="26">
        <v>44001</v>
      </c>
      <c r="CM143" s="28">
        <v>108.64301369863014</v>
      </c>
      <c r="CN143" s="28">
        <v>-5.38</v>
      </c>
      <c r="CO143" s="28">
        <f t="shared" ref="CO143:CQ143" si="332">CN143</f>
        <v>-5.38</v>
      </c>
      <c r="CP143" s="28">
        <f t="shared" si="332"/>
        <v>-5.38</v>
      </c>
      <c r="CQ143" s="28">
        <f t="shared" si="332"/>
        <v>-5.38</v>
      </c>
      <c r="CR143" s="27">
        <v>-105.38</v>
      </c>
      <c r="CT143" s="23">
        <v>42489</v>
      </c>
      <c r="CU143" s="23">
        <v>42578</v>
      </c>
      <c r="CV143" s="23">
        <v>42943</v>
      </c>
      <c r="CW143" s="23">
        <v>43308</v>
      </c>
      <c r="CX143" s="25">
        <v>103.69287671232877</v>
      </c>
      <c r="CY143" s="24">
        <v>-6.5</v>
      </c>
      <c r="CZ143" s="24">
        <v>-6.5</v>
      </c>
      <c r="DA143" s="24">
        <v>-106.5</v>
      </c>
    </row>
    <row r="144" spans="1:105" x14ac:dyDescent="0.15">
      <c r="A144" s="1">
        <v>42493</v>
      </c>
      <c r="B144" s="1">
        <v>42771</v>
      </c>
      <c r="C144" s="1">
        <v>43136</v>
      </c>
      <c r="E144" s="2" t="s">
        <v>2</v>
      </c>
      <c r="F144">
        <v>-5.17</v>
      </c>
      <c r="G144">
        <v>-105.17</v>
      </c>
      <c r="J144" s="12">
        <v>42493</v>
      </c>
      <c r="K144" s="12">
        <v>42795</v>
      </c>
      <c r="L144" s="12"/>
      <c r="M144" s="13">
        <v>103.83041095890411</v>
      </c>
      <c r="N144" s="11">
        <v>-108.5</v>
      </c>
      <c r="Q144" s="14">
        <v>42493</v>
      </c>
      <c r="R144" s="14">
        <v>42612</v>
      </c>
      <c r="S144" s="14">
        <v>42977</v>
      </c>
      <c r="T144" s="17">
        <v>104.31561643835617</v>
      </c>
      <c r="U144" s="18">
        <v>-6.2</v>
      </c>
      <c r="V144" s="18">
        <v>-106.2</v>
      </c>
      <c r="X144" s="19">
        <v>42493</v>
      </c>
      <c r="Y144" s="19">
        <v>42673</v>
      </c>
      <c r="Z144" s="19">
        <v>43038</v>
      </c>
      <c r="AA144" s="19">
        <v>43403</v>
      </c>
      <c r="AB144" s="19">
        <v>43768</v>
      </c>
      <c r="AC144" s="22">
        <v>99.851780821917799</v>
      </c>
      <c r="AD144" s="21">
        <v>-5.4</v>
      </c>
      <c r="AE144" s="21">
        <v>-5.4</v>
      </c>
      <c r="AF144" s="21">
        <v>-5.4</v>
      </c>
      <c r="AG144" s="21">
        <v>-105.4</v>
      </c>
      <c r="AI144" s="23">
        <v>42493</v>
      </c>
      <c r="AJ144" s="23">
        <v>42766</v>
      </c>
      <c r="AK144" s="23">
        <v>43131</v>
      </c>
      <c r="AL144" s="23"/>
      <c r="AM144" s="25" t="s">
        <v>2</v>
      </c>
      <c r="AN144" s="24">
        <v>-6.5</v>
      </c>
      <c r="AO144" s="24">
        <v>-106.5</v>
      </c>
      <c r="AR144" s="29">
        <v>42493</v>
      </c>
      <c r="AS144" s="29">
        <v>42842</v>
      </c>
      <c r="AT144" s="29">
        <v>43207</v>
      </c>
      <c r="AU144" s="29">
        <v>43572</v>
      </c>
      <c r="AV144" s="29">
        <v>43938</v>
      </c>
      <c r="AW144" s="29">
        <v>44303</v>
      </c>
      <c r="AX144" s="29">
        <v>44668</v>
      </c>
      <c r="AY144" s="29">
        <v>45033</v>
      </c>
      <c r="AZ144" s="29"/>
      <c r="BA144" s="31">
        <v>93.436136986301378</v>
      </c>
      <c r="BB144" s="30">
        <v>-5.07</v>
      </c>
      <c r="BC144" s="30">
        <v>-5.07</v>
      </c>
      <c r="BD144" s="30">
        <v>-5.07</v>
      </c>
      <c r="BE144" s="30">
        <v>-5.07</v>
      </c>
      <c r="BF144" s="30">
        <v>-5.07</v>
      </c>
      <c r="BG144" s="30">
        <v>-5.07</v>
      </c>
      <c r="BH144" s="30">
        <v>-105.07</v>
      </c>
      <c r="BK144" s="23">
        <v>42493</v>
      </c>
      <c r="BL144" s="23">
        <v>42588</v>
      </c>
      <c r="BM144" s="23">
        <v>42953</v>
      </c>
      <c r="BN144" s="23">
        <v>43318</v>
      </c>
      <c r="BO144" s="25">
        <v>105.46000000000001</v>
      </c>
      <c r="BP144" s="24">
        <v>-7.3</v>
      </c>
      <c r="BQ144" s="24">
        <v>-7.3</v>
      </c>
      <c r="BR144" s="24">
        <v>-107.3</v>
      </c>
      <c r="BT144" s="19">
        <v>42493</v>
      </c>
      <c r="BU144" s="19">
        <v>42639</v>
      </c>
      <c r="BV144" s="19">
        <v>43004</v>
      </c>
      <c r="BW144" s="19">
        <v>43369</v>
      </c>
      <c r="BX144" s="19">
        <v>43734</v>
      </c>
      <c r="BY144" s="19">
        <v>44100</v>
      </c>
      <c r="BZ144" s="22">
        <v>99.797260273972597</v>
      </c>
      <c r="CA144" s="22">
        <v>-6.3</v>
      </c>
      <c r="CB144" s="22">
        <f t="shared" ref="CB144:CD144" si="333">CA144</f>
        <v>-6.3</v>
      </c>
      <c r="CC144" s="22">
        <f t="shared" si="333"/>
        <v>-6.3</v>
      </c>
      <c r="CD144" s="22">
        <f t="shared" si="333"/>
        <v>-6.3</v>
      </c>
      <c r="CE144" s="20">
        <v>-106.3</v>
      </c>
      <c r="CG144" s="26">
        <v>42493</v>
      </c>
      <c r="CH144" s="26">
        <v>42540</v>
      </c>
      <c r="CI144" s="26">
        <v>42905</v>
      </c>
      <c r="CJ144" s="26">
        <v>43270</v>
      </c>
      <c r="CK144" s="26">
        <v>43635</v>
      </c>
      <c r="CL144" s="26">
        <v>44001</v>
      </c>
      <c r="CM144" s="28">
        <v>108.51197260273973</v>
      </c>
      <c r="CN144" s="28">
        <v>-5.38</v>
      </c>
      <c r="CO144" s="28">
        <v>-5.38</v>
      </c>
      <c r="CP144" s="27">
        <v>-5.38</v>
      </c>
      <c r="CQ144" s="27">
        <v>-5.38</v>
      </c>
      <c r="CR144" s="27">
        <v>-105.38</v>
      </c>
      <c r="CT144" s="23">
        <v>42493</v>
      </c>
      <c r="CU144" s="23">
        <v>42578</v>
      </c>
      <c r="CV144" s="23">
        <v>42943</v>
      </c>
      <c r="CW144" s="23">
        <v>43308</v>
      </c>
      <c r="CX144" s="25" t="s">
        <v>2</v>
      </c>
      <c r="CY144" s="24">
        <v>-6.5</v>
      </c>
      <c r="CZ144" s="24">
        <v>-6.5</v>
      </c>
      <c r="DA144" s="24">
        <v>-106.5</v>
      </c>
    </row>
    <row r="145" spans="1:105" x14ac:dyDescent="0.15">
      <c r="A145" s="1">
        <v>42494</v>
      </c>
      <c r="B145" s="1">
        <v>42771</v>
      </c>
      <c r="C145" s="1">
        <v>43136</v>
      </c>
      <c r="E145" s="2">
        <v>100.76063013698631</v>
      </c>
      <c r="F145">
        <v>-5.17</v>
      </c>
      <c r="G145">
        <v>-105.17</v>
      </c>
      <c r="J145" s="12">
        <v>42494</v>
      </c>
      <c r="K145" s="12">
        <v>42795</v>
      </c>
      <c r="L145" s="12"/>
      <c r="M145" s="13">
        <v>103.81369863013698</v>
      </c>
      <c r="N145" s="11">
        <v>-108.5</v>
      </c>
      <c r="Q145" s="14">
        <v>42494</v>
      </c>
      <c r="R145" s="14">
        <v>42612</v>
      </c>
      <c r="S145" s="14">
        <v>42977</v>
      </c>
      <c r="T145" s="17">
        <v>104.35260273972602</v>
      </c>
      <c r="U145" s="18">
        <v>-6.2</v>
      </c>
      <c r="V145" s="18">
        <v>-106.2</v>
      </c>
      <c r="X145" s="19">
        <v>42494</v>
      </c>
      <c r="Y145" s="19">
        <v>42673</v>
      </c>
      <c r="Z145" s="19">
        <v>43038</v>
      </c>
      <c r="AA145" s="19">
        <v>43403</v>
      </c>
      <c r="AB145" s="19">
        <v>43768</v>
      </c>
      <c r="AC145" s="22">
        <v>99.866575342465751</v>
      </c>
      <c r="AD145" s="21">
        <v>-5.4</v>
      </c>
      <c r="AE145" s="21">
        <v>-5.4</v>
      </c>
      <c r="AF145" s="21">
        <v>-5.4</v>
      </c>
      <c r="AG145" s="21">
        <v>-105.4</v>
      </c>
      <c r="AI145" s="23">
        <v>42494</v>
      </c>
      <c r="AJ145" s="23">
        <v>42766</v>
      </c>
      <c r="AK145" s="23">
        <v>43131</v>
      </c>
      <c r="AL145" s="23"/>
      <c r="AM145" s="25">
        <v>101.66397260273972</v>
      </c>
      <c r="AN145" s="24">
        <v>-6.5</v>
      </c>
      <c r="AO145" s="24">
        <v>-106.5</v>
      </c>
      <c r="AR145" s="29">
        <v>42494</v>
      </c>
      <c r="AS145" s="29">
        <v>42842</v>
      </c>
      <c r="AT145" s="29">
        <v>43207</v>
      </c>
      <c r="AU145" s="29">
        <v>43572</v>
      </c>
      <c r="AV145" s="29">
        <v>43938</v>
      </c>
      <c r="AW145" s="29">
        <v>44303</v>
      </c>
      <c r="AX145" s="29">
        <v>44668</v>
      </c>
      <c r="AY145" s="29">
        <v>45033</v>
      </c>
      <c r="AZ145" s="29"/>
      <c r="BA145" s="31">
        <v>93.250027397260268</v>
      </c>
      <c r="BB145" s="30">
        <v>-5.07</v>
      </c>
      <c r="BC145" s="30">
        <v>-5.07</v>
      </c>
      <c r="BD145" s="30">
        <v>-5.07</v>
      </c>
      <c r="BE145" s="30">
        <v>-5.07</v>
      </c>
      <c r="BF145" s="30">
        <v>-5.07</v>
      </c>
      <c r="BG145" s="30">
        <v>-5.07</v>
      </c>
      <c r="BH145" s="30">
        <v>-105.07</v>
      </c>
      <c r="BK145" s="23">
        <v>42494</v>
      </c>
      <c r="BL145" s="23">
        <v>42588</v>
      </c>
      <c r="BM145" s="23">
        <v>42953</v>
      </c>
      <c r="BN145" s="23">
        <v>43318</v>
      </c>
      <c r="BO145" s="25">
        <v>105.42999999999999</v>
      </c>
      <c r="BP145" s="24">
        <v>-7.3</v>
      </c>
      <c r="BQ145" s="24">
        <v>-7.3</v>
      </c>
      <c r="BR145" s="24">
        <v>-107.3</v>
      </c>
      <c r="BT145" s="19">
        <v>42494</v>
      </c>
      <c r="BU145" s="19">
        <v>42639</v>
      </c>
      <c r="BV145" s="19">
        <v>43004</v>
      </c>
      <c r="BW145" s="19">
        <v>43369</v>
      </c>
      <c r="BX145" s="19">
        <v>43734</v>
      </c>
      <c r="BY145" s="19">
        <v>44100</v>
      </c>
      <c r="BZ145" s="22">
        <v>99.904520547945211</v>
      </c>
      <c r="CA145" s="22">
        <v>-6.3</v>
      </c>
      <c r="CB145" s="22">
        <v>-6.3</v>
      </c>
      <c r="CC145" s="20">
        <v>-6.3</v>
      </c>
      <c r="CD145" s="20">
        <v>-6.3</v>
      </c>
      <c r="CE145" s="20">
        <v>-106.3</v>
      </c>
      <c r="CG145" s="26">
        <v>42494</v>
      </c>
      <c r="CH145" s="26">
        <v>42540</v>
      </c>
      <c r="CI145" s="26">
        <v>42905</v>
      </c>
      <c r="CJ145" s="26">
        <v>43270</v>
      </c>
      <c r="CK145" s="26">
        <v>43635</v>
      </c>
      <c r="CL145" s="26">
        <v>44001</v>
      </c>
      <c r="CM145" s="28">
        <v>108.49671232876713</v>
      </c>
      <c r="CN145" s="28">
        <v>-5.38</v>
      </c>
      <c r="CO145" s="28">
        <f t="shared" ref="CO145:CQ145" si="334">CN145</f>
        <v>-5.38</v>
      </c>
      <c r="CP145" s="28">
        <f t="shared" si="334"/>
        <v>-5.38</v>
      </c>
      <c r="CQ145" s="28">
        <f t="shared" si="334"/>
        <v>-5.38</v>
      </c>
      <c r="CR145" s="27">
        <v>-105.38</v>
      </c>
      <c r="CT145" s="23">
        <v>42494</v>
      </c>
      <c r="CU145" s="23">
        <v>42578</v>
      </c>
      <c r="CV145" s="23">
        <v>42943</v>
      </c>
      <c r="CW145" s="23">
        <v>43308</v>
      </c>
      <c r="CX145" s="25">
        <v>103.99191780821917</v>
      </c>
      <c r="CY145" s="24">
        <v>-6.5</v>
      </c>
      <c r="CZ145" s="24">
        <v>-6.5</v>
      </c>
      <c r="DA145" s="24">
        <v>-106.5</v>
      </c>
    </row>
    <row r="146" spans="1:105" x14ac:dyDescent="0.15">
      <c r="A146" s="1">
        <v>42495</v>
      </c>
      <c r="B146" s="1">
        <v>42771</v>
      </c>
      <c r="C146" s="1">
        <v>43136</v>
      </c>
      <c r="E146" s="2" t="s">
        <v>2</v>
      </c>
      <c r="F146">
        <v>-5.17</v>
      </c>
      <c r="G146">
        <v>-105.17</v>
      </c>
      <c r="J146" s="12">
        <v>42495</v>
      </c>
      <c r="K146" s="12">
        <v>42795</v>
      </c>
      <c r="L146" s="12"/>
      <c r="M146" s="13">
        <v>103.81698630136987</v>
      </c>
      <c r="N146" s="11">
        <v>-108.5</v>
      </c>
      <c r="Q146" s="14">
        <v>42495</v>
      </c>
      <c r="R146" s="14">
        <v>42612</v>
      </c>
      <c r="S146" s="14">
        <v>42977</v>
      </c>
      <c r="T146" s="17">
        <v>104.60958904109589</v>
      </c>
      <c r="U146" s="18">
        <v>-6.2</v>
      </c>
      <c r="V146" s="18">
        <v>-106.2</v>
      </c>
      <c r="X146" s="19">
        <v>42495</v>
      </c>
      <c r="Y146" s="19">
        <v>42673</v>
      </c>
      <c r="Z146" s="19">
        <v>43038</v>
      </c>
      <c r="AA146" s="19">
        <v>43403</v>
      </c>
      <c r="AB146" s="19">
        <v>43768</v>
      </c>
      <c r="AC146" s="22">
        <v>99.9313698630137</v>
      </c>
      <c r="AD146" s="21">
        <v>-5.4</v>
      </c>
      <c r="AE146" s="21">
        <v>-5.4</v>
      </c>
      <c r="AF146" s="21">
        <v>-5.4</v>
      </c>
      <c r="AG146" s="21">
        <v>-105.4</v>
      </c>
      <c r="AI146" s="23">
        <v>42495</v>
      </c>
      <c r="AJ146" s="23">
        <v>42766</v>
      </c>
      <c r="AK146" s="23">
        <v>43131</v>
      </c>
      <c r="AL146" s="23"/>
      <c r="AM146" s="25" t="s">
        <v>2</v>
      </c>
      <c r="AN146" s="24">
        <v>-6.5</v>
      </c>
      <c r="AO146" s="24">
        <v>-106.5</v>
      </c>
      <c r="AR146" s="29">
        <v>42495</v>
      </c>
      <c r="AS146" s="29">
        <v>42842</v>
      </c>
      <c r="AT146" s="29">
        <v>43207</v>
      </c>
      <c r="AU146" s="29">
        <v>43572</v>
      </c>
      <c r="AV146" s="29">
        <v>43938</v>
      </c>
      <c r="AW146" s="29">
        <v>44303</v>
      </c>
      <c r="AX146" s="29">
        <v>44668</v>
      </c>
      <c r="AY146" s="29">
        <v>45033</v>
      </c>
      <c r="AZ146" s="29"/>
      <c r="BA146" s="31">
        <v>93.263917808219176</v>
      </c>
      <c r="BB146" s="30">
        <v>-5.07</v>
      </c>
      <c r="BC146" s="30">
        <v>-5.07</v>
      </c>
      <c r="BD146" s="30">
        <v>-5.07</v>
      </c>
      <c r="BE146" s="30">
        <v>-5.07</v>
      </c>
      <c r="BF146" s="30">
        <v>-5.07</v>
      </c>
      <c r="BG146" s="30">
        <v>-5.07</v>
      </c>
      <c r="BH146" s="30">
        <v>-105.07</v>
      </c>
      <c r="BK146" s="23">
        <v>42495</v>
      </c>
      <c r="BL146" s="23">
        <v>42588</v>
      </c>
      <c r="BM146" s="23">
        <v>42953</v>
      </c>
      <c r="BN146" s="23">
        <v>43318</v>
      </c>
      <c r="BO146" s="25">
        <v>105.41999999999999</v>
      </c>
      <c r="BP146" s="24">
        <v>-7.3</v>
      </c>
      <c r="BQ146" s="24">
        <v>-7.3</v>
      </c>
      <c r="BR146" s="24">
        <v>-107.3</v>
      </c>
      <c r="BT146" s="19">
        <v>42495</v>
      </c>
      <c r="BU146" s="19">
        <v>42639</v>
      </c>
      <c r="BV146" s="19">
        <v>43004</v>
      </c>
      <c r="BW146" s="19">
        <v>43369</v>
      </c>
      <c r="BX146" s="19">
        <v>43734</v>
      </c>
      <c r="BY146" s="19">
        <v>44100</v>
      </c>
      <c r="BZ146" s="22">
        <v>99.911780821917802</v>
      </c>
      <c r="CA146" s="22">
        <v>-6.3</v>
      </c>
      <c r="CB146" s="22">
        <v>-6.3</v>
      </c>
      <c r="CC146" s="20">
        <v>-6.3</v>
      </c>
      <c r="CD146" s="20">
        <v>-6.3</v>
      </c>
      <c r="CE146" s="20">
        <v>-106.3</v>
      </c>
      <c r="CG146" s="26">
        <v>42495</v>
      </c>
      <c r="CH146" s="26">
        <v>42540</v>
      </c>
      <c r="CI146" s="26">
        <v>42905</v>
      </c>
      <c r="CJ146" s="26">
        <v>43270</v>
      </c>
      <c r="CK146" s="26">
        <v>43635</v>
      </c>
      <c r="CL146" s="26">
        <v>44001</v>
      </c>
      <c r="CM146" s="28">
        <v>108.71145205479452</v>
      </c>
      <c r="CN146" s="28">
        <v>-5.38</v>
      </c>
      <c r="CO146" s="28">
        <v>-5.38</v>
      </c>
      <c r="CP146" s="27">
        <v>-5.38</v>
      </c>
      <c r="CQ146" s="27">
        <v>-5.38</v>
      </c>
      <c r="CR146" s="27">
        <v>-105.38</v>
      </c>
      <c r="CT146" s="23">
        <v>42495</v>
      </c>
      <c r="CU146" s="23">
        <v>42578</v>
      </c>
      <c r="CV146" s="23">
        <v>42943</v>
      </c>
      <c r="CW146" s="23">
        <v>43308</v>
      </c>
      <c r="CX146" s="25" t="s">
        <v>2</v>
      </c>
      <c r="CY146" s="24">
        <v>-6.5</v>
      </c>
      <c r="CZ146" s="24">
        <v>-6.5</v>
      </c>
      <c r="DA146" s="24">
        <v>-106.5</v>
      </c>
    </row>
    <row r="147" spans="1:105" x14ac:dyDescent="0.15">
      <c r="A147" s="1">
        <v>42496</v>
      </c>
      <c r="B147" s="1">
        <v>42771</v>
      </c>
      <c r="C147" s="1">
        <v>43136</v>
      </c>
      <c r="E147" s="2" t="s">
        <v>2</v>
      </c>
      <c r="F147">
        <v>-5.17</v>
      </c>
      <c r="G147">
        <v>-105.17</v>
      </c>
      <c r="J147" s="12">
        <v>42496</v>
      </c>
      <c r="K147" s="12">
        <v>42795</v>
      </c>
      <c r="L147" s="12"/>
      <c r="M147" s="13">
        <v>104.05027397260274</v>
      </c>
      <c r="N147" s="11">
        <v>-108.5</v>
      </c>
      <c r="Q147" s="14">
        <v>42496</v>
      </c>
      <c r="R147" s="14">
        <v>42612</v>
      </c>
      <c r="S147" s="14">
        <v>42977</v>
      </c>
      <c r="T147" s="17">
        <v>104.61657534246575</v>
      </c>
      <c r="U147" s="18">
        <v>-6.2</v>
      </c>
      <c r="V147" s="18">
        <v>-106.2</v>
      </c>
      <c r="X147" s="19">
        <v>42496</v>
      </c>
      <c r="Y147" s="19">
        <v>42673</v>
      </c>
      <c r="Z147" s="19">
        <v>43038</v>
      </c>
      <c r="AA147" s="19">
        <v>43403</v>
      </c>
      <c r="AB147" s="19">
        <v>43768</v>
      </c>
      <c r="AC147" s="22">
        <v>100.04616438356165</v>
      </c>
      <c r="AD147" s="21">
        <v>-5.4</v>
      </c>
      <c r="AE147" s="21">
        <v>-5.4</v>
      </c>
      <c r="AF147" s="21">
        <v>-5.4</v>
      </c>
      <c r="AG147" s="21">
        <v>-105.4</v>
      </c>
      <c r="AI147" s="23">
        <v>42496</v>
      </c>
      <c r="AJ147" s="23">
        <v>42766</v>
      </c>
      <c r="AK147" s="23">
        <v>43131</v>
      </c>
      <c r="AL147" s="23"/>
      <c r="AM147" s="25">
        <v>101.9995890410959</v>
      </c>
      <c r="AN147" s="24">
        <v>-6.5</v>
      </c>
      <c r="AO147" s="24">
        <v>-106.5</v>
      </c>
      <c r="AR147" s="29">
        <v>42496</v>
      </c>
      <c r="AS147" s="29">
        <v>42842</v>
      </c>
      <c r="AT147" s="29">
        <v>43207</v>
      </c>
      <c r="AU147" s="29">
        <v>43572</v>
      </c>
      <c r="AV147" s="29">
        <v>43938</v>
      </c>
      <c r="AW147" s="29">
        <v>44303</v>
      </c>
      <c r="AX147" s="29">
        <v>44668</v>
      </c>
      <c r="AY147" s="29">
        <v>45033</v>
      </c>
      <c r="AZ147" s="29"/>
      <c r="BA147" s="31">
        <v>93.277808219178084</v>
      </c>
      <c r="BB147" s="30">
        <v>-5.07</v>
      </c>
      <c r="BC147" s="30">
        <v>-5.07</v>
      </c>
      <c r="BD147" s="30">
        <v>-5.07</v>
      </c>
      <c r="BE147" s="30">
        <v>-5.07</v>
      </c>
      <c r="BF147" s="30">
        <v>-5.07</v>
      </c>
      <c r="BG147" s="30">
        <v>-5.07</v>
      </c>
      <c r="BH147" s="30">
        <v>-105.07</v>
      </c>
      <c r="BK147" s="23">
        <v>42496</v>
      </c>
      <c r="BL147" s="23">
        <v>42588</v>
      </c>
      <c r="BM147" s="23">
        <v>42953</v>
      </c>
      <c r="BN147" s="23">
        <v>43318</v>
      </c>
      <c r="BO147" s="25">
        <v>105.76</v>
      </c>
      <c r="BP147" s="24">
        <v>-7.3</v>
      </c>
      <c r="BQ147" s="24">
        <v>-7.3</v>
      </c>
      <c r="BR147" s="24">
        <v>-107.3</v>
      </c>
      <c r="BT147" s="19">
        <v>42496</v>
      </c>
      <c r="BU147" s="19">
        <v>42639</v>
      </c>
      <c r="BV147" s="19">
        <v>43004</v>
      </c>
      <c r="BW147" s="19">
        <v>43369</v>
      </c>
      <c r="BX147" s="19">
        <v>43734</v>
      </c>
      <c r="BY147" s="19">
        <v>44100</v>
      </c>
      <c r="BZ147" s="22">
        <v>99.929041095890412</v>
      </c>
      <c r="CA147" s="22">
        <v>-6.3</v>
      </c>
      <c r="CB147" s="22">
        <f t="shared" ref="CB147:CD147" si="335">CA147</f>
        <v>-6.3</v>
      </c>
      <c r="CC147" s="22">
        <f t="shared" si="335"/>
        <v>-6.3</v>
      </c>
      <c r="CD147" s="22">
        <f t="shared" si="335"/>
        <v>-6.3</v>
      </c>
      <c r="CE147" s="20">
        <v>-106.3</v>
      </c>
      <c r="CG147" s="26">
        <v>42496</v>
      </c>
      <c r="CH147" s="26">
        <v>42540</v>
      </c>
      <c r="CI147" s="26">
        <v>42905</v>
      </c>
      <c r="CJ147" s="26">
        <v>43270</v>
      </c>
      <c r="CK147" s="26">
        <v>43635</v>
      </c>
      <c r="CL147" s="26">
        <v>44001</v>
      </c>
      <c r="CM147" s="28">
        <v>108.69619178082192</v>
      </c>
      <c r="CN147" s="28">
        <v>-5.38</v>
      </c>
      <c r="CO147" s="28">
        <f t="shared" ref="CO147:CQ147" si="336">CN147</f>
        <v>-5.38</v>
      </c>
      <c r="CP147" s="28">
        <f t="shared" si="336"/>
        <v>-5.38</v>
      </c>
      <c r="CQ147" s="28">
        <f t="shared" si="336"/>
        <v>-5.38</v>
      </c>
      <c r="CR147" s="27">
        <v>-105.38</v>
      </c>
      <c r="CT147" s="23">
        <v>42496</v>
      </c>
      <c r="CU147" s="23">
        <v>42578</v>
      </c>
      <c r="CV147" s="23">
        <v>42943</v>
      </c>
      <c r="CW147" s="23">
        <v>43308</v>
      </c>
      <c r="CX147" s="25" t="s">
        <v>2</v>
      </c>
      <c r="CY147" s="24">
        <v>-6.5</v>
      </c>
      <c r="CZ147" s="24">
        <v>-6.5</v>
      </c>
      <c r="DA147" s="24">
        <v>-106.5</v>
      </c>
    </row>
    <row r="148" spans="1:105" x14ac:dyDescent="0.15">
      <c r="A148" s="1">
        <v>42499</v>
      </c>
      <c r="B148" s="1">
        <v>42771</v>
      </c>
      <c r="C148" s="1">
        <v>43136</v>
      </c>
      <c r="E148" s="2">
        <v>100.33145205479452</v>
      </c>
      <c r="F148">
        <v>-5.17</v>
      </c>
      <c r="G148">
        <v>-105.17</v>
      </c>
      <c r="J148" s="12">
        <v>42499</v>
      </c>
      <c r="K148" s="12">
        <v>42795</v>
      </c>
      <c r="L148" s="12"/>
      <c r="M148" s="13">
        <v>103.94013698630137</v>
      </c>
      <c r="N148" s="11">
        <v>-108.5</v>
      </c>
      <c r="Q148" s="14">
        <v>42499</v>
      </c>
      <c r="R148" s="14">
        <v>42612</v>
      </c>
      <c r="S148" s="14">
        <v>42977</v>
      </c>
      <c r="T148" s="17">
        <v>104.70753424657534</v>
      </c>
      <c r="U148" s="18">
        <v>-6.2</v>
      </c>
      <c r="V148" s="18">
        <v>-106.2</v>
      </c>
      <c r="X148" s="19">
        <v>42499</v>
      </c>
      <c r="Y148" s="19">
        <v>42673</v>
      </c>
      <c r="Z148" s="19">
        <v>43038</v>
      </c>
      <c r="AA148" s="19">
        <v>43403</v>
      </c>
      <c r="AB148" s="19">
        <v>43768</v>
      </c>
      <c r="AC148" s="22">
        <v>100.26054794520549</v>
      </c>
      <c r="AD148" s="21">
        <v>-5.4</v>
      </c>
      <c r="AE148" s="21">
        <v>-5.4</v>
      </c>
      <c r="AF148" s="21">
        <v>-5.4</v>
      </c>
      <c r="AG148" s="21">
        <v>-105.4</v>
      </c>
      <c r="AI148" s="23">
        <v>42499</v>
      </c>
      <c r="AJ148" s="23">
        <v>42766</v>
      </c>
      <c r="AK148" s="23">
        <v>43131</v>
      </c>
      <c r="AL148" s="23"/>
      <c r="AM148" s="25">
        <v>102.02301369863014</v>
      </c>
      <c r="AN148" s="24">
        <v>-6.5</v>
      </c>
      <c r="AO148" s="24">
        <v>-106.5</v>
      </c>
      <c r="AR148" s="29">
        <v>42499</v>
      </c>
      <c r="AS148" s="29">
        <v>42842</v>
      </c>
      <c r="AT148" s="29">
        <v>43207</v>
      </c>
      <c r="AU148" s="29">
        <v>43572</v>
      </c>
      <c r="AV148" s="29">
        <v>43938</v>
      </c>
      <c r="AW148" s="29">
        <v>44303</v>
      </c>
      <c r="AX148" s="29">
        <v>44668</v>
      </c>
      <c r="AY148" s="29">
        <v>45033</v>
      </c>
      <c r="AZ148" s="29"/>
      <c r="BA148" s="31">
        <v>93.319479452054793</v>
      </c>
      <c r="BB148" s="30">
        <v>-5.07</v>
      </c>
      <c r="BC148" s="30">
        <v>-5.07</v>
      </c>
      <c r="BD148" s="30">
        <v>-5.07</v>
      </c>
      <c r="BE148" s="30">
        <v>-5.07</v>
      </c>
      <c r="BF148" s="30">
        <v>-5.07</v>
      </c>
      <c r="BG148" s="30">
        <v>-5.07</v>
      </c>
      <c r="BH148" s="30">
        <v>-105.07</v>
      </c>
      <c r="BK148" s="23">
        <v>42499</v>
      </c>
      <c r="BL148" s="23">
        <v>42588</v>
      </c>
      <c r="BM148" s="23">
        <v>42953</v>
      </c>
      <c r="BN148" s="23">
        <v>43318</v>
      </c>
      <c r="BO148" s="25">
        <v>105.37</v>
      </c>
      <c r="BP148" s="24">
        <v>-7.3</v>
      </c>
      <c r="BQ148" s="24">
        <v>-7.3</v>
      </c>
      <c r="BR148" s="24">
        <v>-107.3</v>
      </c>
      <c r="BT148" s="19">
        <v>42499</v>
      </c>
      <c r="BU148" s="19">
        <v>42639</v>
      </c>
      <c r="BV148" s="19">
        <v>43004</v>
      </c>
      <c r="BW148" s="19">
        <v>43369</v>
      </c>
      <c r="BX148" s="19">
        <v>43734</v>
      </c>
      <c r="BY148" s="19">
        <v>44100</v>
      </c>
      <c r="BZ148" s="22">
        <v>99.970821917808209</v>
      </c>
      <c r="CA148" s="22">
        <v>-6.3</v>
      </c>
      <c r="CB148" s="22">
        <v>-6.3</v>
      </c>
      <c r="CC148" s="20">
        <v>-6.3</v>
      </c>
      <c r="CD148" s="20">
        <v>-6.3</v>
      </c>
      <c r="CE148" s="20">
        <v>-106.3</v>
      </c>
      <c r="CG148" s="26">
        <v>42499</v>
      </c>
      <c r="CH148" s="26">
        <v>42540</v>
      </c>
      <c r="CI148" s="26">
        <v>42905</v>
      </c>
      <c r="CJ148" s="26">
        <v>43270</v>
      </c>
      <c r="CK148" s="26">
        <v>43635</v>
      </c>
      <c r="CL148" s="26">
        <v>44001</v>
      </c>
      <c r="CM148" s="28">
        <v>108.5904109589041</v>
      </c>
      <c r="CN148" s="28">
        <v>-5.38</v>
      </c>
      <c r="CO148" s="28">
        <v>-5.38</v>
      </c>
      <c r="CP148" s="27">
        <v>-5.38</v>
      </c>
      <c r="CQ148" s="27">
        <v>-5.38</v>
      </c>
      <c r="CR148" s="27">
        <v>-105.38</v>
      </c>
      <c r="CT148" s="23">
        <v>42499</v>
      </c>
      <c r="CU148" s="23">
        <v>42578</v>
      </c>
      <c r="CV148" s="23">
        <v>42943</v>
      </c>
      <c r="CW148" s="23">
        <v>43308</v>
      </c>
      <c r="CX148" s="25" t="s">
        <v>2</v>
      </c>
      <c r="CY148" s="24">
        <v>-6.5</v>
      </c>
      <c r="CZ148" s="24">
        <v>-6.5</v>
      </c>
      <c r="DA148" s="24">
        <v>-106.5</v>
      </c>
    </row>
    <row r="149" spans="1:105" x14ac:dyDescent="0.15">
      <c r="A149" s="1">
        <v>42500</v>
      </c>
      <c r="B149" s="1">
        <v>42771</v>
      </c>
      <c r="C149" s="1">
        <v>43136</v>
      </c>
      <c r="E149" s="2" t="s">
        <v>2</v>
      </c>
      <c r="F149">
        <v>-5.17</v>
      </c>
      <c r="G149">
        <v>-105.17</v>
      </c>
      <c r="J149" s="12">
        <v>42500</v>
      </c>
      <c r="K149" s="12">
        <v>42795</v>
      </c>
      <c r="L149" s="12"/>
      <c r="M149" s="13">
        <v>104.03342465753424</v>
      </c>
      <c r="N149" s="11">
        <v>-108.5</v>
      </c>
      <c r="Q149" s="14">
        <v>42500</v>
      </c>
      <c r="R149" s="14">
        <v>42612</v>
      </c>
      <c r="S149" s="14">
        <v>42977</v>
      </c>
      <c r="T149" s="17">
        <v>104.6645205479452</v>
      </c>
      <c r="U149" s="18">
        <v>-6.2</v>
      </c>
      <c r="V149" s="18">
        <v>-106.2</v>
      </c>
      <c r="X149" s="19">
        <v>42500</v>
      </c>
      <c r="Y149" s="19">
        <v>42673</v>
      </c>
      <c r="Z149" s="19">
        <v>43038</v>
      </c>
      <c r="AA149" s="19">
        <v>43403</v>
      </c>
      <c r="AB149" s="19">
        <v>43768</v>
      </c>
      <c r="AC149" s="22">
        <v>100.27534246575343</v>
      </c>
      <c r="AD149" s="21">
        <v>-5.4</v>
      </c>
      <c r="AE149" s="21">
        <v>-5.4</v>
      </c>
      <c r="AF149" s="21">
        <v>-5.4</v>
      </c>
      <c r="AG149" s="21">
        <v>-105.4</v>
      </c>
      <c r="AI149" s="23">
        <v>42500</v>
      </c>
      <c r="AJ149" s="23">
        <v>42766</v>
      </c>
      <c r="AK149" s="23">
        <v>43131</v>
      </c>
      <c r="AL149" s="23"/>
      <c r="AM149" s="25" t="s">
        <v>2</v>
      </c>
      <c r="AN149" s="24">
        <v>-6.5</v>
      </c>
      <c r="AO149" s="24">
        <v>-106.5</v>
      </c>
      <c r="AR149" s="29">
        <v>42500</v>
      </c>
      <c r="AS149" s="29">
        <v>42842</v>
      </c>
      <c r="AT149" s="29">
        <v>43207</v>
      </c>
      <c r="AU149" s="29">
        <v>43572</v>
      </c>
      <c r="AV149" s="29">
        <v>43938</v>
      </c>
      <c r="AW149" s="29">
        <v>44303</v>
      </c>
      <c r="AX149" s="29">
        <v>44668</v>
      </c>
      <c r="AY149" s="29">
        <v>45033</v>
      </c>
      <c r="AZ149" s="29"/>
      <c r="BA149" s="31">
        <v>93.323369863013696</v>
      </c>
      <c r="BB149" s="30">
        <v>-5.07</v>
      </c>
      <c r="BC149" s="30">
        <v>-5.07</v>
      </c>
      <c r="BD149" s="30">
        <v>-5.07</v>
      </c>
      <c r="BE149" s="30">
        <v>-5.07</v>
      </c>
      <c r="BF149" s="30">
        <v>-5.07</v>
      </c>
      <c r="BG149" s="30">
        <v>-5.07</v>
      </c>
      <c r="BH149" s="30">
        <v>-105.07</v>
      </c>
      <c r="BK149" s="23">
        <v>42500</v>
      </c>
      <c r="BL149" s="23">
        <v>42588</v>
      </c>
      <c r="BM149" s="23">
        <v>42953</v>
      </c>
      <c r="BN149" s="23">
        <v>43318</v>
      </c>
      <c r="BO149" s="25">
        <v>105.48</v>
      </c>
      <c r="BP149" s="24">
        <v>-7.3</v>
      </c>
      <c r="BQ149" s="24">
        <v>-7.3</v>
      </c>
      <c r="BR149" s="24">
        <v>-107.3</v>
      </c>
      <c r="BT149" s="19">
        <v>42500</v>
      </c>
      <c r="BU149" s="19">
        <v>42639</v>
      </c>
      <c r="BV149" s="19">
        <v>43004</v>
      </c>
      <c r="BW149" s="19">
        <v>43369</v>
      </c>
      <c r="BX149" s="19">
        <v>43734</v>
      </c>
      <c r="BY149" s="19">
        <v>44100</v>
      </c>
      <c r="BZ149" s="22">
        <v>99.988082191780819</v>
      </c>
      <c r="CA149" s="22">
        <v>-6.3</v>
      </c>
      <c r="CB149" s="22">
        <v>-6.3</v>
      </c>
      <c r="CC149" s="20">
        <v>-6.3</v>
      </c>
      <c r="CD149" s="20">
        <v>-6.3</v>
      </c>
      <c r="CE149" s="20">
        <v>-106.3</v>
      </c>
      <c r="CG149" s="26">
        <v>42500</v>
      </c>
      <c r="CH149" s="26">
        <v>42540</v>
      </c>
      <c r="CI149" s="26">
        <v>42905</v>
      </c>
      <c r="CJ149" s="26">
        <v>43270</v>
      </c>
      <c r="CK149" s="26">
        <v>43635</v>
      </c>
      <c r="CL149" s="26">
        <v>44001</v>
      </c>
      <c r="CM149" s="28">
        <v>108.8051506849315</v>
      </c>
      <c r="CN149" s="28">
        <v>-5.38</v>
      </c>
      <c r="CO149" s="28">
        <f t="shared" ref="CO149:CQ149" si="337">CN149</f>
        <v>-5.38</v>
      </c>
      <c r="CP149" s="28">
        <f t="shared" si="337"/>
        <v>-5.38</v>
      </c>
      <c r="CQ149" s="28">
        <f t="shared" si="337"/>
        <v>-5.38</v>
      </c>
      <c r="CR149" s="27">
        <v>-105.38</v>
      </c>
      <c r="CT149" s="23">
        <v>42500</v>
      </c>
      <c r="CU149" s="23">
        <v>42578</v>
      </c>
      <c r="CV149" s="23">
        <v>42943</v>
      </c>
      <c r="CW149" s="23">
        <v>43308</v>
      </c>
      <c r="CX149" s="25">
        <v>104.08876712328767</v>
      </c>
      <c r="CY149" s="24">
        <v>-6.5</v>
      </c>
      <c r="CZ149" s="24">
        <v>-6.5</v>
      </c>
      <c r="DA149" s="24">
        <v>-106.5</v>
      </c>
    </row>
    <row r="150" spans="1:105" x14ac:dyDescent="0.15">
      <c r="A150" s="1">
        <v>42501</v>
      </c>
      <c r="B150" s="1">
        <v>42771</v>
      </c>
      <c r="C150" s="1">
        <v>43136</v>
      </c>
      <c r="E150" s="2" t="s">
        <v>2</v>
      </c>
      <c r="F150">
        <v>-5.17</v>
      </c>
      <c r="G150">
        <v>-105.17</v>
      </c>
      <c r="J150" s="12">
        <v>42501</v>
      </c>
      <c r="K150" s="12">
        <v>42795</v>
      </c>
      <c r="L150" s="12"/>
      <c r="M150" s="13">
        <v>104.03671232876712</v>
      </c>
      <c r="N150" s="11">
        <v>-108.5</v>
      </c>
      <c r="Q150" s="14">
        <v>42501</v>
      </c>
      <c r="R150" s="14">
        <v>42612</v>
      </c>
      <c r="S150" s="14">
        <v>42977</v>
      </c>
      <c r="T150" s="17">
        <v>104.79150684931506</v>
      </c>
      <c r="U150" s="18">
        <v>-6.2</v>
      </c>
      <c r="V150" s="18">
        <v>-106.2</v>
      </c>
      <c r="X150" s="19">
        <v>42501</v>
      </c>
      <c r="Y150" s="19">
        <v>42673</v>
      </c>
      <c r="Z150" s="19">
        <v>43038</v>
      </c>
      <c r="AA150" s="19">
        <v>43403</v>
      </c>
      <c r="AB150" s="19">
        <v>43768</v>
      </c>
      <c r="AC150" s="22">
        <v>100.53013698630137</v>
      </c>
      <c r="AD150" s="21">
        <v>-5.4</v>
      </c>
      <c r="AE150" s="21">
        <v>-5.4</v>
      </c>
      <c r="AF150" s="21">
        <v>-5.4</v>
      </c>
      <c r="AG150" s="21">
        <v>-105.4</v>
      </c>
      <c r="AI150" s="23">
        <v>42501</v>
      </c>
      <c r="AJ150" s="23">
        <v>42766</v>
      </c>
      <c r="AK150" s="23">
        <v>43131</v>
      </c>
      <c r="AL150" s="23"/>
      <c r="AM150" s="25" t="s">
        <v>2</v>
      </c>
      <c r="AN150" s="24">
        <v>-6.5</v>
      </c>
      <c r="AO150" s="24">
        <v>-106.5</v>
      </c>
      <c r="AR150" s="29">
        <v>42501</v>
      </c>
      <c r="AS150" s="29">
        <v>42842</v>
      </c>
      <c r="AT150" s="29">
        <v>43207</v>
      </c>
      <c r="AU150" s="29">
        <v>43572</v>
      </c>
      <c r="AV150" s="29">
        <v>43938</v>
      </c>
      <c r="AW150" s="29">
        <v>44303</v>
      </c>
      <c r="AX150" s="29">
        <v>44668</v>
      </c>
      <c r="AY150" s="29">
        <v>45033</v>
      </c>
      <c r="AZ150" s="29"/>
      <c r="BA150" s="31">
        <v>93.347260273972609</v>
      </c>
      <c r="BB150" s="30">
        <v>-5.07</v>
      </c>
      <c r="BC150" s="30">
        <v>-5.07</v>
      </c>
      <c r="BD150" s="30">
        <v>-5.07</v>
      </c>
      <c r="BE150" s="30">
        <v>-5.07</v>
      </c>
      <c r="BF150" s="30">
        <v>-5.07</v>
      </c>
      <c r="BG150" s="30">
        <v>-5.07</v>
      </c>
      <c r="BH150" s="30">
        <v>-105.07</v>
      </c>
      <c r="BK150" s="23">
        <v>42501</v>
      </c>
      <c r="BL150" s="23">
        <v>42588</v>
      </c>
      <c r="BM150" s="23">
        <v>42953</v>
      </c>
      <c r="BN150" s="23">
        <v>43318</v>
      </c>
      <c r="BO150" s="25">
        <v>105.53999999999999</v>
      </c>
      <c r="BP150" s="24">
        <v>-7.3</v>
      </c>
      <c r="BQ150" s="24">
        <v>-7.3</v>
      </c>
      <c r="BR150" s="24">
        <v>-107.3</v>
      </c>
      <c r="BT150" s="19">
        <v>42501</v>
      </c>
      <c r="BU150" s="19">
        <v>42639</v>
      </c>
      <c r="BV150" s="19">
        <v>43004</v>
      </c>
      <c r="BW150" s="19">
        <v>43369</v>
      </c>
      <c r="BX150" s="19">
        <v>43734</v>
      </c>
      <c r="BY150" s="19">
        <v>44100</v>
      </c>
      <c r="BZ150" s="22">
        <v>99.935342465753422</v>
      </c>
      <c r="CA150" s="22">
        <v>-6.3</v>
      </c>
      <c r="CB150" s="22">
        <f t="shared" ref="CB150:CD150" si="338">CA150</f>
        <v>-6.3</v>
      </c>
      <c r="CC150" s="22">
        <f t="shared" si="338"/>
        <v>-6.3</v>
      </c>
      <c r="CD150" s="22">
        <f t="shared" si="338"/>
        <v>-6.3</v>
      </c>
      <c r="CE150" s="20">
        <v>-106.3</v>
      </c>
      <c r="CG150" s="26">
        <v>42501</v>
      </c>
      <c r="CH150" s="26">
        <v>42540</v>
      </c>
      <c r="CI150" s="26">
        <v>42905</v>
      </c>
      <c r="CJ150" s="26">
        <v>43270</v>
      </c>
      <c r="CK150" s="26">
        <v>43635</v>
      </c>
      <c r="CL150" s="26">
        <v>44001</v>
      </c>
      <c r="CM150" s="28">
        <v>108.82989041095891</v>
      </c>
      <c r="CN150" s="28">
        <v>-5.38</v>
      </c>
      <c r="CO150" s="28">
        <v>-5.38</v>
      </c>
      <c r="CP150" s="27">
        <v>-5.38</v>
      </c>
      <c r="CQ150" s="27">
        <v>-5.38</v>
      </c>
      <c r="CR150" s="27">
        <v>-105.38</v>
      </c>
      <c r="CT150" s="23">
        <v>42501</v>
      </c>
      <c r="CU150" s="23">
        <v>42578</v>
      </c>
      <c r="CV150" s="23">
        <v>42943</v>
      </c>
      <c r="CW150" s="23">
        <v>43308</v>
      </c>
      <c r="CX150" s="25" t="s">
        <v>2</v>
      </c>
      <c r="CY150" s="24">
        <v>-6.5</v>
      </c>
      <c r="CZ150" s="24">
        <v>-6.5</v>
      </c>
      <c r="DA150" s="24">
        <v>-106.5</v>
      </c>
    </row>
    <row r="151" spans="1:105" x14ac:dyDescent="0.15">
      <c r="A151" s="1">
        <v>42502</v>
      </c>
      <c r="B151" s="1">
        <v>42771</v>
      </c>
      <c r="C151" s="1">
        <v>43136</v>
      </c>
      <c r="E151" s="2" t="s">
        <v>2</v>
      </c>
      <c r="F151">
        <v>-5.17</v>
      </c>
      <c r="G151">
        <v>-105.17</v>
      </c>
      <c r="J151" s="12">
        <v>42502</v>
      </c>
      <c r="K151" s="12">
        <v>42795</v>
      </c>
      <c r="L151" s="12"/>
      <c r="M151" s="13">
        <v>104.04</v>
      </c>
      <c r="N151" s="11">
        <v>-108.5</v>
      </c>
      <c r="Q151" s="14">
        <v>42502</v>
      </c>
      <c r="R151" s="14">
        <v>42612</v>
      </c>
      <c r="S151" s="14">
        <v>42977</v>
      </c>
      <c r="T151" s="17">
        <v>104.48849315068493</v>
      </c>
      <c r="U151" s="18">
        <v>-6.2</v>
      </c>
      <c r="V151" s="18">
        <v>-106.2</v>
      </c>
      <c r="X151" s="19">
        <v>42502</v>
      </c>
      <c r="Y151" s="19">
        <v>42673</v>
      </c>
      <c r="Z151" s="19">
        <v>43038</v>
      </c>
      <c r="AA151" s="19">
        <v>43403</v>
      </c>
      <c r="AB151" s="19">
        <v>43768</v>
      </c>
      <c r="AC151" s="22">
        <v>100.38493150684931</v>
      </c>
      <c r="AD151" s="21">
        <v>-5.4</v>
      </c>
      <c r="AE151" s="21">
        <v>-5.4</v>
      </c>
      <c r="AF151" s="21">
        <v>-5.4</v>
      </c>
      <c r="AG151" s="21">
        <v>-105.4</v>
      </c>
      <c r="AI151" s="23">
        <v>42502</v>
      </c>
      <c r="AJ151" s="23">
        <v>42766</v>
      </c>
      <c r="AK151" s="23">
        <v>43131</v>
      </c>
      <c r="AL151" s="23"/>
      <c r="AM151" s="25">
        <v>101.81643835616438</v>
      </c>
      <c r="AN151" s="24">
        <v>-6.5</v>
      </c>
      <c r="AO151" s="24">
        <v>-106.5</v>
      </c>
      <c r="AR151" s="29">
        <v>42502</v>
      </c>
      <c r="AS151" s="29">
        <v>42842</v>
      </c>
      <c r="AT151" s="29">
        <v>43207</v>
      </c>
      <c r="AU151" s="29">
        <v>43572</v>
      </c>
      <c r="AV151" s="29">
        <v>43938</v>
      </c>
      <c r="AW151" s="29">
        <v>44303</v>
      </c>
      <c r="AX151" s="29">
        <v>44668</v>
      </c>
      <c r="AY151" s="29">
        <v>45033</v>
      </c>
      <c r="AZ151" s="29"/>
      <c r="BA151" s="31" t="s">
        <v>2</v>
      </c>
      <c r="BB151" s="30">
        <v>-5.07</v>
      </c>
      <c r="BC151" s="30">
        <v>-5.07</v>
      </c>
      <c r="BD151" s="30">
        <v>-5.07</v>
      </c>
      <c r="BE151" s="30">
        <v>-5.07</v>
      </c>
      <c r="BF151" s="30">
        <v>-5.07</v>
      </c>
      <c r="BG151" s="30">
        <v>-5.07</v>
      </c>
      <c r="BH151" s="30">
        <v>-105.07</v>
      </c>
      <c r="BK151" s="23">
        <v>42502</v>
      </c>
      <c r="BL151" s="23">
        <v>42588</v>
      </c>
      <c r="BM151" s="23">
        <v>42953</v>
      </c>
      <c r="BN151" s="23">
        <v>43318</v>
      </c>
      <c r="BO151" s="25">
        <v>105.53999999999999</v>
      </c>
      <c r="BP151" s="24">
        <v>-7.3</v>
      </c>
      <c r="BQ151" s="24">
        <v>-7.3</v>
      </c>
      <c r="BR151" s="24">
        <v>-107.3</v>
      </c>
      <c r="BT151" s="19">
        <v>42502</v>
      </c>
      <c r="BU151" s="19">
        <v>42639</v>
      </c>
      <c r="BV151" s="19">
        <v>43004</v>
      </c>
      <c r="BW151" s="19">
        <v>43369</v>
      </c>
      <c r="BX151" s="19">
        <v>43734</v>
      </c>
      <c r="BY151" s="19">
        <v>44100</v>
      </c>
      <c r="BZ151" s="22">
        <v>99.952602739726032</v>
      </c>
      <c r="CA151" s="22">
        <v>-6.3</v>
      </c>
      <c r="CB151" s="22">
        <v>-6.3</v>
      </c>
      <c r="CC151" s="20">
        <v>-6.3</v>
      </c>
      <c r="CD151" s="20">
        <v>-6.3</v>
      </c>
      <c r="CE151" s="20">
        <v>-106.3</v>
      </c>
      <c r="CG151" s="26">
        <v>42502</v>
      </c>
      <c r="CH151" s="26">
        <v>42540</v>
      </c>
      <c r="CI151" s="26">
        <v>42905</v>
      </c>
      <c r="CJ151" s="26">
        <v>43270</v>
      </c>
      <c r="CK151" s="26">
        <v>43635</v>
      </c>
      <c r="CL151" s="26">
        <v>44001</v>
      </c>
      <c r="CM151" s="28">
        <v>108.8246301369863</v>
      </c>
      <c r="CN151" s="28">
        <v>-5.38</v>
      </c>
      <c r="CO151" s="28">
        <f t="shared" ref="CO151:CQ151" si="339">CN151</f>
        <v>-5.38</v>
      </c>
      <c r="CP151" s="28">
        <f t="shared" si="339"/>
        <v>-5.38</v>
      </c>
      <c r="CQ151" s="28">
        <f t="shared" si="339"/>
        <v>-5.38</v>
      </c>
      <c r="CR151" s="27">
        <v>-105.38</v>
      </c>
      <c r="CT151" s="23">
        <v>42502</v>
      </c>
      <c r="CU151" s="23">
        <v>42578</v>
      </c>
      <c r="CV151" s="23">
        <v>42943</v>
      </c>
      <c r="CW151" s="23">
        <v>43308</v>
      </c>
      <c r="CX151" s="25" t="s">
        <v>2</v>
      </c>
      <c r="CY151" s="24">
        <v>-6.5</v>
      </c>
      <c r="CZ151" s="24">
        <v>-6.5</v>
      </c>
      <c r="DA151" s="24">
        <v>-106.5</v>
      </c>
    </row>
    <row r="152" spans="1:105" x14ac:dyDescent="0.15">
      <c r="A152" s="1">
        <v>42503</v>
      </c>
      <c r="B152" s="1">
        <v>42771</v>
      </c>
      <c r="C152" s="1">
        <v>43136</v>
      </c>
      <c r="E152" s="2" t="s">
        <v>2</v>
      </c>
      <c r="F152">
        <v>-5.17</v>
      </c>
      <c r="G152">
        <v>-105.17</v>
      </c>
      <c r="J152" s="12">
        <v>42503</v>
      </c>
      <c r="K152" s="12">
        <v>42795</v>
      </c>
      <c r="L152" s="12"/>
      <c r="M152" s="13">
        <v>103.95328767123289</v>
      </c>
      <c r="N152" s="11">
        <v>-108.5</v>
      </c>
      <c r="Q152" s="14">
        <v>42503</v>
      </c>
      <c r="R152" s="14">
        <v>42612</v>
      </c>
      <c r="S152" s="14">
        <v>42977</v>
      </c>
      <c r="T152" s="17">
        <v>104.6754794520548</v>
      </c>
      <c r="U152" s="18">
        <v>-6.2</v>
      </c>
      <c r="V152" s="18">
        <v>-106.2</v>
      </c>
      <c r="X152" s="19">
        <v>42503</v>
      </c>
      <c r="Y152" s="19">
        <v>42673</v>
      </c>
      <c r="Z152" s="19">
        <v>43038</v>
      </c>
      <c r="AA152" s="19">
        <v>43403</v>
      </c>
      <c r="AB152" s="19">
        <v>43768</v>
      </c>
      <c r="AC152" s="22">
        <v>100.29972602739727</v>
      </c>
      <c r="AD152" s="21">
        <v>-5.4</v>
      </c>
      <c r="AE152" s="21">
        <v>-5.4</v>
      </c>
      <c r="AF152" s="21">
        <v>-5.4</v>
      </c>
      <c r="AG152" s="21">
        <v>-105.4</v>
      </c>
      <c r="AI152" s="23">
        <v>42503</v>
      </c>
      <c r="AJ152" s="23">
        <v>42766</v>
      </c>
      <c r="AK152" s="23">
        <v>43131</v>
      </c>
      <c r="AL152" s="23"/>
      <c r="AM152" s="25">
        <v>102.03424657534246</v>
      </c>
      <c r="AN152" s="24">
        <v>-6.5</v>
      </c>
      <c r="AO152" s="24">
        <v>-106.5</v>
      </c>
      <c r="AR152" s="29">
        <v>42503</v>
      </c>
      <c r="AS152" s="29">
        <v>42842</v>
      </c>
      <c r="AT152" s="29">
        <v>43207</v>
      </c>
      <c r="AU152" s="29">
        <v>43572</v>
      </c>
      <c r="AV152" s="29">
        <v>43938</v>
      </c>
      <c r="AW152" s="29">
        <v>44303</v>
      </c>
      <c r="AX152" s="29">
        <v>44668</v>
      </c>
      <c r="AY152" s="29">
        <v>45033</v>
      </c>
      <c r="AZ152" s="29"/>
      <c r="BA152" s="31" t="s">
        <v>2</v>
      </c>
      <c r="BB152" s="30">
        <v>-5.07</v>
      </c>
      <c r="BC152" s="30">
        <v>-5.07</v>
      </c>
      <c r="BD152" s="30">
        <v>-5.07</v>
      </c>
      <c r="BE152" s="30">
        <v>-5.07</v>
      </c>
      <c r="BF152" s="30">
        <v>-5.07</v>
      </c>
      <c r="BG152" s="30">
        <v>-5.07</v>
      </c>
      <c r="BH152" s="30">
        <v>-105.07</v>
      </c>
      <c r="BK152" s="23">
        <v>42503</v>
      </c>
      <c r="BL152" s="23">
        <v>42588</v>
      </c>
      <c r="BM152" s="23">
        <v>42953</v>
      </c>
      <c r="BN152" s="23">
        <v>43318</v>
      </c>
      <c r="BO152" s="25">
        <v>105.57000000000001</v>
      </c>
      <c r="BP152" s="24">
        <v>-7.3</v>
      </c>
      <c r="BQ152" s="24">
        <v>-7.3</v>
      </c>
      <c r="BR152" s="24">
        <v>-107.3</v>
      </c>
      <c r="BT152" s="19">
        <v>42503</v>
      </c>
      <c r="BU152" s="19">
        <v>42639</v>
      </c>
      <c r="BV152" s="19">
        <v>43004</v>
      </c>
      <c r="BW152" s="19">
        <v>43369</v>
      </c>
      <c r="BX152" s="19">
        <v>43734</v>
      </c>
      <c r="BY152" s="19">
        <v>44100</v>
      </c>
      <c r="BZ152" s="22">
        <v>100.05986301369863</v>
      </c>
      <c r="CA152" s="22">
        <v>-6.3</v>
      </c>
      <c r="CB152" s="22">
        <v>-6.3</v>
      </c>
      <c r="CC152" s="20">
        <v>-6.3</v>
      </c>
      <c r="CD152" s="20">
        <v>-6.3</v>
      </c>
      <c r="CE152" s="20">
        <v>-106.3</v>
      </c>
      <c r="CG152" s="26">
        <v>42503</v>
      </c>
      <c r="CH152" s="26">
        <v>42540</v>
      </c>
      <c r="CI152" s="26">
        <v>42905</v>
      </c>
      <c r="CJ152" s="26">
        <v>43270</v>
      </c>
      <c r="CK152" s="26">
        <v>43635</v>
      </c>
      <c r="CL152" s="26">
        <v>44001</v>
      </c>
      <c r="CM152" s="28">
        <v>108.8093698630137</v>
      </c>
      <c r="CN152" s="28">
        <v>-5.38</v>
      </c>
      <c r="CO152" s="28">
        <v>-5.38</v>
      </c>
      <c r="CP152" s="27">
        <v>-5.38</v>
      </c>
      <c r="CQ152" s="27">
        <v>-5.38</v>
      </c>
      <c r="CR152" s="27">
        <v>-105.38</v>
      </c>
      <c r="CT152" s="23">
        <v>42503</v>
      </c>
      <c r="CU152" s="23">
        <v>42578</v>
      </c>
      <c r="CV152" s="23">
        <v>42943</v>
      </c>
      <c r="CW152" s="23">
        <v>43308</v>
      </c>
      <c r="CX152" s="25" t="s">
        <v>2</v>
      </c>
      <c r="CY152" s="24">
        <v>-6.5</v>
      </c>
      <c r="CZ152" s="24">
        <v>-6.5</v>
      </c>
      <c r="DA152" s="24">
        <v>-106.5</v>
      </c>
    </row>
    <row r="153" spans="1:105" x14ac:dyDescent="0.15">
      <c r="A153" s="1">
        <v>42506</v>
      </c>
      <c r="B153" s="1">
        <v>42771</v>
      </c>
      <c r="C153" s="1">
        <v>43136</v>
      </c>
      <c r="E153" s="2" t="s">
        <v>2</v>
      </c>
      <c r="F153">
        <v>-5.17</v>
      </c>
      <c r="G153">
        <v>-105.17</v>
      </c>
      <c r="J153" s="12">
        <v>42506</v>
      </c>
      <c r="K153" s="12">
        <v>42795</v>
      </c>
      <c r="L153" s="12"/>
      <c r="M153" s="13">
        <v>104.0331506849315</v>
      </c>
      <c r="N153" s="11">
        <v>-108.5</v>
      </c>
      <c r="Q153" s="14">
        <v>42506</v>
      </c>
      <c r="R153" s="14">
        <v>42612</v>
      </c>
      <c r="S153" s="14">
        <v>42977</v>
      </c>
      <c r="T153" s="17">
        <v>104.59643835616438</v>
      </c>
      <c r="U153" s="18">
        <v>-6.2</v>
      </c>
      <c r="V153" s="18">
        <v>-106.2</v>
      </c>
      <c r="X153" s="19">
        <v>42506</v>
      </c>
      <c r="Y153" s="19">
        <v>42673</v>
      </c>
      <c r="Z153" s="19">
        <v>43038</v>
      </c>
      <c r="AA153" s="19">
        <v>43403</v>
      </c>
      <c r="AB153" s="19">
        <v>43768</v>
      </c>
      <c r="AC153" s="22">
        <v>100.24410958904109</v>
      </c>
      <c r="AD153" s="21">
        <v>-5.4</v>
      </c>
      <c r="AE153" s="21">
        <v>-5.4</v>
      </c>
      <c r="AF153" s="21">
        <v>-5.4</v>
      </c>
      <c r="AG153" s="21">
        <v>-105.4</v>
      </c>
      <c r="AI153" s="23">
        <v>42506</v>
      </c>
      <c r="AJ153" s="23">
        <v>42766</v>
      </c>
      <c r="AK153" s="23">
        <v>43131</v>
      </c>
      <c r="AL153" s="23"/>
      <c r="AM153" s="25" t="s">
        <v>2</v>
      </c>
      <c r="AN153" s="24">
        <v>-6.5</v>
      </c>
      <c r="AO153" s="24">
        <v>-106.5</v>
      </c>
      <c r="AR153" s="29">
        <v>42506</v>
      </c>
      <c r="AS153" s="29">
        <v>42842</v>
      </c>
      <c r="AT153" s="29">
        <v>43207</v>
      </c>
      <c r="AU153" s="29">
        <v>43572</v>
      </c>
      <c r="AV153" s="29">
        <v>43938</v>
      </c>
      <c r="AW153" s="29">
        <v>44303</v>
      </c>
      <c r="AX153" s="29">
        <v>44668</v>
      </c>
      <c r="AY153" s="29">
        <v>45033</v>
      </c>
      <c r="AZ153" s="29"/>
      <c r="BA153" s="31">
        <v>93.316712328767125</v>
      </c>
      <c r="BB153" s="30">
        <v>-5.07</v>
      </c>
      <c r="BC153" s="30">
        <v>-5.07</v>
      </c>
      <c r="BD153" s="30">
        <v>-5.07</v>
      </c>
      <c r="BE153" s="30">
        <v>-5.07</v>
      </c>
      <c r="BF153" s="30">
        <v>-5.07</v>
      </c>
      <c r="BG153" s="30">
        <v>-5.07</v>
      </c>
      <c r="BH153" s="30">
        <v>-105.07</v>
      </c>
      <c r="BK153" s="23">
        <v>42506</v>
      </c>
      <c r="BL153" s="23">
        <v>42588</v>
      </c>
      <c r="BM153" s="23">
        <v>42953</v>
      </c>
      <c r="BN153" s="23">
        <v>43318</v>
      </c>
      <c r="BO153" s="25">
        <v>105.66999999999999</v>
      </c>
      <c r="BP153" s="24">
        <v>-7.3</v>
      </c>
      <c r="BQ153" s="24">
        <v>-7.3</v>
      </c>
      <c r="BR153" s="24">
        <v>-107.3</v>
      </c>
      <c r="BT153" s="19">
        <v>42506</v>
      </c>
      <c r="BU153" s="19">
        <v>42639</v>
      </c>
      <c r="BV153" s="19">
        <v>43004</v>
      </c>
      <c r="BW153" s="19">
        <v>43369</v>
      </c>
      <c r="BX153" s="19">
        <v>43734</v>
      </c>
      <c r="BY153" s="19">
        <v>44100</v>
      </c>
      <c r="BZ153" s="22">
        <v>100.22164383561645</v>
      </c>
      <c r="CA153" s="22">
        <v>-6.3</v>
      </c>
      <c r="CB153" s="22">
        <f t="shared" ref="CB153:CD153" si="340">CA153</f>
        <v>-6.3</v>
      </c>
      <c r="CC153" s="22">
        <f t="shared" si="340"/>
        <v>-6.3</v>
      </c>
      <c r="CD153" s="22">
        <f t="shared" si="340"/>
        <v>-6.3</v>
      </c>
      <c r="CE153" s="20">
        <v>-106.3</v>
      </c>
      <c r="CG153" s="26">
        <v>42506</v>
      </c>
      <c r="CH153" s="26">
        <v>42540</v>
      </c>
      <c r="CI153" s="26">
        <v>42905</v>
      </c>
      <c r="CJ153" s="26">
        <v>43270</v>
      </c>
      <c r="CK153" s="26">
        <v>43635</v>
      </c>
      <c r="CL153" s="26">
        <v>44001</v>
      </c>
      <c r="CM153" s="28">
        <v>108.88358904109589</v>
      </c>
      <c r="CN153" s="28">
        <v>-5.38</v>
      </c>
      <c r="CO153" s="28">
        <f t="shared" ref="CO153:CQ153" si="341">CN153</f>
        <v>-5.38</v>
      </c>
      <c r="CP153" s="28">
        <f t="shared" si="341"/>
        <v>-5.38</v>
      </c>
      <c r="CQ153" s="28">
        <f t="shared" si="341"/>
        <v>-5.38</v>
      </c>
      <c r="CR153" s="27">
        <v>-105.38</v>
      </c>
      <c r="CT153" s="23">
        <v>42506</v>
      </c>
      <c r="CU153" s="23">
        <v>42578</v>
      </c>
      <c r="CV153" s="23">
        <v>42943</v>
      </c>
      <c r="CW153" s="23">
        <v>43308</v>
      </c>
      <c r="CX153" s="25" t="s">
        <v>2</v>
      </c>
      <c r="CY153" s="24">
        <v>-6.5</v>
      </c>
      <c r="CZ153" s="24">
        <v>-6.5</v>
      </c>
      <c r="DA153" s="24">
        <v>-106.5</v>
      </c>
    </row>
    <row r="154" spans="1:105" x14ac:dyDescent="0.15">
      <c r="A154" s="1">
        <v>42507</v>
      </c>
      <c r="B154" s="1">
        <v>42771</v>
      </c>
      <c r="C154" s="1">
        <v>43136</v>
      </c>
      <c r="E154" s="2" t="s">
        <v>2</v>
      </c>
      <c r="F154">
        <v>-5.17</v>
      </c>
      <c r="G154">
        <v>-105.17</v>
      </c>
      <c r="J154" s="12">
        <v>42507</v>
      </c>
      <c r="K154" s="12">
        <v>42795</v>
      </c>
      <c r="L154" s="12"/>
      <c r="M154" s="13">
        <v>104.03643835616438</v>
      </c>
      <c r="N154" s="11">
        <v>-108.5</v>
      </c>
      <c r="Q154" s="14">
        <v>42507</v>
      </c>
      <c r="R154" s="14">
        <v>42612</v>
      </c>
      <c r="S154" s="14">
        <v>42977</v>
      </c>
      <c r="T154" s="17">
        <v>104.63342465753425</v>
      </c>
      <c r="U154" s="18">
        <v>-6.2</v>
      </c>
      <c r="V154" s="18">
        <v>-106.2</v>
      </c>
      <c r="X154" s="19">
        <v>42507</v>
      </c>
      <c r="Y154" s="19">
        <v>42673</v>
      </c>
      <c r="Z154" s="19">
        <v>43038</v>
      </c>
      <c r="AA154" s="19">
        <v>43403</v>
      </c>
      <c r="AB154" s="19">
        <v>43768</v>
      </c>
      <c r="AC154" s="22">
        <v>100.19890410958904</v>
      </c>
      <c r="AD154" s="21">
        <v>-5.4</v>
      </c>
      <c r="AE154" s="21">
        <v>-5.4</v>
      </c>
      <c r="AF154" s="21">
        <v>-5.4</v>
      </c>
      <c r="AG154" s="21">
        <v>-105.4</v>
      </c>
      <c r="AI154" s="23">
        <v>42507</v>
      </c>
      <c r="AJ154" s="23">
        <v>42766</v>
      </c>
      <c r="AK154" s="23">
        <v>43131</v>
      </c>
      <c r="AL154" s="23"/>
      <c r="AM154" s="25">
        <v>101.96547945205479</v>
      </c>
      <c r="AN154" s="24">
        <v>-6.5</v>
      </c>
      <c r="AO154" s="24">
        <v>-106.5</v>
      </c>
      <c r="AR154" s="29">
        <v>42507</v>
      </c>
      <c r="AS154" s="29">
        <v>42842</v>
      </c>
      <c r="AT154" s="29">
        <v>43207</v>
      </c>
      <c r="AU154" s="29">
        <v>43572</v>
      </c>
      <c r="AV154" s="29">
        <v>43938</v>
      </c>
      <c r="AW154" s="29">
        <v>44303</v>
      </c>
      <c r="AX154" s="29">
        <v>44668</v>
      </c>
      <c r="AY154" s="29">
        <v>45033</v>
      </c>
      <c r="AZ154" s="29"/>
      <c r="BA154" s="31" t="s">
        <v>2</v>
      </c>
      <c r="BB154" s="30">
        <v>-5.07</v>
      </c>
      <c r="BC154" s="30">
        <v>-5.07</v>
      </c>
      <c r="BD154" s="30">
        <v>-5.07</v>
      </c>
      <c r="BE154" s="30">
        <v>-5.07</v>
      </c>
      <c r="BF154" s="30">
        <v>-5.07</v>
      </c>
      <c r="BG154" s="30">
        <v>-5.07</v>
      </c>
      <c r="BH154" s="30">
        <v>-105.07</v>
      </c>
      <c r="BK154" s="23">
        <v>42507</v>
      </c>
      <c r="BL154" s="23">
        <v>42588</v>
      </c>
      <c r="BM154" s="23">
        <v>42953</v>
      </c>
      <c r="BN154" s="23">
        <v>43318</v>
      </c>
      <c r="BO154" s="25">
        <v>105.71000000000001</v>
      </c>
      <c r="BP154" s="24">
        <v>-7.3</v>
      </c>
      <c r="BQ154" s="24">
        <v>-7.3</v>
      </c>
      <c r="BR154" s="24">
        <v>-107.3</v>
      </c>
      <c r="BT154" s="19">
        <v>42507</v>
      </c>
      <c r="BU154" s="19">
        <v>42639</v>
      </c>
      <c r="BV154" s="19">
        <v>43004</v>
      </c>
      <c r="BW154" s="19">
        <v>43369</v>
      </c>
      <c r="BX154" s="19">
        <v>43734</v>
      </c>
      <c r="BY154" s="19">
        <v>44100</v>
      </c>
      <c r="BZ154" s="22">
        <v>100.07890410958905</v>
      </c>
      <c r="CA154" s="22">
        <v>-6.3</v>
      </c>
      <c r="CB154" s="22">
        <v>-6.3</v>
      </c>
      <c r="CC154" s="20">
        <v>-6.3</v>
      </c>
      <c r="CD154" s="20">
        <v>-6.3</v>
      </c>
      <c r="CE154" s="20">
        <v>-106.3</v>
      </c>
      <c r="CG154" s="26">
        <v>42507</v>
      </c>
      <c r="CH154" s="26">
        <v>42540</v>
      </c>
      <c r="CI154" s="26">
        <v>42905</v>
      </c>
      <c r="CJ154" s="26">
        <v>43270</v>
      </c>
      <c r="CK154" s="26">
        <v>43635</v>
      </c>
      <c r="CL154" s="26">
        <v>44001</v>
      </c>
      <c r="CM154" s="28">
        <v>108.8383287671233</v>
      </c>
      <c r="CN154" s="28">
        <v>-5.38</v>
      </c>
      <c r="CO154" s="28">
        <v>-5.38</v>
      </c>
      <c r="CP154" s="27">
        <v>-5.38</v>
      </c>
      <c r="CQ154" s="27">
        <v>-5.38</v>
      </c>
      <c r="CR154" s="27">
        <v>-105.38</v>
      </c>
      <c r="CT154" s="23">
        <v>42507</v>
      </c>
      <c r="CU154" s="23">
        <v>42578</v>
      </c>
      <c r="CV154" s="23">
        <v>42943</v>
      </c>
      <c r="CW154" s="23">
        <v>43308</v>
      </c>
      <c r="CX154" s="25">
        <v>104.19342465753425</v>
      </c>
      <c r="CY154" s="24">
        <v>-6.5</v>
      </c>
      <c r="CZ154" s="24">
        <v>-6.5</v>
      </c>
      <c r="DA154" s="24">
        <v>-106.5</v>
      </c>
    </row>
    <row r="155" spans="1:105" x14ac:dyDescent="0.15">
      <c r="A155" s="1">
        <v>42508</v>
      </c>
      <c r="B155" s="1">
        <v>42771</v>
      </c>
      <c r="C155" s="1">
        <v>43136</v>
      </c>
      <c r="E155" s="2" t="s">
        <v>2</v>
      </c>
      <c r="F155">
        <v>-5.17</v>
      </c>
      <c r="G155">
        <v>-105.17</v>
      </c>
      <c r="J155" s="12">
        <v>42508</v>
      </c>
      <c r="K155" s="12">
        <v>42795</v>
      </c>
      <c r="L155" s="12"/>
      <c r="M155" s="13">
        <v>104.04972602739726</v>
      </c>
      <c r="N155" s="11">
        <v>-108.5</v>
      </c>
      <c r="Q155" s="14">
        <v>42508</v>
      </c>
      <c r="R155" s="14">
        <v>42612</v>
      </c>
      <c r="S155" s="14">
        <v>42977</v>
      </c>
      <c r="T155" s="17">
        <v>104.56041095890411</v>
      </c>
      <c r="U155" s="18">
        <v>-6.2</v>
      </c>
      <c r="V155" s="18">
        <v>-106.2</v>
      </c>
      <c r="X155" s="19">
        <v>42508</v>
      </c>
      <c r="Y155" s="19">
        <v>42673</v>
      </c>
      <c r="Z155" s="19">
        <v>43038</v>
      </c>
      <c r="AA155" s="19">
        <v>43403</v>
      </c>
      <c r="AB155" s="19">
        <v>43768</v>
      </c>
      <c r="AC155" s="22">
        <v>99.933698630136973</v>
      </c>
      <c r="AD155" s="21">
        <v>-5.4</v>
      </c>
      <c r="AE155" s="21">
        <v>-5.4</v>
      </c>
      <c r="AF155" s="21">
        <v>-5.4</v>
      </c>
      <c r="AG155" s="21">
        <v>-105.4</v>
      </c>
      <c r="AI155" s="23">
        <v>42508</v>
      </c>
      <c r="AJ155" s="23">
        <v>42766</v>
      </c>
      <c r="AK155" s="23">
        <v>43131</v>
      </c>
      <c r="AL155" s="23"/>
      <c r="AM155" s="25" t="s">
        <v>2</v>
      </c>
      <c r="AN155" s="24">
        <v>-6.5</v>
      </c>
      <c r="AO155" s="24">
        <v>-106.5</v>
      </c>
      <c r="AR155" s="29">
        <v>42508</v>
      </c>
      <c r="AS155" s="29">
        <v>42842</v>
      </c>
      <c r="AT155" s="29">
        <v>43207</v>
      </c>
      <c r="AU155" s="29">
        <v>43572</v>
      </c>
      <c r="AV155" s="29">
        <v>43938</v>
      </c>
      <c r="AW155" s="29">
        <v>44303</v>
      </c>
      <c r="AX155" s="29">
        <v>44668</v>
      </c>
      <c r="AY155" s="29">
        <v>45033</v>
      </c>
      <c r="AZ155" s="29"/>
      <c r="BA155" s="31">
        <v>93.334493150684935</v>
      </c>
      <c r="BB155" s="30">
        <v>-5.07</v>
      </c>
      <c r="BC155" s="30">
        <v>-5.07</v>
      </c>
      <c r="BD155" s="30">
        <v>-5.07</v>
      </c>
      <c r="BE155" s="30">
        <v>-5.07</v>
      </c>
      <c r="BF155" s="30">
        <v>-5.07</v>
      </c>
      <c r="BG155" s="30">
        <v>-5.07</v>
      </c>
      <c r="BH155" s="30">
        <v>-105.07</v>
      </c>
      <c r="BK155" s="23">
        <v>42508</v>
      </c>
      <c r="BL155" s="23">
        <v>42588</v>
      </c>
      <c r="BM155" s="23">
        <v>42953</v>
      </c>
      <c r="BN155" s="23">
        <v>43318</v>
      </c>
      <c r="BO155" s="25">
        <v>105.78</v>
      </c>
      <c r="BP155" s="24">
        <v>-7.3</v>
      </c>
      <c r="BQ155" s="24">
        <v>-7.3</v>
      </c>
      <c r="BR155" s="24">
        <v>-107.3</v>
      </c>
      <c r="BT155" s="19">
        <v>42508</v>
      </c>
      <c r="BU155" s="19">
        <v>42639</v>
      </c>
      <c r="BV155" s="19">
        <v>43004</v>
      </c>
      <c r="BW155" s="19">
        <v>43369</v>
      </c>
      <c r="BX155" s="19">
        <v>43734</v>
      </c>
      <c r="BY155" s="19">
        <v>44100</v>
      </c>
      <c r="BZ155" s="22">
        <v>99.986164383561658</v>
      </c>
      <c r="CA155" s="22">
        <v>-6.3</v>
      </c>
      <c r="CB155" s="22">
        <v>-6.3</v>
      </c>
      <c r="CC155" s="20">
        <v>-6.3</v>
      </c>
      <c r="CD155" s="20">
        <v>-6.3</v>
      </c>
      <c r="CE155" s="20">
        <v>-106.3</v>
      </c>
      <c r="CG155" s="26">
        <v>42508</v>
      </c>
      <c r="CH155" s="26">
        <v>42540</v>
      </c>
      <c r="CI155" s="26">
        <v>42905</v>
      </c>
      <c r="CJ155" s="26">
        <v>43270</v>
      </c>
      <c r="CK155" s="26">
        <v>43635</v>
      </c>
      <c r="CL155" s="26">
        <v>44001</v>
      </c>
      <c r="CM155" s="28">
        <v>107.92306849315068</v>
      </c>
      <c r="CN155" s="28">
        <v>-5.38</v>
      </c>
      <c r="CO155" s="28">
        <f t="shared" ref="CO155:CQ155" si="342">CN155</f>
        <v>-5.38</v>
      </c>
      <c r="CP155" s="28">
        <f t="shared" si="342"/>
        <v>-5.38</v>
      </c>
      <c r="CQ155" s="28">
        <f t="shared" si="342"/>
        <v>-5.38</v>
      </c>
      <c r="CR155" s="27">
        <v>-105.38</v>
      </c>
      <c r="CT155" s="23">
        <v>42508</v>
      </c>
      <c r="CU155" s="23">
        <v>42578</v>
      </c>
      <c r="CV155" s="23">
        <v>42943</v>
      </c>
      <c r="CW155" s="23">
        <v>43308</v>
      </c>
      <c r="CX155" s="25" t="s">
        <v>2</v>
      </c>
      <c r="CY155" s="24">
        <v>-6.5</v>
      </c>
      <c r="CZ155" s="24">
        <v>-6.5</v>
      </c>
      <c r="DA155" s="24">
        <v>-106.5</v>
      </c>
    </row>
    <row r="156" spans="1:105" x14ac:dyDescent="0.15">
      <c r="A156" s="1">
        <v>42509</v>
      </c>
      <c r="B156" s="1">
        <v>42771</v>
      </c>
      <c r="C156" s="1">
        <v>43136</v>
      </c>
      <c r="E156" s="2" t="s">
        <v>2</v>
      </c>
      <c r="F156">
        <v>-5.17</v>
      </c>
      <c r="G156">
        <v>-105.17</v>
      </c>
      <c r="J156" s="12">
        <v>42509</v>
      </c>
      <c r="K156" s="12">
        <v>42795</v>
      </c>
      <c r="L156" s="12"/>
      <c r="M156" s="13">
        <v>104.06301369863014</v>
      </c>
      <c r="N156" s="11">
        <v>-108.5</v>
      </c>
      <c r="Q156" s="14">
        <v>42509</v>
      </c>
      <c r="R156" s="14">
        <v>42612</v>
      </c>
      <c r="S156" s="14">
        <v>42977</v>
      </c>
      <c r="T156" s="17">
        <v>104.56739726027396</v>
      </c>
      <c r="U156" s="18">
        <v>-6.2</v>
      </c>
      <c r="V156" s="18">
        <v>-106.2</v>
      </c>
      <c r="X156" s="19">
        <v>42509</v>
      </c>
      <c r="Y156" s="19">
        <v>42673</v>
      </c>
      <c r="Z156" s="19">
        <v>43038</v>
      </c>
      <c r="AA156" s="19">
        <v>43403</v>
      </c>
      <c r="AB156" s="19">
        <v>43768</v>
      </c>
      <c r="AC156" s="22">
        <v>99.95849315068493</v>
      </c>
      <c r="AD156" s="21">
        <v>-5.4</v>
      </c>
      <c r="AE156" s="21">
        <v>-5.4</v>
      </c>
      <c r="AF156" s="21">
        <v>-5.4</v>
      </c>
      <c r="AG156" s="21">
        <v>-105.4</v>
      </c>
      <c r="AI156" s="23">
        <v>42509</v>
      </c>
      <c r="AJ156" s="23">
        <v>42766</v>
      </c>
      <c r="AK156" s="23">
        <v>43131</v>
      </c>
      <c r="AL156" s="23"/>
      <c r="AM156" s="25">
        <v>102.12109589041097</v>
      </c>
      <c r="AN156" s="24">
        <v>-6.5</v>
      </c>
      <c r="AO156" s="24">
        <v>-106.5</v>
      </c>
      <c r="AR156" s="29">
        <v>42509</v>
      </c>
      <c r="AS156" s="29">
        <v>42842</v>
      </c>
      <c r="AT156" s="29">
        <v>43207</v>
      </c>
      <c r="AU156" s="29">
        <v>43572</v>
      </c>
      <c r="AV156" s="29">
        <v>43938</v>
      </c>
      <c r="AW156" s="29">
        <v>44303</v>
      </c>
      <c r="AX156" s="29">
        <v>44668</v>
      </c>
      <c r="AY156" s="29">
        <v>45033</v>
      </c>
      <c r="AZ156" s="29"/>
      <c r="BA156" s="31" t="s">
        <v>2</v>
      </c>
      <c r="BB156" s="30">
        <v>-5.07</v>
      </c>
      <c r="BC156" s="30">
        <v>-5.07</v>
      </c>
      <c r="BD156" s="30">
        <v>-5.07</v>
      </c>
      <c r="BE156" s="30">
        <v>-5.07</v>
      </c>
      <c r="BF156" s="30">
        <v>-5.07</v>
      </c>
      <c r="BG156" s="30">
        <v>-5.07</v>
      </c>
      <c r="BH156" s="30">
        <v>-105.07</v>
      </c>
      <c r="BK156" s="23">
        <v>42509</v>
      </c>
      <c r="BL156" s="23">
        <v>42588</v>
      </c>
      <c r="BM156" s="23">
        <v>42953</v>
      </c>
      <c r="BN156" s="23">
        <v>43318</v>
      </c>
      <c r="BO156" s="25">
        <v>105.82</v>
      </c>
      <c r="BP156" s="24">
        <v>-7.3</v>
      </c>
      <c r="BQ156" s="24">
        <v>-7.3</v>
      </c>
      <c r="BR156" s="24">
        <v>-107.3</v>
      </c>
      <c r="BT156" s="19">
        <v>42509</v>
      </c>
      <c r="BU156" s="19">
        <v>42639</v>
      </c>
      <c r="BV156" s="19">
        <v>43004</v>
      </c>
      <c r="BW156" s="19">
        <v>43369</v>
      </c>
      <c r="BX156" s="19">
        <v>43734</v>
      </c>
      <c r="BY156" s="19">
        <v>44100</v>
      </c>
      <c r="BZ156" s="22">
        <v>99.89342465753424</v>
      </c>
      <c r="CA156" s="22">
        <v>-6.3</v>
      </c>
      <c r="CB156" s="22">
        <f t="shared" ref="CB156:CD156" si="343">CA156</f>
        <v>-6.3</v>
      </c>
      <c r="CC156" s="22">
        <f t="shared" si="343"/>
        <v>-6.3</v>
      </c>
      <c r="CD156" s="22">
        <f t="shared" si="343"/>
        <v>-6.3</v>
      </c>
      <c r="CE156" s="20">
        <v>-106.3</v>
      </c>
      <c r="CG156" s="26">
        <v>42509</v>
      </c>
      <c r="CH156" s="26">
        <v>42540</v>
      </c>
      <c r="CI156" s="26">
        <v>42905</v>
      </c>
      <c r="CJ156" s="26">
        <v>43270</v>
      </c>
      <c r="CK156" s="26">
        <v>43635</v>
      </c>
      <c r="CL156" s="26">
        <v>44001</v>
      </c>
      <c r="CM156" s="28">
        <v>108.39780821917807</v>
      </c>
      <c r="CN156" s="28">
        <v>-5.38</v>
      </c>
      <c r="CO156" s="28">
        <v>-5.38</v>
      </c>
      <c r="CP156" s="27">
        <v>-5.38</v>
      </c>
      <c r="CQ156" s="27">
        <v>-5.38</v>
      </c>
      <c r="CR156" s="27">
        <v>-105.38</v>
      </c>
      <c r="CT156" s="23">
        <v>42509</v>
      </c>
      <c r="CU156" s="23">
        <v>42578</v>
      </c>
      <c r="CV156" s="23">
        <v>42943</v>
      </c>
      <c r="CW156" s="23">
        <v>43308</v>
      </c>
      <c r="CX156" s="25">
        <v>104.15904109589042</v>
      </c>
      <c r="CY156" s="24">
        <v>-6.5</v>
      </c>
      <c r="CZ156" s="24">
        <v>-6.5</v>
      </c>
      <c r="DA156" s="24">
        <v>-106.5</v>
      </c>
    </row>
    <row r="157" spans="1:105" x14ac:dyDescent="0.15">
      <c r="A157" s="1">
        <v>42510</v>
      </c>
      <c r="B157" s="1">
        <v>42771</v>
      </c>
      <c r="C157" s="1">
        <v>43136</v>
      </c>
      <c r="E157" s="2" t="s">
        <v>2</v>
      </c>
      <c r="F157">
        <v>-5.17</v>
      </c>
      <c r="G157">
        <v>-105.17</v>
      </c>
      <c r="J157" s="12">
        <v>42510</v>
      </c>
      <c r="K157" s="12">
        <v>42795</v>
      </c>
      <c r="L157" s="12"/>
      <c r="M157" s="13">
        <v>104.12630136986301</v>
      </c>
      <c r="N157" s="11">
        <v>-108.5</v>
      </c>
      <c r="Q157" s="14">
        <v>42510</v>
      </c>
      <c r="R157" s="14">
        <v>42612</v>
      </c>
      <c r="S157" s="14">
        <v>42977</v>
      </c>
      <c r="T157" s="17">
        <v>104.44438356164383</v>
      </c>
      <c r="U157" s="18">
        <v>-6.2</v>
      </c>
      <c r="V157" s="18">
        <v>-106.2</v>
      </c>
      <c r="X157" s="19">
        <v>42510</v>
      </c>
      <c r="Y157" s="19">
        <v>42673</v>
      </c>
      <c r="Z157" s="19">
        <v>43038</v>
      </c>
      <c r="AA157" s="19">
        <v>43403</v>
      </c>
      <c r="AB157" s="19">
        <v>43768</v>
      </c>
      <c r="AC157" s="22">
        <v>98.783287671232884</v>
      </c>
      <c r="AD157" s="21">
        <v>-5.4</v>
      </c>
      <c r="AE157" s="21">
        <v>-5.4</v>
      </c>
      <c r="AF157" s="21">
        <v>-5.4</v>
      </c>
      <c r="AG157" s="21">
        <v>-105.4</v>
      </c>
      <c r="AI157" s="23">
        <v>42510</v>
      </c>
      <c r="AJ157" s="23">
        <v>42766</v>
      </c>
      <c r="AK157" s="23">
        <v>43131</v>
      </c>
      <c r="AL157" s="23"/>
      <c r="AM157" s="25">
        <v>102.12890410958904</v>
      </c>
      <c r="AN157" s="24">
        <v>-6.5</v>
      </c>
      <c r="AO157" s="24">
        <v>-106.5</v>
      </c>
      <c r="AR157" s="29">
        <v>42510</v>
      </c>
      <c r="AS157" s="29">
        <v>42842</v>
      </c>
      <c r="AT157" s="29">
        <v>43207</v>
      </c>
      <c r="AU157" s="29">
        <v>43572</v>
      </c>
      <c r="AV157" s="29">
        <v>43938</v>
      </c>
      <c r="AW157" s="29">
        <v>44303</v>
      </c>
      <c r="AX157" s="29">
        <v>44668</v>
      </c>
      <c r="AY157" s="29">
        <v>45033</v>
      </c>
      <c r="AZ157" s="29"/>
      <c r="BA157" s="31">
        <v>91.472273972602736</v>
      </c>
      <c r="BB157" s="30">
        <v>-5.07</v>
      </c>
      <c r="BC157" s="30">
        <v>-5.07</v>
      </c>
      <c r="BD157" s="30">
        <v>-5.07</v>
      </c>
      <c r="BE157" s="30">
        <v>-5.07</v>
      </c>
      <c r="BF157" s="30">
        <v>-5.07</v>
      </c>
      <c r="BG157" s="30">
        <v>-5.07</v>
      </c>
      <c r="BH157" s="30">
        <v>-105.07</v>
      </c>
      <c r="BK157" s="23">
        <v>42510</v>
      </c>
      <c r="BL157" s="23">
        <v>42588</v>
      </c>
      <c r="BM157" s="23">
        <v>42953</v>
      </c>
      <c r="BN157" s="23">
        <v>43318</v>
      </c>
      <c r="BO157" s="25">
        <v>105.82000000000001</v>
      </c>
      <c r="BP157" s="24">
        <v>-7.3</v>
      </c>
      <c r="BQ157" s="24">
        <v>-7.3</v>
      </c>
      <c r="BR157" s="24">
        <v>-107.3</v>
      </c>
      <c r="BT157" s="19">
        <v>42510</v>
      </c>
      <c r="BU157" s="19">
        <v>42639</v>
      </c>
      <c r="BV157" s="19">
        <v>43004</v>
      </c>
      <c r="BW157" s="19">
        <v>43369</v>
      </c>
      <c r="BX157" s="19">
        <v>43734</v>
      </c>
      <c r="BY157" s="19">
        <v>44100</v>
      </c>
      <c r="BZ157" s="22">
        <v>99.190684931506837</v>
      </c>
      <c r="CA157" s="22">
        <v>-6.3</v>
      </c>
      <c r="CB157" s="22">
        <v>-6.3</v>
      </c>
      <c r="CC157" s="20">
        <v>-6.3</v>
      </c>
      <c r="CD157" s="20">
        <v>-6.3</v>
      </c>
      <c r="CE157" s="20">
        <v>-106.3</v>
      </c>
      <c r="CG157" s="26">
        <v>42510</v>
      </c>
      <c r="CH157" s="26">
        <v>42540</v>
      </c>
      <c r="CI157" s="26">
        <v>42905</v>
      </c>
      <c r="CJ157" s="26">
        <v>43270</v>
      </c>
      <c r="CK157" s="26">
        <v>43635</v>
      </c>
      <c r="CL157" s="26">
        <v>44001</v>
      </c>
      <c r="CM157" s="28">
        <v>108.70254794520548</v>
      </c>
      <c r="CN157" s="28">
        <v>-5.38</v>
      </c>
      <c r="CO157" s="28">
        <f t="shared" ref="CO157:CQ157" si="344">CN157</f>
        <v>-5.38</v>
      </c>
      <c r="CP157" s="28">
        <f t="shared" si="344"/>
        <v>-5.38</v>
      </c>
      <c r="CQ157" s="28">
        <f t="shared" si="344"/>
        <v>-5.38</v>
      </c>
      <c r="CR157" s="27">
        <v>-105.38</v>
      </c>
      <c r="CT157" s="23">
        <v>42510</v>
      </c>
      <c r="CU157" s="23">
        <v>42578</v>
      </c>
      <c r="CV157" s="23">
        <v>42943</v>
      </c>
      <c r="CW157" s="23">
        <v>43308</v>
      </c>
      <c r="CX157" s="25" t="s">
        <v>2</v>
      </c>
      <c r="CY157" s="24">
        <v>-6.5</v>
      </c>
      <c r="CZ157" s="24">
        <v>-6.5</v>
      </c>
      <c r="DA157" s="24">
        <v>-106.5</v>
      </c>
    </row>
    <row r="158" spans="1:105" x14ac:dyDescent="0.15">
      <c r="A158" s="1">
        <v>42513</v>
      </c>
      <c r="B158" s="1">
        <v>42771</v>
      </c>
      <c r="C158" s="1">
        <v>43136</v>
      </c>
      <c r="E158" s="2" t="s">
        <v>2</v>
      </c>
      <c r="F158">
        <v>-5.17</v>
      </c>
      <c r="G158">
        <v>-105.17</v>
      </c>
      <c r="J158" s="12">
        <v>42513</v>
      </c>
      <c r="K158" s="12">
        <v>42795</v>
      </c>
      <c r="L158" s="12"/>
      <c r="M158" s="13">
        <v>104.07616438356165</v>
      </c>
      <c r="N158" s="11">
        <v>-108.5</v>
      </c>
      <c r="Q158" s="14">
        <v>42513</v>
      </c>
      <c r="R158" s="14">
        <v>42612</v>
      </c>
      <c r="S158" s="14">
        <v>42977</v>
      </c>
      <c r="T158" s="17">
        <v>104.38534246575342</v>
      </c>
      <c r="U158" s="18">
        <v>-6.2</v>
      </c>
      <c r="V158" s="18">
        <v>-106.2</v>
      </c>
      <c r="X158" s="19">
        <v>42513</v>
      </c>
      <c r="Y158" s="19">
        <v>42673</v>
      </c>
      <c r="Z158" s="19">
        <v>43038</v>
      </c>
      <c r="AA158" s="19">
        <v>43403</v>
      </c>
      <c r="AB158" s="19">
        <v>43768</v>
      </c>
      <c r="AC158" s="22">
        <v>99.727671232876716</v>
      </c>
      <c r="AD158" s="21">
        <v>-5.4</v>
      </c>
      <c r="AE158" s="21">
        <v>-5.4</v>
      </c>
      <c r="AF158" s="21">
        <v>-5.4</v>
      </c>
      <c r="AG158" s="21">
        <v>-105.4</v>
      </c>
      <c r="AI158" s="23">
        <v>42513</v>
      </c>
      <c r="AJ158" s="23">
        <v>42766</v>
      </c>
      <c r="AK158" s="23">
        <v>43131</v>
      </c>
      <c r="AL158" s="23"/>
      <c r="AM158" s="25">
        <v>102.0723287671233</v>
      </c>
      <c r="AN158" s="24">
        <v>-6.5</v>
      </c>
      <c r="AO158" s="24">
        <v>-106.5</v>
      </c>
      <c r="AR158" s="29">
        <v>42513</v>
      </c>
      <c r="AS158" s="29">
        <v>42842</v>
      </c>
      <c r="AT158" s="29">
        <v>43207</v>
      </c>
      <c r="AU158" s="29">
        <v>43572</v>
      </c>
      <c r="AV158" s="29">
        <v>43938</v>
      </c>
      <c r="AW158" s="29">
        <v>44303</v>
      </c>
      <c r="AX158" s="29">
        <v>44668</v>
      </c>
      <c r="AY158" s="29">
        <v>45033</v>
      </c>
      <c r="AZ158" s="29"/>
      <c r="BA158" s="31">
        <v>91.513945205479459</v>
      </c>
      <c r="BB158" s="30">
        <v>-5.07</v>
      </c>
      <c r="BC158" s="30">
        <v>-5.07</v>
      </c>
      <c r="BD158" s="30">
        <v>-5.07</v>
      </c>
      <c r="BE158" s="30">
        <v>-5.07</v>
      </c>
      <c r="BF158" s="30">
        <v>-5.07</v>
      </c>
      <c r="BG158" s="30">
        <v>-5.07</v>
      </c>
      <c r="BH158" s="30">
        <v>-105.07</v>
      </c>
      <c r="BK158" s="23">
        <v>42513</v>
      </c>
      <c r="BL158" s="23">
        <v>42588</v>
      </c>
      <c r="BM158" s="23">
        <v>42953</v>
      </c>
      <c r="BN158" s="23">
        <v>43318</v>
      </c>
      <c r="BO158" s="25">
        <v>105.86999999999999</v>
      </c>
      <c r="BP158" s="24">
        <v>-7.3</v>
      </c>
      <c r="BQ158" s="24">
        <v>-7.3</v>
      </c>
      <c r="BR158" s="24">
        <v>-107.3</v>
      </c>
      <c r="BT158" s="19">
        <v>42513</v>
      </c>
      <c r="BU158" s="19">
        <v>42639</v>
      </c>
      <c r="BV158" s="19">
        <v>43004</v>
      </c>
      <c r="BW158" s="19">
        <v>43369</v>
      </c>
      <c r="BX158" s="19">
        <v>43734</v>
      </c>
      <c r="BY158" s="19">
        <v>44100</v>
      </c>
      <c r="BZ158" s="22">
        <v>99.142465753424659</v>
      </c>
      <c r="CA158" s="22">
        <v>-6.3</v>
      </c>
      <c r="CB158" s="22">
        <v>-6.3</v>
      </c>
      <c r="CC158" s="20">
        <v>-6.3</v>
      </c>
      <c r="CD158" s="20">
        <v>-6.3</v>
      </c>
      <c r="CE158" s="20">
        <v>-106.3</v>
      </c>
      <c r="CG158" s="26">
        <v>42513</v>
      </c>
      <c r="CH158" s="26">
        <v>42540</v>
      </c>
      <c r="CI158" s="26">
        <v>42905</v>
      </c>
      <c r="CJ158" s="26">
        <v>43270</v>
      </c>
      <c r="CK158" s="26">
        <v>43635</v>
      </c>
      <c r="CL158" s="26">
        <v>44001</v>
      </c>
      <c r="CM158" s="28">
        <v>108.57676712328767</v>
      </c>
      <c r="CN158" s="28">
        <v>-5.38</v>
      </c>
      <c r="CO158" s="28">
        <v>-5.38</v>
      </c>
      <c r="CP158" s="27">
        <v>-5.38</v>
      </c>
      <c r="CQ158" s="27">
        <v>-5.38</v>
      </c>
      <c r="CR158" s="27">
        <v>-105.38</v>
      </c>
      <c r="CT158" s="23">
        <v>42513</v>
      </c>
      <c r="CU158" s="23">
        <v>42578</v>
      </c>
      <c r="CV158" s="23">
        <v>42943</v>
      </c>
      <c r="CW158" s="23">
        <v>43308</v>
      </c>
      <c r="CX158" s="25" t="s">
        <v>2</v>
      </c>
      <c r="CY158" s="24">
        <v>-6.5</v>
      </c>
      <c r="CZ158" s="24">
        <v>-6.5</v>
      </c>
      <c r="DA158" s="24">
        <v>-106.5</v>
      </c>
    </row>
    <row r="159" spans="1:105" x14ac:dyDescent="0.15">
      <c r="A159" s="1">
        <v>42514</v>
      </c>
      <c r="B159" s="1">
        <v>42771</v>
      </c>
      <c r="C159" s="1">
        <v>43136</v>
      </c>
      <c r="E159" s="2" t="s">
        <v>2</v>
      </c>
      <c r="F159">
        <v>-5.17</v>
      </c>
      <c r="G159">
        <v>-105.17</v>
      </c>
      <c r="J159" s="12">
        <v>42514</v>
      </c>
      <c r="K159" s="12">
        <v>42795</v>
      </c>
      <c r="L159" s="12"/>
      <c r="M159" s="13">
        <v>104.06945205479452</v>
      </c>
      <c r="N159" s="11">
        <v>-108.5</v>
      </c>
      <c r="Q159" s="14">
        <v>42514</v>
      </c>
      <c r="R159" s="14">
        <v>42612</v>
      </c>
      <c r="S159" s="14">
        <v>42977</v>
      </c>
      <c r="T159" s="17">
        <v>104.38232876712328</v>
      </c>
      <c r="U159" s="18">
        <v>-6.2</v>
      </c>
      <c r="V159" s="18">
        <v>-106.2</v>
      </c>
      <c r="X159" s="19">
        <v>42514</v>
      </c>
      <c r="Y159" s="19">
        <v>42673</v>
      </c>
      <c r="Z159" s="19">
        <v>43038</v>
      </c>
      <c r="AA159" s="19">
        <v>43403</v>
      </c>
      <c r="AB159" s="19">
        <v>43768</v>
      </c>
      <c r="AC159" s="22">
        <v>99.952465753424661</v>
      </c>
      <c r="AD159" s="21">
        <v>-5.4</v>
      </c>
      <c r="AE159" s="21">
        <v>-5.4</v>
      </c>
      <c r="AF159" s="21">
        <v>-5.4</v>
      </c>
      <c r="AG159" s="21">
        <v>-105.4</v>
      </c>
      <c r="AI159" s="23">
        <v>42514</v>
      </c>
      <c r="AJ159" s="23">
        <v>42766</v>
      </c>
      <c r="AK159" s="23">
        <v>43131</v>
      </c>
      <c r="AL159" s="23"/>
      <c r="AM159" s="25">
        <v>102.03013698630137</v>
      </c>
      <c r="AN159" s="24">
        <v>-6.5</v>
      </c>
      <c r="AO159" s="24">
        <v>-106.5</v>
      </c>
      <c r="AR159" s="29">
        <v>42514</v>
      </c>
      <c r="AS159" s="29">
        <v>42842</v>
      </c>
      <c r="AT159" s="29">
        <v>43207</v>
      </c>
      <c r="AU159" s="29">
        <v>43572</v>
      </c>
      <c r="AV159" s="29">
        <v>43938</v>
      </c>
      <c r="AW159" s="29">
        <v>44303</v>
      </c>
      <c r="AX159" s="29">
        <v>44668</v>
      </c>
      <c r="AY159" s="29">
        <v>45033</v>
      </c>
      <c r="AZ159" s="29"/>
      <c r="BA159" s="31">
        <v>90.527835616438352</v>
      </c>
      <c r="BB159" s="30">
        <v>-5.07</v>
      </c>
      <c r="BC159" s="30">
        <v>-5.07</v>
      </c>
      <c r="BD159" s="30">
        <v>-5.07</v>
      </c>
      <c r="BE159" s="30">
        <v>-5.07</v>
      </c>
      <c r="BF159" s="30">
        <v>-5.07</v>
      </c>
      <c r="BG159" s="30">
        <v>-5.07</v>
      </c>
      <c r="BH159" s="30">
        <v>-105.07</v>
      </c>
      <c r="BK159" s="23">
        <v>42514</v>
      </c>
      <c r="BL159" s="23">
        <v>42588</v>
      </c>
      <c r="BM159" s="23">
        <v>42953</v>
      </c>
      <c r="BN159" s="23">
        <v>43318</v>
      </c>
      <c r="BO159" s="25">
        <v>105.88000000000001</v>
      </c>
      <c r="BP159" s="24">
        <v>-7.3</v>
      </c>
      <c r="BQ159" s="24">
        <v>-7.3</v>
      </c>
      <c r="BR159" s="24">
        <v>-107.3</v>
      </c>
      <c r="BT159" s="19">
        <v>42514</v>
      </c>
      <c r="BU159" s="19">
        <v>42639</v>
      </c>
      <c r="BV159" s="19">
        <v>43004</v>
      </c>
      <c r="BW159" s="19">
        <v>43369</v>
      </c>
      <c r="BX159" s="19">
        <v>43734</v>
      </c>
      <c r="BY159" s="19">
        <v>44100</v>
      </c>
      <c r="BZ159" s="22">
        <v>99.159726027397255</v>
      </c>
      <c r="CA159" s="22">
        <v>-6.3</v>
      </c>
      <c r="CB159" s="22">
        <f t="shared" ref="CB159:CD159" si="345">CA159</f>
        <v>-6.3</v>
      </c>
      <c r="CC159" s="22">
        <f t="shared" si="345"/>
        <v>-6.3</v>
      </c>
      <c r="CD159" s="22">
        <f t="shared" si="345"/>
        <v>-6.3</v>
      </c>
      <c r="CE159" s="20">
        <v>-106.3</v>
      </c>
      <c r="CG159" s="26">
        <v>42514</v>
      </c>
      <c r="CH159" s="26">
        <v>42540</v>
      </c>
      <c r="CI159" s="26">
        <v>42905</v>
      </c>
      <c r="CJ159" s="26">
        <v>43270</v>
      </c>
      <c r="CK159" s="26">
        <v>43635</v>
      </c>
      <c r="CL159" s="26">
        <v>44001</v>
      </c>
      <c r="CM159" s="28">
        <v>108.71150684931507</v>
      </c>
      <c r="CN159" s="28">
        <v>-5.38</v>
      </c>
      <c r="CO159" s="28">
        <f t="shared" ref="CO159:CQ159" si="346">CN159</f>
        <v>-5.38</v>
      </c>
      <c r="CP159" s="28">
        <f t="shared" si="346"/>
        <v>-5.38</v>
      </c>
      <c r="CQ159" s="28">
        <f t="shared" si="346"/>
        <v>-5.38</v>
      </c>
      <c r="CR159" s="27">
        <v>-105.38</v>
      </c>
      <c r="CT159" s="23">
        <v>42514</v>
      </c>
      <c r="CU159" s="23">
        <v>42578</v>
      </c>
      <c r="CV159" s="23">
        <v>42943</v>
      </c>
      <c r="CW159" s="23">
        <v>43308</v>
      </c>
      <c r="CX159" s="25" t="s">
        <v>2</v>
      </c>
      <c r="CY159" s="24">
        <v>-6.5</v>
      </c>
      <c r="CZ159" s="24">
        <v>-6.5</v>
      </c>
      <c r="DA159" s="24">
        <v>-106.5</v>
      </c>
    </row>
    <row r="160" spans="1:105" x14ac:dyDescent="0.15">
      <c r="A160" s="1">
        <v>42515</v>
      </c>
      <c r="B160" s="1">
        <v>42771</v>
      </c>
      <c r="C160" s="1">
        <v>43136</v>
      </c>
      <c r="E160" s="2">
        <v>100.33808219178083</v>
      </c>
      <c r="F160">
        <v>-5.17</v>
      </c>
      <c r="G160">
        <v>-105.17</v>
      </c>
      <c r="J160" s="12">
        <v>42515</v>
      </c>
      <c r="K160" s="12">
        <v>42795</v>
      </c>
      <c r="L160" s="12"/>
      <c r="M160" s="13">
        <v>103.99273972602739</v>
      </c>
      <c r="N160" s="11">
        <v>-108.5</v>
      </c>
      <c r="Q160" s="14">
        <v>42515</v>
      </c>
      <c r="R160" s="14">
        <v>42612</v>
      </c>
      <c r="S160" s="14">
        <v>42977</v>
      </c>
      <c r="T160" s="17">
        <v>104.42931506849315</v>
      </c>
      <c r="U160" s="18">
        <v>-6.2</v>
      </c>
      <c r="V160" s="18">
        <v>-106.2</v>
      </c>
      <c r="X160" s="19">
        <v>42515</v>
      </c>
      <c r="Y160" s="19">
        <v>42673</v>
      </c>
      <c r="Z160" s="19">
        <v>43038</v>
      </c>
      <c r="AA160" s="19">
        <v>43403</v>
      </c>
      <c r="AB160" s="19">
        <v>43768</v>
      </c>
      <c r="AC160" s="22">
        <v>99.877260273972595</v>
      </c>
      <c r="AD160" s="21">
        <v>-5.4</v>
      </c>
      <c r="AE160" s="21">
        <v>-5.4</v>
      </c>
      <c r="AF160" s="21">
        <v>-5.4</v>
      </c>
      <c r="AG160" s="21">
        <v>-105.4</v>
      </c>
      <c r="AI160" s="23">
        <v>42515</v>
      </c>
      <c r="AJ160" s="23">
        <v>42766</v>
      </c>
      <c r="AK160" s="23">
        <v>43131</v>
      </c>
      <c r="AL160" s="23"/>
      <c r="AM160" s="25">
        <v>102.04794520547945</v>
      </c>
      <c r="AN160" s="24">
        <v>-6.5</v>
      </c>
      <c r="AO160" s="24">
        <v>-106.5</v>
      </c>
      <c r="AR160" s="29">
        <v>42515</v>
      </c>
      <c r="AS160" s="29">
        <v>42842</v>
      </c>
      <c r="AT160" s="29">
        <v>43207</v>
      </c>
      <c r="AU160" s="29">
        <v>43572</v>
      </c>
      <c r="AV160" s="29">
        <v>43938</v>
      </c>
      <c r="AW160" s="29">
        <v>44303</v>
      </c>
      <c r="AX160" s="29">
        <v>44668</v>
      </c>
      <c r="AY160" s="29">
        <v>45033</v>
      </c>
      <c r="AZ160" s="29"/>
      <c r="BA160" s="31">
        <v>92.411726027397265</v>
      </c>
      <c r="BB160" s="30">
        <v>-5.07</v>
      </c>
      <c r="BC160" s="30">
        <v>-5.07</v>
      </c>
      <c r="BD160" s="30">
        <v>-5.07</v>
      </c>
      <c r="BE160" s="30">
        <v>-5.07</v>
      </c>
      <c r="BF160" s="30">
        <v>-5.07</v>
      </c>
      <c r="BG160" s="30">
        <v>-5.07</v>
      </c>
      <c r="BH160" s="30">
        <v>-105.07</v>
      </c>
      <c r="BK160" s="23">
        <v>42515</v>
      </c>
      <c r="BL160" s="23">
        <v>42588</v>
      </c>
      <c r="BM160" s="23">
        <v>42953</v>
      </c>
      <c r="BN160" s="23">
        <v>43318</v>
      </c>
      <c r="BO160" s="25">
        <v>105.91</v>
      </c>
      <c r="BP160" s="24">
        <v>-7.3</v>
      </c>
      <c r="BQ160" s="24">
        <v>-7.3</v>
      </c>
      <c r="BR160" s="24">
        <v>-107.3</v>
      </c>
      <c r="BT160" s="19">
        <v>42515</v>
      </c>
      <c r="BU160" s="19">
        <v>42639</v>
      </c>
      <c r="BV160" s="19">
        <v>43004</v>
      </c>
      <c r="BW160" s="19">
        <v>43369</v>
      </c>
      <c r="BX160" s="19">
        <v>43734</v>
      </c>
      <c r="BY160" s="19">
        <v>44100</v>
      </c>
      <c r="BZ160" s="22">
        <v>99.176986301369865</v>
      </c>
      <c r="CA160" s="22">
        <v>-6.3</v>
      </c>
      <c r="CB160" s="22">
        <v>-6.3</v>
      </c>
      <c r="CC160" s="20">
        <v>-6.3</v>
      </c>
      <c r="CD160" s="20">
        <v>-6.3</v>
      </c>
      <c r="CE160" s="20">
        <v>-106.3</v>
      </c>
      <c r="CG160" s="26">
        <v>42515</v>
      </c>
      <c r="CH160" s="26">
        <v>42540</v>
      </c>
      <c r="CI160" s="26">
        <v>42905</v>
      </c>
      <c r="CJ160" s="26">
        <v>43270</v>
      </c>
      <c r="CK160" s="26">
        <v>43635</v>
      </c>
      <c r="CL160" s="26">
        <v>44001</v>
      </c>
      <c r="CM160" s="28">
        <v>108.57624657534247</v>
      </c>
      <c r="CN160" s="28">
        <v>-5.38</v>
      </c>
      <c r="CO160" s="28">
        <v>-5.38</v>
      </c>
      <c r="CP160" s="27">
        <v>-5.38</v>
      </c>
      <c r="CQ160" s="27">
        <v>-5.38</v>
      </c>
      <c r="CR160" s="27">
        <v>-105.38</v>
      </c>
      <c r="CT160" s="23">
        <v>42515</v>
      </c>
      <c r="CU160" s="23">
        <v>42578</v>
      </c>
      <c r="CV160" s="23">
        <v>42943</v>
      </c>
      <c r="CW160" s="23">
        <v>43308</v>
      </c>
      <c r="CX160" s="25" t="s">
        <v>2</v>
      </c>
      <c r="CY160" s="24">
        <v>-6.5</v>
      </c>
      <c r="CZ160" s="24">
        <v>-6.5</v>
      </c>
      <c r="DA160" s="24">
        <v>-106.5</v>
      </c>
    </row>
    <row r="161" spans="1:105" x14ac:dyDescent="0.15">
      <c r="A161" s="1">
        <v>42516</v>
      </c>
      <c r="B161" s="1">
        <v>42771</v>
      </c>
      <c r="C161" s="1">
        <v>43136</v>
      </c>
      <c r="E161" s="2">
        <v>100.33224657534247</v>
      </c>
      <c r="F161">
        <v>-5.17</v>
      </c>
      <c r="G161">
        <v>-105.17</v>
      </c>
      <c r="J161" s="12">
        <v>42516</v>
      </c>
      <c r="K161" s="12">
        <v>42795</v>
      </c>
      <c r="L161" s="12"/>
      <c r="M161" s="13">
        <v>103.87602739726027</v>
      </c>
      <c r="N161" s="11">
        <v>-108.5</v>
      </c>
      <c r="Q161" s="14">
        <v>42516</v>
      </c>
      <c r="R161" s="14">
        <v>42612</v>
      </c>
      <c r="S161" s="14">
        <v>42977</v>
      </c>
      <c r="T161" s="17">
        <v>104.45630136986301</v>
      </c>
      <c r="U161" s="18">
        <v>-6.2</v>
      </c>
      <c r="V161" s="18">
        <v>-106.2</v>
      </c>
      <c r="X161" s="19">
        <v>42516</v>
      </c>
      <c r="Y161" s="19">
        <v>42673</v>
      </c>
      <c r="Z161" s="19">
        <v>43038</v>
      </c>
      <c r="AA161" s="19">
        <v>43403</v>
      </c>
      <c r="AB161" s="19">
        <v>43768</v>
      </c>
      <c r="AC161" s="22">
        <v>99.992054794520556</v>
      </c>
      <c r="AD161" s="21">
        <v>-5.4</v>
      </c>
      <c r="AE161" s="21">
        <v>-5.4</v>
      </c>
      <c r="AF161" s="21">
        <v>-5.4</v>
      </c>
      <c r="AG161" s="21">
        <v>-105.4</v>
      </c>
      <c r="AI161" s="23">
        <v>42516</v>
      </c>
      <c r="AJ161" s="23">
        <v>42766</v>
      </c>
      <c r="AK161" s="23">
        <v>43131</v>
      </c>
      <c r="AL161" s="23"/>
      <c r="AM161" s="25" t="s">
        <v>2</v>
      </c>
      <c r="AN161" s="24">
        <v>-6.5</v>
      </c>
      <c r="AO161" s="24">
        <v>-106.5</v>
      </c>
      <c r="AR161" s="29">
        <v>42516</v>
      </c>
      <c r="AS161" s="29">
        <v>42842</v>
      </c>
      <c r="AT161" s="29">
        <v>43207</v>
      </c>
      <c r="AU161" s="29">
        <v>43572</v>
      </c>
      <c r="AV161" s="29">
        <v>43938</v>
      </c>
      <c r="AW161" s="29">
        <v>44303</v>
      </c>
      <c r="AX161" s="29">
        <v>44668</v>
      </c>
      <c r="AY161" s="29">
        <v>45033</v>
      </c>
      <c r="AZ161" s="29"/>
      <c r="BA161" s="31">
        <v>91.525616438356167</v>
      </c>
      <c r="BB161" s="30">
        <v>-5.07</v>
      </c>
      <c r="BC161" s="30">
        <v>-5.07</v>
      </c>
      <c r="BD161" s="30">
        <v>-5.07</v>
      </c>
      <c r="BE161" s="30">
        <v>-5.07</v>
      </c>
      <c r="BF161" s="30">
        <v>-5.07</v>
      </c>
      <c r="BG161" s="30">
        <v>-5.07</v>
      </c>
      <c r="BH161" s="30">
        <v>-105.07</v>
      </c>
      <c r="BK161" s="23">
        <v>42516</v>
      </c>
      <c r="BL161" s="23">
        <v>42588</v>
      </c>
      <c r="BM161" s="23">
        <v>42953</v>
      </c>
      <c r="BN161" s="23">
        <v>43318</v>
      </c>
      <c r="BO161" s="25">
        <v>105.94999999999999</v>
      </c>
      <c r="BP161" s="24">
        <v>-7.3</v>
      </c>
      <c r="BQ161" s="24">
        <v>-7.3</v>
      </c>
      <c r="BR161" s="24">
        <v>-107.3</v>
      </c>
      <c r="BT161" s="19">
        <v>42516</v>
      </c>
      <c r="BU161" s="19">
        <v>42639</v>
      </c>
      <c r="BV161" s="19">
        <v>43004</v>
      </c>
      <c r="BW161" s="19">
        <v>43369</v>
      </c>
      <c r="BX161" s="19">
        <v>43734</v>
      </c>
      <c r="BY161" s="19">
        <v>44100</v>
      </c>
      <c r="BZ161" s="22">
        <v>100.45424657534247</v>
      </c>
      <c r="CA161" s="22">
        <v>-6.3</v>
      </c>
      <c r="CB161" s="22">
        <v>-6.3</v>
      </c>
      <c r="CC161" s="20">
        <v>-6.3</v>
      </c>
      <c r="CD161" s="20">
        <v>-6.3</v>
      </c>
      <c r="CE161" s="20">
        <v>-106.3</v>
      </c>
      <c r="CG161" s="26">
        <v>42516</v>
      </c>
      <c r="CH161" s="26">
        <v>42540</v>
      </c>
      <c r="CI161" s="26">
        <v>42905</v>
      </c>
      <c r="CJ161" s="26">
        <v>43270</v>
      </c>
      <c r="CK161" s="26">
        <v>43635</v>
      </c>
      <c r="CL161" s="26">
        <v>44001</v>
      </c>
      <c r="CM161" s="28">
        <v>108.56098630136987</v>
      </c>
      <c r="CN161" s="28">
        <v>-5.38</v>
      </c>
      <c r="CO161" s="28">
        <f t="shared" ref="CO161:CQ161" si="347">CN161</f>
        <v>-5.38</v>
      </c>
      <c r="CP161" s="28">
        <f t="shared" si="347"/>
        <v>-5.38</v>
      </c>
      <c r="CQ161" s="28">
        <f t="shared" si="347"/>
        <v>-5.38</v>
      </c>
      <c r="CR161" s="27">
        <v>-105.38</v>
      </c>
      <c r="CT161" s="23">
        <v>42516</v>
      </c>
      <c r="CU161" s="23">
        <v>42578</v>
      </c>
      <c r="CV161" s="23">
        <v>42943</v>
      </c>
      <c r="CW161" s="23">
        <v>43308</v>
      </c>
      <c r="CX161" s="25" t="s">
        <v>2</v>
      </c>
      <c r="CY161" s="24">
        <v>-6.5</v>
      </c>
      <c r="CZ161" s="24">
        <v>-6.5</v>
      </c>
      <c r="DA161" s="24">
        <v>-106.5</v>
      </c>
    </row>
    <row r="162" spans="1:105" x14ac:dyDescent="0.15">
      <c r="A162" s="1">
        <v>42517</v>
      </c>
      <c r="B162" s="1">
        <v>42771</v>
      </c>
      <c r="C162" s="1">
        <v>43136</v>
      </c>
      <c r="E162" s="2" t="s">
        <v>2</v>
      </c>
      <c r="F162">
        <v>-5.17</v>
      </c>
      <c r="G162">
        <v>-105.17</v>
      </c>
      <c r="J162" s="12">
        <v>42517</v>
      </c>
      <c r="K162" s="12">
        <v>42795</v>
      </c>
      <c r="L162" s="12"/>
      <c r="M162" s="13">
        <v>103.94931506849316</v>
      </c>
      <c r="N162" s="11">
        <v>-108.5</v>
      </c>
      <c r="Q162" s="14">
        <v>42517</v>
      </c>
      <c r="R162" s="14">
        <v>42612</v>
      </c>
      <c r="S162" s="14">
        <v>42977</v>
      </c>
      <c r="T162" s="17">
        <v>104.48328767123287</v>
      </c>
      <c r="U162" s="18">
        <v>-6.2</v>
      </c>
      <c r="V162" s="18">
        <v>-106.2</v>
      </c>
      <c r="X162" s="19">
        <v>42517</v>
      </c>
      <c r="Y162" s="19">
        <v>42673</v>
      </c>
      <c r="Z162" s="19">
        <v>43038</v>
      </c>
      <c r="AA162" s="19">
        <v>43403</v>
      </c>
      <c r="AB162" s="19">
        <v>43768</v>
      </c>
      <c r="AC162" s="22">
        <v>102.40684931506848</v>
      </c>
      <c r="AD162" s="21">
        <v>-5.4</v>
      </c>
      <c r="AE162" s="21">
        <v>-5.4</v>
      </c>
      <c r="AF162" s="21">
        <v>-5.4</v>
      </c>
      <c r="AG162" s="21">
        <v>-105.4</v>
      </c>
      <c r="AI162" s="23">
        <v>42517</v>
      </c>
      <c r="AJ162" s="23">
        <v>42766</v>
      </c>
      <c r="AK162" s="23">
        <v>43131</v>
      </c>
      <c r="AL162" s="23"/>
      <c r="AM162" s="25">
        <v>102.08356164383562</v>
      </c>
      <c r="AN162" s="24">
        <v>-6.5</v>
      </c>
      <c r="AO162" s="24">
        <v>-106.5</v>
      </c>
      <c r="AR162" s="29">
        <v>42517</v>
      </c>
      <c r="AS162" s="29">
        <v>42842</v>
      </c>
      <c r="AT162" s="29">
        <v>43207</v>
      </c>
      <c r="AU162" s="29">
        <v>43572</v>
      </c>
      <c r="AV162" s="29">
        <v>43938</v>
      </c>
      <c r="AW162" s="29">
        <v>44303</v>
      </c>
      <c r="AX162" s="29">
        <v>44668</v>
      </c>
      <c r="AY162" s="29">
        <v>45033</v>
      </c>
      <c r="AZ162" s="29"/>
      <c r="BA162" s="31">
        <v>90.569506849315061</v>
      </c>
      <c r="BB162" s="30">
        <v>-5.07</v>
      </c>
      <c r="BC162" s="30">
        <v>-5.07</v>
      </c>
      <c r="BD162" s="30">
        <v>-5.07</v>
      </c>
      <c r="BE162" s="30">
        <v>-5.07</v>
      </c>
      <c r="BF162" s="30">
        <v>-5.07</v>
      </c>
      <c r="BG162" s="30">
        <v>-5.07</v>
      </c>
      <c r="BH162" s="30">
        <v>-105.07</v>
      </c>
      <c r="BK162" s="23">
        <v>42517</v>
      </c>
      <c r="BL162" s="23">
        <v>42588</v>
      </c>
      <c r="BM162" s="23">
        <v>42953</v>
      </c>
      <c r="BN162" s="23">
        <v>43318</v>
      </c>
      <c r="BO162" s="25">
        <v>105.99000000000001</v>
      </c>
      <c r="BP162" s="24">
        <v>-7.3</v>
      </c>
      <c r="BQ162" s="24">
        <v>-7.3</v>
      </c>
      <c r="BR162" s="24">
        <v>-107.3</v>
      </c>
      <c r="BT162" s="19">
        <v>42517</v>
      </c>
      <c r="BU162" s="19">
        <v>42639</v>
      </c>
      <c r="BV162" s="19">
        <v>43004</v>
      </c>
      <c r="BW162" s="19">
        <v>43369</v>
      </c>
      <c r="BX162" s="19">
        <v>43734</v>
      </c>
      <c r="BY162" s="19">
        <v>44100</v>
      </c>
      <c r="BZ162" s="22">
        <v>103.00150684931508</v>
      </c>
      <c r="CA162" s="22">
        <v>-6.3</v>
      </c>
      <c r="CB162" s="22">
        <f t="shared" ref="CB162:CD162" si="348">CA162</f>
        <v>-6.3</v>
      </c>
      <c r="CC162" s="22">
        <f t="shared" si="348"/>
        <v>-6.3</v>
      </c>
      <c r="CD162" s="22">
        <f t="shared" si="348"/>
        <v>-6.3</v>
      </c>
      <c r="CE162" s="20">
        <v>-106.3</v>
      </c>
      <c r="CG162" s="26">
        <v>42517</v>
      </c>
      <c r="CH162" s="26">
        <v>42540</v>
      </c>
      <c r="CI162" s="26">
        <v>42905</v>
      </c>
      <c r="CJ162" s="26">
        <v>43270</v>
      </c>
      <c r="CK162" s="26">
        <v>43635</v>
      </c>
      <c r="CL162" s="26">
        <v>44001</v>
      </c>
      <c r="CM162" s="28">
        <v>108.65572602739725</v>
      </c>
      <c r="CN162" s="28">
        <v>-5.38</v>
      </c>
      <c r="CO162" s="28">
        <v>-5.38</v>
      </c>
      <c r="CP162" s="27">
        <v>-5.38</v>
      </c>
      <c r="CQ162" s="27">
        <v>-5.38</v>
      </c>
      <c r="CR162" s="27">
        <v>-105.38</v>
      </c>
      <c r="CT162" s="23">
        <v>42517</v>
      </c>
      <c r="CU162" s="23">
        <v>42578</v>
      </c>
      <c r="CV162" s="23">
        <v>42943</v>
      </c>
      <c r="CW162" s="23">
        <v>43308</v>
      </c>
      <c r="CX162" s="25" t="s">
        <v>2</v>
      </c>
      <c r="CY162" s="24">
        <v>-6.5</v>
      </c>
      <c r="CZ162" s="24">
        <v>-6.5</v>
      </c>
      <c r="DA162" s="24">
        <v>-106.5</v>
      </c>
    </row>
    <row r="163" spans="1:105" x14ac:dyDescent="0.15">
      <c r="A163" s="1">
        <v>42520</v>
      </c>
      <c r="B163" s="1">
        <v>42771</v>
      </c>
      <c r="C163" s="1">
        <v>43136</v>
      </c>
      <c r="E163" s="2" t="s">
        <v>2</v>
      </c>
      <c r="F163">
        <v>-5.17</v>
      </c>
      <c r="G163">
        <v>-105.17</v>
      </c>
      <c r="J163" s="12">
        <v>42520</v>
      </c>
      <c r="K163" s="12">
        <v>42795</v>
      </c>
      <c r="L163" s="12"/>
      <c r="M163" s="13">
        <v>103.93917808219177</v>
      </c>
      <c r="N163" s="11">
        <v>-108.5</v>
      </c>
      <c r="Q163" s="14">
        <v>42520</v>
      </c>
      <c r="R163" s="14">
        <v>42612</v>
      </c>
      <c r="S163" s="14">
        <v>42977</v>
      </c>
      <c r="T163" s="17">
        <v>104.53424657534246</v>
      </c>
      <c r="U163" s="18">
        <v>-6.2</v>
      </c>
      <c r="V163" s="18">
        <v>-106.2</v>
      </c>
      <c r="X163" s="19">
        <v>42520</v>
      </c>
      <c r="Y163" s="19">
        <v>42673</v>
      </c>
      <c r="Z163" s="19">
        <v>43038</v>
      </c>
      <c r="AA163" s="19">
        <v>43403</v>
      </c>
      <c r="AB163" s="19">
        <v>43768</v>
      </c>
      <c r="AC163" s="22">
        <v>102.34123287671233</v>
      </c>
      <c r="AD163" s="21">
        <v>-5.4</v>
      </c>
      <c r="AE163" s="21">
        <v>-5.4</v>
      </c>
      <c r="AF163" s="21">
        <v>-5.4</v>
      </c>
      <c r="AG163" s="21">
        <v>-105.4</v>
      </c>
      <c r="AI163" s="23">
        <v>42520</v>
      </c>
      <c r="AJ163" s="23">
        <v>42766</v>
      </c>
      <c r="AK163" s="23">
        <v>43131</v>
      </c>
      <c r="AL163" s="23"/>
      <c r="AM163" s="25">
        <v>102.10698630136986</v>
      </c>
      <c r="AN163" s="24">
        <v>-6.5</v>
      </c>
      <c r="AO163" s="24">
        <v>-106.5</v>
      </c>
      <c r="AR163" s="29">
        <v>42520</v>
      </c>
      <c r="AS163" s="29">
        <v>42842</v>
      </c>
      <c r="AT163" s="29">
        <v>43207</v>
      </c>
      <c r="AU163" s="29">
        <v>43572</v>
      </c>
      <c r="AV163" s="29">
        <v>43938</v>
      </c>
      <c r="AW163" s="29">
        <v>44303</v>
      </c>
      <c r="AX163" s="29">
        <v>44668</v>
      </c>
      <c r="AY163" s="29">
        <v>45033</v>
      </c>
      <c r="AZ163" s="29"/>
      <c r="BA163" s="31">
        <v>87.051178082191782</v>
      </c>
      <c r="BB163" s="30">
        <v>-5.07</v>
      </c>
      <c r="BC163" s="30">
        <v>-5.07</v>
      </c>
      <c r="BD163" s="30">
        <v>-5.07</v>
      </c>
      <c r="BE163" s="30">
        <v>-5.07</v>
      </c>
      <c r="BF163" s="30">
        <v>-5.07</v>
      </c>
      <c r="BG163" s="30">
        <v>-5.07</v>
      </c>
      <c r="BH163" s="30">
        <v>-105.07</v>
      </c>
      <c r="BK163" s="23">
        <v>42520</v>
      </c>
      <c r="BL163" s="23">
        <v>42588</v>
      </c>
      <c r="BM163" s="23">
        <v>42953</v>
      </c>
      <c r="BN163" s="23">
        <v>43318</v>
      </c>
      <c r="BO163" s="25">
        <v>106.08</v>
      </c>
      <c r="BP163" s="24">
        <v>-7.3</v>
      </c>
      <c r="BQ163" s="24">
        <v>-7.3</v>
      </c>
      <c r="BR163" s="24">
        <v>-107.3</v>
      </c>
      <c r="BT163" s="19">
        <v>42520</v>
      </c>
      <c r="BU163" s="19">
        <v>42639</v>
      </c>
      <c r="BV163" s="19">
        <v>43004</v>
      </c>
      <c r="BW163" s="19">
        <v>43369</v>
      </c>
      <c r="BX163" s="19">
        <v>43734</v>
      </c>
      <c r="BY163" s="19">
        <v>44100</v>
      </c>
      <c r="BZ163" s="22">
        <v>102.41328767123288</v>
      </c>
      <c r="CA163" s="22">
        <v>-6.3</v>
      </c>
      <c r="CB163" s="22">
        <v>-6.3</v>
      </c>
      <c r="CC163" s="20">
        <v>-6.3</v>
      </c>
      <c r="CD163" s="20">
        <v>-6.3</v>
      </c>
      <c r="CE163" s="20">
        <v>-106.3</v>
      </c>
      <c r="CG163" s="26">
        <v>42520</v>
      </c>
      <c r="CH163" s="26">
        <v>42540</v>
      </c>
      <c r="CI163" s="26">
        <v>42905</v>
      </c>
      <c r="CJ163" s="26">
        <v>43270</v>
      </c>
      <c r="CK163" s="26">
        <v>43635</v>
      </c>
      <c r="CL163" s="26">
        <v>44001</v>
      </c>
      <c r="CM163" s="28">
        <v>108.97994520547945</v>
      </c>
      <c r="CN163" s="28">
        <v>-5.38</v>
      </c>
      <c r="CO163" s="28">
        <f t="shared" ref="CO163:CQ163" si="349">CN163</f>
        <v>-5.38</v>
      </c>
      <c r="CP163" s="28">
        <f t="shared" si="349"/>
        <v>-5.38</v>
      </c>
      <c r="CQ163" s="28">
        <f t="shared" si="349"/>
        <v>-5.38</v>
      </c>
      <c r="CR163" s="27">
        <v>-105.38</v>
      </c>
      <c r="CT163" s="23">
        <v>42520</v>
      </c>
      <c r="CU163" s="23">
        <v>42578</v>
      </c>
      <c r="CV163" s="23">
        <v>42943</v>
      </c>
      <c r="CW163" s="23">
        <v>43308</v>
      </c>
      <c r="CX163" s="25" t="s">
        <v>2</v>
      </c>
      <c r="CY163" s="24">
        <v>-6.5</v>
      </c>
      <c r="CZ163" s="24">
        <v>-6.5</v>
      </c>
      <c r="DA163" s="24">
        <v>-106.5</v>
      </c>
    </row>
    <row r="164" spans="1:105" x14ac:dyDescent="0.15">
      <c r="A164" s="1">
        <v>42521</v>
      </c>
      <c r="B164" s="1">
        <v>42771</v>
      </c>
      <c r="C164" s="1">
        <v>43136</v>
      </c>
      <c r="E164" s="2" t="s">
        <v>2</v>
      </c>
      <c r="F164">
        <v>-5.17</v>
      </c>
      <c r="G164">
        <v>-105.17</v>
      </c>
      <c r="J164" s="12">
        <v>42521</v>
      </c>
      <c r="K164" s="12">
        <v>42795</v>
      </c>
      <c r="L164" s="12"/>
      <c r="M164" s="13">
        <v>103.96246575342465</v>
      </c>
      <c r="N164" s="11">
        <v>-108.5</v>
      </c>
      <c r="Q164" s="14">
        <v>42521</v>
      </c>
      <c r="R164" s="14">
        <v>42612</v>
      </c>
      <c r="S164" s="14">
        <v>42977</v>
      </c>
      <c r="T164" s="17">
        <v>104.55123287671232</v>
      </c>
      <c r="U164" s="18">
        <v>-6.2</v>
      </c>
      <c r="V164" s="18">
        <v>-106.2</v>
      </c>
      <c r="X164" s="19">
        <v>42521</v>
      </c>
      <c r="Y164" s="19">
        <v>42673</v>
      </c>
      <c r="Z164" s="19">
        <v>43038</v>
      </c>
      <c r="AA164" s="19">
        <v>43403</v>
      </c>
      <c r="AB164" s="19">
        <v>43768</v>
      </c>
      <c r="AC164" s="22">
        <v>102.26602739726027</v>
      </c>
      <c r="AD164" s="21">
        <v>-5.4</v>
      </c>
      <c r="AE164" s="21">
        <v>-5.4</v>
      </c>
      <c r="AF164" s="21">
        <v>-5.4</v>
      </c>
      <c r="AG164" s="21">
        <v>-105.4</v>
      </c>
      <c r="AI164" s="23">
        <v>42521</v>
      </c>
      <c r="AJ164" s="23">
        <v>42766</v>
      </c>
      <c r="AK164" s="23">
        <v>43131</v>
      </c>
      <c r="AL164" s="23"/>
      <c r="AM164" s="25">
        <v>102.49479452054794</v>
      </c>
      <c r="AN164" s="24">
        <v>-6.5</v>
      </c>
      <c r="AO164" s="24">
        <v>-106.5</v>
      </c>
      <c r="AR164" s="29">
        <v>42521</v>
      </c>
      <c r="AS164" s="29">
        <v>42842</v>
      </c>
      <c r="AT164" s="29">
        <v>43207</v>
      </c>
      <c r="AU164" s="29">
        <v>43572</v>
      </c>
      <c r="AV164" s="29">
        <v>43938</v>
      </c>
      <c r="AW164" s="29">
        <v>44303</v>
      </c>
      <c r="AX164" s="29">
        <v>44668</v>
      </c>
      <c r="AY164" s="29">
        <v>45033</v>
      </c>
      <c r="AZ164" s="29"/>
      <c r="BA164" s="31">
        <v>89.555068493150685</v>
      </c>
      <c r="BB164" s="30">
        <v>-5.07</v>
      </c>
      <c r="BC164" s="30">
        <v>-5.07</v>
      </c>
      <c r="BD164" s="30">
        <v>-5.07</v>
      </c>
      <c r="BE164" s="30">
        <v>-5.07</v>
      </c>
      <c r="BF164" s="30">
        <v>-5.07</v>
      </c>
      <c r="BG164" s="30">
        <v>-5.07</v>
      </c>
      <c r="BH164" s="30">
        <v>-105.07</v>
      </c>
      <c r="BK164" s="23">
        <v>42521</v>
      </c>
      <c r="BL164" s="23">
        <v>42588</v>
      </c>
      <c r="BM164" s="23">
        <v>42953</v>
      </c>
      <c r="BN164" s="23">
        <v>43318</v>
      </c>
      <c r="BO164" s="25">
        <v>106.11</v>
      </c>
      <c r="BP164" s="24">
        <v>-7.3</v>
      </c>
      <c r="BQ164" s="24">
        <v>-7.3</v>
      </c>
      <c r="BR164" s="24">
        <v>-107.3</v>
      </c>
      <c r="BT164" s="19">
        <v>42521</v>
      </c>
      <c r="BU164" s="19">
        <v>42639</v>
      </c>
      <c r="BV164" s="19">
        <v>43004</v>
      </c>
      <c r="BW164" s="19">
        <v>43369</v>
      </c>
      <c r="BX164" s="19">
        <v>43734</v>
      </c>
      <c r="BY164" s="19">
        <v>44100</v>
      </c>
      <c r="BZ164" s="22">
        <v>102.30054794520548</v>
      </c>
      <c r="CA164" s="22">
        <v>-6.3</v>
      </c>
      <c r="CB164" s="22">
        <v>-6.3</v>
      </c>
      <c r="CC164" s="20">
        <v>-6.3</v>
      </c>
      <c r="CD164" s="20">
        <v>-6.3</v>
      </c>
      <c r="CE164" s="20">
        <v>-106.3</v>
      </c>
      <c r="CG164" s="26">
        <v>42521</v>
      </c>
      <c r="CH164" s="26">
        <v>42540</v>
      </c>
      <c r="CI164" s="26">
        <v>42905</v>
      </c>
      <c r="CJ164" s="26">
        <v>43270</v>
      </c>
      <c r="CK164" s="26">
        <v>43635</v>
      </c>
      <c r="CL164" s="26">
        <v>44001</v>
      </c>
      <c r="CM164" s="28">
        <v>109.14468493150684</v>
      </c>
      <c r="CN164" s="28">
        <v>-5.38</v>
      </c>
      <c r="CO164" s="28">
        <v>-5.38</v>
      </c>
      <c r="CP164" s="27">
        <v>-5.38</v>
      </c>
      <c r="CQ164" s="27">
        <v>-5.38</v>
      </c>
      <c r="CR164" s="27">
        <v>-105.38</v>
      </c>
      <c r="CT164" s="23">
        <v>42521</v>
      </c>
      <c r="CU164" s="23">
        <v>42578</v>
      </c>
      <c r="CV164" s="23">
        <v>42943</v>
      </c>
      <c r="CW164" s="23">
        <v>43308</v>
      </c>
      <c r="CX164" s="25" t="s">
        <v>2</v>
      </c>
      <c r="CY164" s="24">
        <v>-6.5</v>
      </c>
      <c r="CZ164" s="24">
        <v>-6.5</v>
      </c>
      <c r="DA164" s="24">
        <v>-106.5</v>
      </c>
    </row>
    <row r="165" spans="1:105" x14ac:dyDescent="0.15">
      <c r="A165" s="1">
        <v>42522</v>
      </c>
      <c r="B165" s="1">
        <v>42771</v>
      </c>
      <c r="C165" s="1">
        <v>43136</v>
      </c>
      <c r="E165" s="2" t="s">
        <v>2</v>
      </c>
      <c r="F165">
        <v>-5.17</v>
      </c>
      <c r="G165">
        <v>-105.17</v>
      </c>
      <c r="J165" s="12">
        <v>42522</v>
      </c>
      <c r="K165" s="12">
        <v>42795</v>
      </c>
      <c r="L165" s="12"/>
      <c r="M165" s="13">
        <v>103.98575342465753</v>
      </c>
      <c r="N165" s="11">
        <v>-108.5</v>
      </c>
      <c r="Q165" s="14">
        <v>42522</v>
      </c>
      <c r="R165" s="14">
        <v>42612</v>
      </c>
      <c r="S165" s="14">
        <v>42977</v>
      </c>
      <c r="T165" s="17">
        <v>104.56821917808219</v>
      </c>
      <c r="U165" s="18">
        <v>-6.2</v>
      </c>
      <c r="V165" s="18">
        <v>-106.2</v>
      </c>
      <c r="X165" s="19">
        <v>42522</v>
      </c>
      <c r="Y165" s="19">
        <v>42673</v>
      </c>
      <c r="Z165" s="19">
        <v>43038</v>
      </c>
      <c r="AA165" s="19">
        <v>43403</v>
      </c>
      <c r="AB165" s="19">
        <v>43768</v>
      </c>
      <c r="AC165" s="22">
        <v>102.64082191780821</v>
      </c>
      <c r="AD165" s="21">
        <v>-5.4</v>
      </c>
      <c r="AE165" s="21">
        <v>-5.4</v>
      </c>
      <c r="AF165" s="21">
        <v>-5.4</v>
      </c>
      <c r="AG165" s="21">
        <v>-105.4</v>
      </c>
      <c r="AI165" s="23">
        <v>42522</v>
      </c>
      <c r="AJ165" s="23">
        <v>42766</v>
      </c>
      <c r="AK165" s="23">
        <v>43131</v>
      </c>
      <c r="AL165" s="23"/>
      <c r="AM165" s="25">
        <v>102.50260273972603</v>
      </c>
      <c r="AN165" s="24">
        <v>-6.5</v>
      </c>
      <c r="AO165" s="24">
        <v>-106.5</v>
      </c>
      <c r="AR165" s="29">
        <v>42522</v>
      </c>
      <c r="AS165" s="29">
        <v>42842</v>
      </c>
      <c r="AT165" s="29">
        <v>43207</v>
      </c>
      <c r="AU165" s="29">
        <v>43572</v>
      </c>
      <c r="AV165" s="29">
        <v>43938</v>
      </c>
      <c r="AW165" s="29">
        <v>44303</v>
      </c>
      <c r="AX165" s="29">
        <v>44668</v>
      </c>
      <c r="AY165" s="29">
        <v>45033</v>
      </c>
      <c r="AZ165" s="29"/>
      <c r="BA165" s="31">
        <v>89.628958904109581</v>
      </c>
      <c r="BB165" s="30">
        <v>-5.07</v>
      </c>
      <c r="BC165" s="30">
        <v>-5.07</v>
      </c>
      <c r="BD165" s="30">
        <v>-5.07</v>
      </c>
      <c r="BE165" s="30">
        <v>-5.07</v>
      </c>
      <c r="BF165" s="30">
        <v>-5.07</v>
      </c>
      <c r="BG165" s="30">
        <v>-5.07</v>
      </c>
      <c r="BH165" s="30">
        <v>-105.07</v>
      </c>
      <c r="BK165" s="23">
        <v>42522</v>
      </c>
      <c r="BL165" s="23">
        <v>42588</v>
      </c>
      <c r="BM165" s="23">
        <v>42953</v>
      </c>
      <c r="BN165" s="23">
        <v>43318</v>
      </c>
      <c r="BO165" s="25">
        <v>106.22</v>
      </c>
      <c r="BP165" s="24">
        <v>-7.3</v>
      </c>
      <c r="BQ165" s="24">
        <v>-7.3</v>
      </c>
      <c r="BR165" s="24">
        <v>-107.3</v>
      </c>
      <c r="BT165" s="19">
        <v>42522</v>
      </c>
      <c r="BU165" s="19">
        <v>42639</v>
      </c>
      <c r="BV165" s="19">
        <v>43004</v>
      </c>
      <c r="BW165" s="19">
        <v>43369</v>
      </c>
      <c r="BX165" s="19">
        <v>43734</v>
      </c>
      <c r="BY165" s="19">
        <v>44100</v>
      </c>
      <c r="BZ165" s="22">
        <v>102.79780821917808</v>
      </c>
      <c r="CA165" s="22">
        <v>-6.3</v>
      </c>
      <c r="CB165" s="22">
        <f t="shared" ref="CB165:CD165" si="350">CA165</f>
        <v>-6.3</v>
      </c>
      <c r="CC165" s="22">
        <f t="shared" si="350"/>
        <v>-6.3</v>
      </c>
      <c r="CD165" s="22">
        <f t="shared" si="350"/>
        <v>-6.3</v>
      </c>
      <c r="CE165" s="20">
        <v>-106.3</v>
      </c>
      <c r="CG165" s="26">
        <v>42522</v>
      </c>
      <c r="CH165" s="26">
        <v>42540</v>
      </c>
      <c r="CI165" s="26">
        <v>42905</v>
      </c>
      <c r="CJ165" s="26">
        <v>43270</v>
      </c>
      <c r="CK165" s="26">
        <v>43635</v>
      </c>
      <c r="CL165" s="26">
        <v>44001</v>
      </c>
      <c r="CM165" s="28">
        <v>109.01942465753424</v>
      </c>
      <c r="CN165" s="28">
        <v>-5.38</v>
      </c>
      <c r="CO165" s="28">
        <f t="shared" ref="CO165:CQ165" si="351">CN165</f>
        <v>-5.38</v>
      </c>
      <c r="CP165" s="28">
        <f t="shared" si="351"/>
        <v>-5.38</v>
      </c>
      <c r="CQ165" s="28">
        <f t="shared" si="351"/>
        <v>-5.38</v>
      </c>
      <c r="CR165" s="27">
        <v>-105.38</v>
      </c>
      <c r="CT165" s="23">
        <v>42522</v>
      </c>
      <c r="CU165" s="23">
        <v>42578</v>
      </c>
      <c r="CV165" s="23">
        <v>42943</v>
      </c>
      <c r="CW165" s="23">
        <v>43308</v>
      </c>
      <c r="CX165" s="25" t="s">
        <v>2</v>
      </c>
      <c r="CY165" s="24">
        <v>-6.5</v>
      </c>
      <c r="CZ165" s="24">
        <v>-6.5</v>
      </c>
      <c r="DA165" s="24">
        <v>-106.5</v>
      </c>
    </row>
    <row r="166" spans="1:105" x14ac:dyDescent="0.15">
      <c r="A166" s="1">
        <v>42523</v>
      </c>
      <c r="B166" s="1">
        <v>42771</v>
      </c>
      <c r="C166" s="1">
        <v>43136</v>
      </c>
      <c r="E166" s="2" t="s">
        <v>2</v>
      </c>
      <c r="F166">
        <v>-5.17</v>
      </c>
      <c r="G166">
        <v>-105.17</v>
      </c>
      <c r="J166" s="12">
        <v>42523</v>
      </c>
      <c r="K166" s="12">
        <v>42795</v>
      </c>
      <c r="L166" s="12"/>
      <c r="M166" s="13">
        <v>104.00904109589041</v>
      </c>
      <c r="N166" s="11">
        <v>-108.5</v>
      </c>
      <c r="Q166" s="14">
        <v>42523</v>
      </c>
      <c r="R166" s="14">
        <v>42612</v>
      </c>
      <c r="S166" s="14">
        <v>42977</v>
      </c>
      <c r="T166" s="17">
        <v>104.55520547945206</v>
      </c>
      <c r="U166" s="18">
        <v>-6.2</v>
      </c>
      <c r="V166" s="18">
        <v>-106.2</v>
      </c>
      <c r="X166" s="19">
        <v>42523</v>
      </c>
      <c r="Y166" s="19">
        <v>42673</v>
      </c>
      <c r="Z166" s="19">
        <v>43038</v>
      </c>
      <c r="AA166" s="19">
        <v>43403</v>
      </c>
      <c r="AB166" s="19">
        <v>43768</v>
      </c>
      <c r="AC166" s="22">
        <v>102.67561643835617</v>
      </c>
      <c r="AD166" s="21">
        <v>-5.4</v>
      </c>
      <c r="AE166" s="21">
        <v>-5.4</v>
      </c>
      <c r="AF166" s="21">
        <v>-5.4</v>
      </c>
      <c r="AG166" s="21">
        <v>-105.4</v>
      </c>
      <c r="AI166" s="23">
        <v>42523</v>
      </c>
      <c r="AJ166" s="23">
        <v>42766</v>
      </c>
      <c r="AK166" s="23">
        <v>43131</v>
      </c>
      <c r="AL166" s="23"/>
      <c r="AM166" s="25">
        <v>102.09041095890412</v>
      </c>
      <c r="AN166" s="24">
        <v>-6.5</v>
      </c>
      <c r="AO166" s="24">
        <v>-106.5</v>
      </c>
      <c r="AR166" s="29">
        <v>42523</v>
      </c>
      <c r="AS166" s="29">
        <v>42842</v>
      </c>
      <c r="AT166" s="29">
        <v>43207</v>
      </c>
      <c r="AU166" s="29">
        <v>43572</v>
      </c>
      <c r="AV166" s="29">
        <v>43938</v>
      </c>
      <c r="AW166" s="29">
        <v>44303</v>
      </c>
      <c r="AX166" s="29">
        <v>44668</v>
      </c>
      <c r="AY166" s="29">
        <v>45033</v>
      </c>
      <c r="AZ166" s="29"/>
      <c r="BA166" s="31" t="s">
        <v>2</v>
      </c>
      <c r="BB166" s="30">
        <v>-5.07</v>
      </c>
      <c r="BC166" s="30">
        <v>-5.07</v>
      </c>
      <c r="BD166" s="30">
        <v>-5.07</v>
      </c>
      <c r="BE166" s="30">
        <v>-5.07</v>
      </c>
      <c r="BF166" s="30">
        <v>-5.07</v>
      </c>
      <c r="BG166" s="30">
        <v>-5.07</v>
      </c>
      <c r="BH166" s="30">
        <v>-105.07</v>
      </c>
      <c r="BK166" s="23">
        <v>42523</v>
      </c>
      <c r="BL166" s="23">
        <v>42588</v>
      </c>
      <c r="BM166" s="23">
        <v>42953</v>
      </c>
      <c r="BN166" s="23">
        <v>43318</v>
      </c>
      <c r="BO166" s="25">
        <v>106.24</v>
      </c>
      <c r="BP166" s="24">
        <v>-7.3</v>
      </c>
      <c r="BQ166" s="24">
        <v>-7.3</v>
      </c>
      <c r="BR166" s="24">
        <v>-107.3</v>
      </c>
      <c r="BT166" s="19">
        <v>42523</v>
      </c>
      <c r="BU166" s="19">
        <v>42639</v>
      </c>
      <c r="BV166" s="19">
        <v>43004</v>
      </c>
      <c r="BW166" s="19">
        <v>43369</v>
      </c>
      <c r="BX166" s="19">
        <v>43734</v>
      </c>
      <c r="BY166" s="19">
        <v>44100</v>
      </c>
      <c r="BZ166" s="22">
        <v>103.11506849315069</v>
      </c>
      <c r="CA166" s="22">
        <v>-6.3</v>
      </c>
      <c r="CB166" s="22">
        <v>-6.3</v>
      </c>
      <c r="CC166" s="20">
        <v>-6.3</v>
      </c>
      <c r="CD166" s="20">
        <v>-6.3</v>
      </c>
      <c r="CE166" s="20">
        <v>-106.3</v>
      </c>
      <c r="CG166" s="26">
        <v>42523</v>
      </c>
      <c r="CH166" s="26">
        <v>42540</v>
      </c>
      <c r="CI166" s="26">
        <v>42905</v>
      </c>
      <c r="CJ166" s="26">
        <v>43270</v>
      </c>
      <c r="CK166" s="26">
        <v>43635</v>
      </c>
      <c r="CL166" s="26">
        <v>44001</v>
      </c>
      <c r="CM166" s="28">
        <v>109.11416438356164</v>
      </c>
      <c r="CN166" s="28">
        <v>-5.38</v>
      </c>
      <c r="CO166" s="28">
        <v>-5.38</v>
      </c>
      <c r="CP166" s="27">
        <v>-5.38</v>
      </c>
      <c r="CQ166" s="27">
        <v>-5.38</v>
      </c>
      <c r="CR166" s="27">
        <v>-105.38</v>
      </c>
      <c r="CT166" s="23">
        <v>42523</v>
      </c>
      <c r="CU166" s="23">
        <v>42578</v>
      </c>
      <c r="CV166" s="23">
        <v>42943</v>
      </c>
      <c r="CW166" s="23">
        <v>43308</v>
      </c>
      <c r="CX166" s="25" t="s">
        <v>2</v>
      </c>
      <c r="CY166" s="24">
        <v>-6.5</v>
      </c>
      <c r="CZ166" s="24">
        <v>-6.5</v>
      </c>
      <c r="DA166" s="24">
        <v>-106.5</v>
      </c>
    </row>
    <row r="167" spans="1:105" x14ac:dyDescent="0.15">
      <c r="A167" s="1">
        <v>42524</v>
      </c>
      <c r="B167" s="1">
        <v>42771</v>
      </c>
      <c r="C167" s="1">
        <v>43136</v>
      </c>
      <c r="E167" s="2" t="s">
        <v>2</v>
      </c>
      <c r="F167">
        <v>-5.17</v>
      </c>
      <c r="G167">
        <v>-105.17</v>
      </c>
      <c r="J167" s="12">
        <v>42524</v>
      </c>
      <c r="K167" s="12">
        <v>42795</v>
      </c>
      <c r="L167" s="12"/>
      <c r="M167" s="13">
        <v>104.05232876712329</v>
      </c>
      <c r="N167" s="11">
        <v>-108.5</v>
      </c>
      <c r="Q167" s="14">
        <v>42524</v>
      </c>
      <c r="R167" s="14">
        <v>42612</v>
      </c>
      <c r="S167" s="14">
        <v>42977</v>
      </c>
      <c r="T167" s="17">
        <v>104.71219178082191</v>
      </c>
      <c r="U167" s="18">
        <v>-6.2</v>
      </c>
      <c r="V167" s="18">
        <v>-106.2</v>
      </c>
      <c r="X167" s="19">
        <v>42524</v>
      </c>
      <c r="Y167" s="19">
        <v>42673</v>
      </c>
      <c r="Z167" s="19">
        <v>43038</v>
      </c>
      <c r="AA167" s="19">
        <v>43403</v>
      </c>
      <c r="AB167" s="19">
        <v>43768</v>
      </c>
      <c r="AC167" s="22">
        <v>102.75041095890411</v>
      </c>
      <c r="AD167" s="21">
        <v>-5.4</v>
      </c>
      <c r="AE167" s="21">
        <v>-5.4</v>
      </c>
      <c r="AF167" s="21">
        <v>-5.4</v>
      </c>
      <c r="AG167" s="21">
        <v>-105.4</v>
      </c>
      <c r="AI167" s="23">
        <v>42524</v>
      </c>
      <c r="AJ167" s="23">
        <v>42766</v>
      </c>
      <c r="AK167" s="23">
        <v>43131</v>
      </c>
      <c r="AL167" s="23"/>
      <c r="AM167" s="25">
        <v>102.10821917808219</v>
      </c>
      <c r="AN167" s="24">
        <v>-6.5</v>
      </c>
      <c r="AO167" s="24">
        <v>-106.5</v>
      </c>
      <c r="AR167" s="29">
        <v>42524</v>
      </c>
      <c r="AS167" s="29">
        <v>42842</v>
      </c>
      <c r="AT167" s="29">
        <v>43207</v>
      </c>
      <c r="AU167" s="29">
        <v>43572</v>
      </c>
      <c r="AV167" s="29">
        <v>43938</v>
      </c>
      <c r="AW167" s="29">
        <v>44303</v>
      </c>
      <c r="AX167" s="29">
        <v>44668</v>
      </c>
      <c r="AY167" s="29">
        <v>45033</v>
      </c>
      <c r="AZ167" s="29"/>
      <c r="BA167" s="31" t="s">
        <v>2</v>
      </c>
      <c r="BB167" s="30">
        <v>-5.07</v>
      </c>
      <c r="BC167" s="30">
        <v>-5.07</v>
      </c>
      <c r="BD167" s="30">
        <v>-5.07</v>
      </c>
      <c r="BE167" s="30">
        <v>-5.07</v>
      </c>
      <c r="BF167" s="30">
        <v>-5.07</v>
      </c>
      <c r="BG167" s="30">
        <v>-5.07</v>
      </c>
      <c r="BH167" s="30">
        <v>-105.07</v>
      </c>
      <c r="BK167" s="23">
        <v>42524</v>
      </c>
      <c r="BL167" s="23">
        <v>42588</v>
      </c>
      <c r="BM167" s="23">
        <v>42953</v>
      </c>
      <c r="BN167" s="23">
        <v>43318</v>
      </c>
      <c r="BO167" s="25">
        <v>106.28999999999999</v>
      </c>
      <c r="BP167" s="24">
        <v>-7.3</v>
      </c>
      <c r="BQ167" s="24">
        <v>-7.3</v>
      </c>
      <c r="BR167" s="24">
        <v>-107.3</v>
      </c>
      <c r="BT167" s="19">
        <v>42524</v>
      </c>
      <c r="BU167" s="19">
        <v>42639</v>
      </c>
      <c r="BV167" s="19">
        <v>43004</v>
      </c>
      <c r="BW167" s="19">
        <v>43369</v>
      </c>
      <c r="BX167" s="19">
        <v>43734</v>
      </c>
      <c r="BY167" s="19">
        <v>44100</v>
      </c>
      <c r="BZ167" s="22">
        <v>103.21232876712328</v>
      </c>
      <c r="CA167" s="22">
        <v>-6.3</v>
      </c>
      <c r="CB167" s="22">
        <v>-6.3</v>
      </c>
      <c r="CC167" s="20">
        <v>-6.3</v>
      </c>
      <c r="CD167" s="20">
        <v>-6.3</v>
      </c>
      <c r="CE167" s="20">
        <v>-106.3</v>
      </c>
      <c r="CG167" s="26">
        <v>42524</v>
      </c>
      <c r="CH167" s="26">
        <v>42540</v>
      </c>
      <c r="CI167" s="26">
        <v>42905</v>
      </c>
      <c r="CJ167" s="26">
        <v>43270</v>
      </c>
      <c r="CK167" s="26">
        <v>43635</v>
      </c>
      <c r="CL167" s="26">
        <v>44001</v>
      </c>
      <c r="CM167" s="28" t="s">
        <v>2</v>
      </c>
      <c r="CN167" s="28">
        <v>-5.38</v>
      </c>
      <c r="CO167" s="28">
        <f t="shared" ref="CO167:CQ167" si="352">CN167</f>
        <v>-5.38</v>
      </c>
      <c r="CP167" s="28">
        <f t="shared" si="352"/>
        <v>-5.38</v>
      </c>
      <c r="CQ167" s="28">
        <f t="shared" si="352"/>
        <v>-5.38</v>
      </c>
      <c r="CR167" s="27">
        <v>-105.38</v>
      </c>
      <c r="CT167" s="23">
        <v>42524</v>
      </c>
      <c r="CU167" s="23">
        <v>42578</v>
      </c>
      <c r="CV167" s="23">
        <v>42943</v>
      </c>
      <c r="CW167" s="23">
        <v>43308</v>
      </c>
      <c r="CX167" s="25">
        <v>103.39616438356165</v>
      </c>
      <c r="CY167" s="24">
        <v>-6.5</v>
      </c>
      <c r="CZ167" s="24">
        <v>-6.5</v>
      </c>
      <c r="DA167" s="24">
        <v>-106.5</v>
      </c>
    </row>
    <row r="168" spans="1:105" x14ac:dyDescent="0.15">
      <c r="A168" s="1">
        <v>42527</v>
      </c>
      <c r="B168" s="1">
        <v>42771</v>
      </c>
      <c r="C168" s="1">
        <v>43136</v>
      </c>
      <c r="E168" s="2" t="s">
        <v>2</v>
      </c>
      <c r="F168">
        <v>-5.17</v>
      </c>
      <c r="G168">
        <v>-105.17</v>
      </c>
      <c r="J168" s="12">
        <v>42527</v>
      </c>
      <c r="K168" s="12">
        <v>42795</v>
      </c>
      <c r="L168" s="12"/>
      <c r="M168" s="13">
        <v>104.12219178082192</v>
      </c>
      <c r="N168" s="11">
        <v>-108.5</v>
      </c>
      <c r="Q168" s="14">
        <v>42527</v>
      </c>
      <c r="R168" s="14">
        <v>42612</v>
      </c>
      <c r="S168" s="14">
        <v>42977</v>
      </c>
      <c r="T168" s="17">
        <v>104.77315068493151</v>
      </c>
      <c r="U168" s="18">
        <v>-6.2</v>
      </c>
      <c r="V168" s="18">
        <v>-106.2</v>
      </c>
      <c r="X168" s="19">
        <v>42527</v>
      </c>
      <c r="Y168" s="19">
        <v>42673</v>
      </c>
      <c r="Z168" s="19">
        <v>43038</v>
      </c>
      <c r="AA168" s="19">
        <v>43403</v>
      </c>
      <c r="AB168" s="19">
        <v>43768</v>
      </c>
      <c r="AC168" s="22">
        <v>102.91479452054794</v>
      </c>
      <c r="AD168" s="21">
        <v>-5.4</v>
      </c>
      <c r="AE168" s="21">
        <v>-5.4</v>
      </c>
      <c r="AF168" s="21">
        <v>-5.4</v>
      </c>
      <c r="AG168" s="21">
        <v>-105.4</v>
      </c>
      <c r="AI168" s="23">
        <v>42527</v>
      </c>
      <c r="AJ168" s="23">
        <v>42766</v>
      </c>
      <c r="AK168" s="23">
        <v>43131</v>
      </c>
      <c r="AL168" s="23"/>
      <c r="AM168" s="25">
        <v>102.05164383561645</v>
      </c>
      <c r="AN168" s="24">
        <v>-6.5</v>
      </c>
      <c r="AO168" s="24">
        <v>-106.5</v>
      </c>
      <c r="AR168" s="29">
        <v>42527</v>
      </c>
      <c r="AS168" s="29">
        <v>42842</v>
      </c>
      <c r="AT168" s="29">
        <v>43207</v>
      </c>
      <c r="AU168" s="29">
        <v>43572</v>
      </c>
      <c r="AV168" s="29">
        <v>43938</v>
      </c>
      <c r="AW168" s="29">
        <v>44303</v>
      </c>
      <c r="AX168" s="29">
        <v>44668</v>
      </c>
      <c r="AY168" s="29">
        <v>45033</v>
      </c>
      <c r="AZ168" s="29"/>
      <c r="BA168" s="31" t="s">
        <v>2</v>
      </c>
      <c r="BB168" s="30">
        <v>-5.07</v>
      </c>
      <c r="BC168" s="30">
        <v>-5.07</v>
      </c>
      <c r="BD168" s="30">
        <v>-5.07</v>
      </c>
      <c r="BE168" s="30">
        <v>-5.07</v>
      </c>
      <c r="BF168" s="30">
        <v>-5.07</v>
      </c>
      <c r="BG168" s="30">
        <v>-5.07</v>
      </c>
      <c r="BH168" s="30">
        <v>-105.07</v>
      </c>
      <c r="BK168" s="23">
        <v>42527</v>
      </c>
      <c r="BL168" s="23">
        <v>42588</v>
      </c>
      <c r="BM168" s="23">
        <v>42953</v>
      </c>
      <c r="BN168" s="23">
        <v>43318</v>
      </c>
      <c r="BO168" s="25">
        <v>106.36</v>
      </c>
      <c r="BP168" s="24">
        <v>-7.3</v>
      </c>
      <c r="BQ168" s="24">
        <v>-7.3</v>
      </c>
      <c r="BR168" s="24">
        <v>-107.3</v>
      </c>
      <c r="BT168" s="19">
        <v>42527</v>
      </c>
      <c r="BU168" s="19">
        <v>42639</v>
      </c>
      <c r="BV168" s="19">
        <v>43004</v>
      </c>
      <c r="BW168" s="19">
        <v>43369</v>
      </c>
      <c r="BX168" s="19">
        <v>43734</v>
      </c>
      <c r="BY168" s="19">
        <v>44100</v>
      </c>
      <c r="BZ168" s="22">
        <v>103.26410958904108</v>
      </c>
      <c r="CA168" s="22">
        <v>-6.3</v>
      </c>
      <c r="CB168" s="22">
        <f t="shared" ref="CB168:CD168" si="353">CA168</f>
        <v>-6.3</v>
      </c>
      <c r="CC168" s="22">
        <f t="shared" si="353"/>
        <v>-6.3</v>
      </c>
      <c r="CD168" s="22">
        <f t="shared" si="353"/>
        <v>-6.3</v>
      </c>
      <c r="CE168" s="20">
        <v>-106.3</v>
      </c>
      <c r="CG168" s="26">
        <v>42527</v>
      </c>
      <c r="CH168" s="26">
        <v>42540</v>
      </c>
      <c r="CI168" s="26">
        <v>42905</v>
      </c>
      <c r="CJ168" s="26">
        <v>43270</v>
      </c>
      <c r="CK168" s="26">
        <v>43635</v>
      </c>
      <c r="CL168" s="26">
        <v>44001</v>
      </c>
      <c r="CM168" s="28">
        <v>109.00312328767123</v>
      </c>
      <c r="CN168" s="28">
        <v>-5.38</v>
      </c>
      <c r="CO168" s="28">
        <v>-5.38</v>
      </c>
      <c r="CP168" s="27">
        <v>-5.38</v>
      </c>
      <c r="CQ168" s="27">
        <v>-5.38</v>
      </c>
      <c r="CR168" s="27">
        <v>-105.38</v>
      </c>
      <c r="CT168" s="23">
        <v>42527</v>
      </c>
      <c r="CU168" s="23">
        <v>42578</v>
      </c>
      <c r="CV168" s="23">
        <v>42943</v>
      </c>
      <c r="CW168" s="23">
        <v>43308</v>
      </c>
      <c r="CX168" s="25" t="s">
        <v>2</v>
      </c>
      <c r="CY168" s="24">
        <v>-6.5</v>
      </c>
      <c r="CZ168" s="24">
        <v>-6.5</v>
      </c>
      <c r="DA168" s="24">
        <v>-106.5</v>
      </c>
    </row>
    <row r="169" spans="1:105" x14ac:dyDescent="0.15">
      <c r="A169" s="1">
        <v>42528</v>
      </c>
      <c r="B169" s="1">
        <v>42771</v>
      </c>
      <c r="C169" s="1">
        <v>43136</v>
      </c>
      <c r="E169" s="2">
        <v>99.862219178082199</v>
      </c>
      <c r="F169">
        <v>-5.17</v>
      </c>
      <c r="G169">
        <v>-105.17</v>
      </c>
      <c r="J169" s="12">
        <v>42528</v>
      </c>
      <c r="K169" s="12">
        <v>42795</v>
      </c>
      <c r="L169" s="12"/>
      <c r="M169" s="13">
        <v>104.10547945205479</v>
      </c>
      <c r="N169" s="11">
        <v>-108.5</v>
      </c>
      <c r="Q169" s="14">
        <v>42528</v>
      </c>
      <c r="R169" s="14">
        <v>42612</v>
      </c>
      <c r="S169" s="14">
        <v>42977</v>
      </c>
      <c r="T169" s="17">
        <v>104.79013698630138</v>
      </c>
      <c r="U169" s="18">
        <v>-6.2</v>
      </c>
      <c r="V169" s="18">
        <v>-106.2</v>
      </c>
      <c r="X169" s="19">
        <v>42528</v>
      </c>
      <c r="Y169" s="19">
        <v>42673</v>
      </c>
      <c r="Z169" s="19">
        <v>43038</v>
      </c>
      <c r="AA169" s="19">
        <v>43403</v>
      </c>
      <c r="AB169" s="19">
        <v>43768</v>
      </c>
      <c r="AC169" s="22">
        <v>103.0695890410959</v>
      </c>
      <c r="AD169" s="21">
        <v>-5.4</v>
      </c>
      <c r="AE169" s="21">
        <v>-5.4</v>
      </c>
      <c r="AF169" s="21">
        <v>-5.4</v>
      </c>
      <c r="AG169" s="21">
        <v>-105.4</v>
      </c>
      <c r="AI169" s="23">
        <v>42528</v>
      </c>
      <c r="AJ169" s="23">
        <v>42766</v>
      </c>
      <c r="AK169" s="23">
        <v>43131</v>
      </c>
      <c r="AL169" s="23"/>
      <c r="AM169" s="25">
        <v>102.06945205479452</v>
      </c>
      <c r="AN169" s="24">
        <v>-6.5</v>
      </c>
      <c r="AO169" s="24">
        <v>-106.5</v>
      </c>
      <c r="AR169" s="29">
        <v>42528</v>
      </c>
      <c r="AS169" s="29">
        <v>42842</v>
      </c>
      <c r="AT169" s="29">
        <v>43207</v>
      </c>
      <c r="AU169" s="29">
        <v>43572</v>
      </c>
      <c r="AV169" s="29">
        <v>43938</v>
      </c>
      <c r="AW169" s="29">
        <v>44303</v>
      </c>
      <c r="AX169" s="29">
        <v>44668</v>
      </c>
      <c r="AY169" s="29">
        <v>45033</v>
      </c>
      <c r="AZ169" s="29"/>
      <c r="BA169" s="31">
        <v>89.722301369863018</v>
      </c>
      <c r="BB169" s="30">
        <v>-5.07</v>
      </c>
      <c r="BC169" s="30">
        <v>-5.07</v>
      </c>
      <c r="BD169" s="30">
        <v>-5.07</v>
      </c>
      <c r="BE169" s="30">
        <v>-5.07</v>
      </c>
      <c r="BF169" s="30">
        <v>-5.07</v>
      </c>
      <c r="BG169" s="30">
        <v>-5.07</v>
      </c>
      <c r="BH169" s="30">
        <v>-105.07</v>
      </c>
      <c r="BK169" s="23">
        <v>42528</v>
      </c>
      <c r="BL169" s="23">
        <v>42588</v>
      </c>
      <c r="BM169" s="23">
        <v>42953</v>
      </c>
      <c r="BN169" s="23">
        <v>43318</v>
      </c>
      <c r="BO169" s="25">
        <v>106.34</v>
      </c>
      <c r="BP169" s="24">
        <v>-7.3</v>
      </c>
      <c r="BQ169" s="24">
        <v>-7.3</v>
      </c>
      <c r="BR169" s="24">
        <v>-107.3</v>
      </c>
      <c r="BT169" s="19">
        <v>42528</v>
      </c>
      <c r="BU169" s="19">
        <v>42639</v>
      </c>
      <c r="BV169" s="19">
        <v>43004</v>
      </c>
      <c r="BW169" s="19">
        <v>43369</v>
      </c>
      <c r="BX169" s="19">
        <v>43734</v>
      </c>
      <c r="BY169" s="19">
        <v>44100</v>
      </c>
      <c r="BZ169" s="22">
        <v>103.2013698630137</v>
      </c>
      <c r="CA169" s="22">
        <v>-6.3</v>
      </c>
      <c r="CB169" s="22">
        <v>-6.3</v>
      </c>
      <c r="CC169" s="20">
        <v>-6.3</v>
      </c>
      <c r="CD169" s="20">
        <v>-6.3</v>
      </c>
      <c r="CE169" s="20">
        <v>-106.3</v>
      </c>
      <c r="CG169" s="26">
        <v>42528</v>
      </c>
      <c r="CH169" s="26">
        <v>42540</v>
      </c>
      <c r="CI169" s="26">
        <v>42905</v>
      </c>
      <c r="CJ169" s="26">
        <v>43270</v>
      </c>
      <c r="CK169" s="26">
        <v>43635</v>
      </c>
      <c r="CL169" s="26">
        <v>44001</v>
      </c>
      <c r="CM169" s="28">
        <v>108.91786301369864</v>
      </c>
      <c r="CN169" s="28">
        <v>-5.38</v>
      </c>
      <c r="CO169" s="28">
        <f t="shared" ref="CO169:CQ169" si="354">CN169</f>
        <v>-5.38</v>
      </c>
      <c r="CP169" s="28">
        <f t="shared" si="354"/>
        <v>-5.38</v>
      </c>
      <c r="CQ169" s="28">
        <f t="shared" si="354"/>
        <v>-5.38</v>
      </c>
      <c r="CR169" s="27">
        <v>-105.38</v>
      </c>
      <c r="CT169" s="23">
        <v>42528</v>
      </c>
      <c r="CU169" s="23">
        <v>42578</v>
      </c>
      <c r="CV169" s="23">
        <v>42943</v>
      </c>
      <c r="CW169" s="23">
        <v>43308</v>
      </c>
      <c r="CX169" s="25" t="s">
        <v>2</v>
      </c>
      <c r="CY169" s="24">
        <v>-6.5</v>
      </c>
      <c r="CZ169" s="24">
        <v>-6.5</v>
      </c>
      <c r="DA169" s="24">
        <v>-106.5</v>
      </c>
    </row>
    <row r="170" spans="1:105" x14ac:dyDescent="0.15">
      <c r="A170" s="1">
        <v>42529</v>
      </c>
      <c r="B170" s="1">
        <v>42771</v>
      </c>
      <c r="C170" s="1">
        <v>43136</v>
      </c>
      <c r="E170" s="2">
        <v>101.85638356164382</v>
      </c>
      <c r="F170">
        <v>-5.17</v>
      </c>
      <c r="G170">
        <v>-105.17</v>
      </c>
      <c r="J170" s="12">
        <v>42529</v>
      </c>
      <c r="K170" s="12">
        <v>42795</v>
      </c>
      <c r="L170" s="12"/>
      <c r="M170" s="13">
        <v>104.16876712328768</v>
      </c>
      <c r="N170" s="11">
        <v>-108.5</v>
      </c>
      <c r="Q170" s="14">
        <v>42529</v>
      </c>
      <c r="R170" s="14">
        <v>42612</v>
      </c>
      <c r="S170" s="14">
        <v>42977</v>
      </c>
      <c r="T170" s="17">
        <v>105.21712328767123</v>
      </c>
      <c r="U170" s="18">
        <v>-6.2</v>
      </c>
      <c r="V170" s="18">
        <v>-106.2</v>
      </c>
      <c r="X170" s="19">
        <v>42529</v>
      </c>
      <c r="Y170" s="19">
        <v>42673</v>
      </c>
      <c r="Z170" s="19">
        <v>43038</v>
      </c>
      <c r="AA170" s="19">
        <v>43403</v>
      </c>
      <c r="AB170" s="19">
        <v>43768</v>
      </c>
      <c r="AC170" s="22">
        <v>102.95438356164384</v>
      </c>
      <c r="AD170" s="21">
        <v>-5.4</v>
      </c>
      <c r="AE170" s="21">
        <v>-5.4</v>
      </c>
      <c r="AF170" s="21">
        <v>-5.4</v>
      </c>
      <c r="AG170" s="21">
        <v>-105.4</v>
      </c>
      <c r="AI170" s="23">
        <v>42529</v>
      </c>
      <c r="AJ170" s="23">
        <v>42766</v>
      </c>
      <c r="AK170" s="23">
        <v>43131</v>
      </c>
      <c r="AL170" s="23"/>
      <c r="AM170" s="25">
        <v>102.0872602739726</v>
      </c>
      <c r="AN170" s="24">
        <v>-6.5</v>
      </c>
      <c r="AO170" s="24">
        <v>-106.5</v>
      </c>
      <c r="AR170" s="29">
        <v>42529</v>
      </c>
      <c r="AS170" s="29">
        <v>42842</v>
      </c>
      <c r="AT170" s="29">
        <v>43207</v>
      </c>
      <c r="AU170" s="29">
        <v>43572</v>
      </c>
      <c r="AV170" s="29">
        <v>43938</v>
      </c>
      <c r="AW170" s="29">
        <v>44303</v>
      </c>
      <c r="AX170" s="29">
        <v>44668</v>
      </c>
      <c r="AY170" s="29">
        <v>45033</v>
      </c>
      <c r="AZ170" s="29"/>
      <c r="BA170" s="31">
        <v>88.416191780821919</v>
      </c>
      <c r="BB170" s="30">
        <v>-5.07</v>
      </c>
      <c r="BC170" s="30">
        <v>-5.07</v>
      </c>
      <c r="BD170" s="30">
        <v>-5.07</v>
      </c>
      <c r="BE170" s="30">
        <v>-5.07</v>
      </c>
      <c r="BF170" s="30">
        <v>-5.07</v>
      </c>
      <c r="BG170" s="30">
        <v>-5.07</v>
      </c>
      <c r="BH170" s="30">
        <v>-105.07</v>
      </c>
      <c r="BK170" s="23">
        <v>42529</v>
      </c>
      <c r="BL170" s="23">
        <v>42588</v>
      </c>
      <c r="BM170" s="23">
        <v>42953</v>
      </c>
      <c r="BN170" s="23">
        <v>43318</v>
      </c>
      <c r="BO170" s="25">
        <v>106.39</v>
      </c>
      <c r="BP170" s="24">
        <v>-7.3</v>
      </c>
      <c r="BQ170" s="24">
        <v>-7.3</v>
      </c>
      <c r="BR170" s="24">
        <v>-107.3</v>
      </c>
      <c r="BT170" s="19">
        <v>42529</v>
      </c>
      <c r="BU170" s="19">
        <v>42639</v>
      </c>
      <c r="BV170" s="19">
        <v>43004</v>
      </c>
      <c r="BW170" s="19">
        <v>43369</v>
      </c>
      <c r="BX170" s="19">
        <v>43734</v>
      </c>
      <c r="BY170" s="19">
        <v>44100</v>
      </c>
      <c r="BZ170" s="22">
        <v>103.2686301369863</v>
      </c>
      <c r="CA170" s="22">
        <v>-6.3</v>
      </c>
      <c r="CB170" s="22">
        <v>-6.3</v>
      </c>
      <c r="CC170" s="20">
        <v>-6.3</v>
      </c>
      <c r="CD170" s="20">
        <v>-6.3</v>
      </c>
      <c r="CE170" s="20">
        <v>-106.3</v>
      </c>
      <c r="CG170" s="26">
        <v>42529</v>
      </c>
      <c r="CH170" s="26">
        <v>42540</v>
      </c>
      <c r="CI170" s="26">
        <v>42905</v>
      </c>
      <c r="CJ170" s="26">
        <v>43270</v>
      </c>
      <c r="CK170" s="26">
        <v>43635</v>
      </c>
      <c r="CL170" s="26">
        <v>44001</v>
      </c>
      <c r="CM170" s="28" t="s">
        <v>2</v>
      </c>
      <c r="CN170" s="28">
        <v>-5.38</v>
      </c>
      <c r="CO170" s="28">
        <v>-5.38</v>
      </c>
      <c r="CP170" s="27">
        <v>-5.38</v>
      </c>
      <c r="CQ170" s="27">
        <v>-5.38</v>
      </c>
      <c r="CR170" s="27">
        <v>-105.38</v>
      </c>
      <c r="CT170" s="23">
        <v>42529</v>
      </c>
      <c r="CU170" s="23">
        <v>42578</v>
      </c>
      <c r="CV170" s="23">
        <v>42943</v>
      </c>
      <c r="CW170" s="23">
        <v>43308</v>
      </c>
      <c r="CX170" s="25" t="s">
        <v>2</v>
      </c>
      <c r="CY170" s="24">
        <v>-6.5</v>
      </c>
      <c r="CZ170" s="24">
        <v>-6.5</v>
      </c>
      <c r="DA170" s="24">
        <v>-106.5</v>
      </c>
    </row>
    <row r="171" spans="1:105" x14ac:dyDescent="0.15">
      <c r="A171" s="1">
        <v>42534</v>
      </c>
      <c r="B171" s="1">
        <v>42771</v>
      </c>
      <c r="C171" s="1">
        <v>43136</v>
      </c>
      <c r="E171" s="2" t="s">
        <v>2</v>
      </c>
      <c r="F171">
        <v>-5.17</v>
      </c>
      <c r="G171">
        <v>-105.17</v>
      </c>
      <c r="J171" s="12">
        <v>42534</v>
      </c>
      <c r="K171" s="12">
        <v>42795</v>
      </c>
      <c r="L171" s="12"/>
      <c r="M171" s="13">
        <v>104.24520547945205</v>
      </c>
      <c r="N171" s="11">
        <v>-108.5</v>
      </c>
      <c r="Q171" s="14">
        <v>42534</v>
      </c>
      <c r="R171" s="14">
        <v>42612</v>
      </c>
      <c r="S171" s="14">
        <v>42977</v>
      </c>
      <c r="T171" s="17">
        <v>105.21205479452054</v>
      </c>
      <c r="U171" s="18">
        <v>-6.2</v>
      </c>
      <c r="V171" s="18">
        <v>-106.2</v>
      </c>
      <c r="X171" s="19">
        <v>42534</v>
      </c>
      <c r="Y171" s="19">
        <v>42673</v>
      </c>
      <c r="Z171" s="19">
        <v>43038</v>
      </c>
      <c r="AA171" s="19">
        <v>43403</v>
      </c>
      <c r="AB171" s="19">
        <v>43768</v>
      </c>
      <c r="AC171" s="22">
        <v>102.94835616438357</v>
      </c>
      <c r="AD171" s="21">
        <v>-5.4</v>
      </c>
      <c r="AE171" s="21">
        <v>-5.4</v>
      </c>
      <c r="AF171" s="21">
        <v>-5.4</v>
      </c>
      <c r="AG171" s="21">
        <v>-105.4</v>
      </c>
      <c r="AI171" s="23">
        <v>42534</v>
      </c>
      <c r="AJ171" s="23">
        <v>42766</v>
      </c>
      <c r="AK171" s="23">
        <v>43131</v>
      </c>
      <c r="AL171" s="23"/>
      <c r="AM171" s="25">
        <v>102.17630136986301</v>
      </c>
      <c r="AN171" s="24">
        <v>-6.5</v>
      </c>
      <c r="AO171" s="24">
        <v>-106.5</v>
      </c>
      <c r="AR171" s="29">
        <v>42534</v>
      </c>
      <c r="AS171" s="29">
        <v>42842</v>
      </c>
      <c r="AT171" s="29">
        <v>43207</v>
      </c>
      <c r="AU171" s="29">
        <v>43572</v>
      </c>
      <c r="AV171" s="29">
        <v>43938</v>
      </c>
      <c r="AW171" s="29">
        <v>44303</v>
      </c>
      <c r="AX171" s="29">
        <v>44668</v>
      </c>
      <c r="AY171" s="29">
        <v>45033</v>
      </c>
      <c r="AZ171" s="29"/>
      <c r="BA171" s="31" t="s">
        <v>2</v>
      </c>
      <c r="BB171" s="30">
        <v>-5.07</v>
      </c>
      <c r="BC171" s="30">
        <v>-5.07</v>
      </c>
      <c r="BD171" s="30">
        <v>-5.07</v>
      </c>
      <c r="BE171" s="30">
        <v>-5.07</v>
      </c>
      <c r="BF171" s="30">
        <v>-5.07</v>
      </c>
      <c r="BG171" s="30">
        <v>-5.07</v>
      </c>
      <c r="BH171" s="30">
        <v>-105.07</v>
      </c>
      <c r="BK171" s="23">
        <v>42534</v>
      </c>
      <c r="BL171" s="23">
        <v>42588</v>
      </c>
      <c r="BM171" s="23">
        <v>42953</v>
      </c>
      <c r="BN171" s="23">
        <v>43318</v>
      </c>
      <c r="BO171" s="25">
        <v>106.49</v>
      </c>
      <c r="BP171" s="24">
        <v>-7.3</v>
      </c>
      <c r="BQ171" s="24">
        <v>-7.3</v>
      </c>
      <c r="BR171" s="24">
        <v>-107.3</v>
      </c>
      <c r="BT171" s="19">
        <v>42534</v>
      </c>
      <c r="BU171" s="19">
        <v>42639</v>
      </c>
      <c r="BV171" s="19">
        <v>43004</v>
      </c>
      <c r="BW171" s="19">
        <v>43369</v>
      </c>
      <c r="BX171" s="19">
        <v>43734</v>
      </c>
      <c r="BY171" s="19">
        <v>44100</v>
      </c>
      <c r="BZ171" s="22">
        <v>103.40493150684932</v>
      </c>
      <c r="CA171" s="22">
        <v>-6.3</v>
      </c>
      <c r="CB171" s="22">
        <f t="shared" ref="CB171:CD171" si="355">CA171</f>
        <v>-6.3</v>
      </c>
      <c r="CC171" s="22">
        <f t="shared" si="355"/>
        <v>-6.3</v>
      </c>
      <c r="CD171" s="22">
        <f t="shared" si="355"/>
        <v>-6.3</v>
      </c>
      <c r="CE171" s="20">
        <v>-106.3</v>
      </c>
      <c r="CG171" s="26">
        <v>42534</v>
      </c>
      <c r="CH171" s="26">
        <v>42540</v>
      </c>
      <c r="CI171" s="26">
        <v>42905</v>
      </c>
      <c r="CJ171" s="26">
        <v>43270</v>
      </c>
      <c r="CK171" s="26">
        <v>43635</v>
      </c>
      <c r="CL171" s="26">
        <v>44001</v>
      </c>
      <c r="CM171" s="28" t="s">
        <v>2</v>
      </c>
      <c r="CN171" s="28">
        <v>-5.38</v>
      </c>
      <c r="CO171" s="28">
        <f t="shared" ref="CO171:CQ171" si="356">CN171</f>
        <v>-5.38</v>
      </c>
      <c r="CP171" s="28">
        <f t="shared" si="356"/>
        <v>-5.38</v>
      </c>
      <c r="CQ171" s="28">
        <f t="shared" si="356"/>
        <v>-5.38</v>
      </c>
      <c r="CR171" s="27">
        <v>-105.38</v>
      </c>
      <c r="CT171" s="23">
        <v>42534</v>
      </c>
      <c r="CU171" s="23">
        <v>42578</v>
      </c>
      <c r="CV171" s="23">
        <v>42943</v>
      </c>
      <c r="CW171" s="23">
        <v>43308</v>
      </c>
      <c r="CX171" s="25">
        <v>104.18424657534247</v>
      </c>
      <c r="CY171" s="24">
        <v>-6.5</v>
      </c>
      <c r="CZ171" s="24">
        <v>-6.5</v>
      </c>
      <c r="DA171" s="24">
        <v>-106.5</v>
      </c>
    </row>
    <row r="172" spans="1:105" x14ac:dyDescent="0.15">
      <c r="A172" s="1">
        <v>42535</v>
      </c>
      <c r="B172" s="1">
        <v>42771</v>
      </c>
      <c r="C172" s="1">
        <v>43136</v>
      </c>
      <c r="E172" s="2">
        <v>98.643369863013703</v>
      </c>
      <c r="F172">
        <v>-5.17</v>
      </c>
      <c r="G172">
        <v>-105.17</v>
      </c>
      <c r="J172" s="12">
        <v>42535</v>
      </c>
      <c r="K172" s="12">
        <v>42795</v>
      </c>
      <c r="L172" s="12"/>
      <c r="M172" s="13">
        <v>104.31849315068493</v>
      </c>
      <c r="N172" s="11">
        <v>-108.5</v>
      </c>
      <c r="Q172" s="14">
        <v>42535</v>
      </c>
      <c r="R172" s="14">
        <v>42612</v>
      </c>
      <c r="S172" s="14">
        <v>42977</v>
      </c>
      <c r="T172" s="17">
        <v>105.41904109589042</v>
      </c>
      <c r="U172" s="18">
        <v>-6.2</v>
      </c>
      <c r="V172" s="18">
        <v>-106.2</v>
      </c>
      <c r="X172" s="19">
        <v>42535</v>
      </c>
      <c r="Y172" s="19">
        <v>42673</v>
      </c>
      <c r="Z172" s="19">
        <v>43038</v>
      </c>
      <c r="AA172" s="19">
        <v>43403</v>
      </c>
      <c r="AB172" s="19">
        <v>43768</v>
      </c>
      <c r="AC172" s="22">
        <v>102.96315068493151</v>
      </c>
      <c r="AD172" s="21">
        <v>-5.4</v>
      </c>
      <c r="AE172" s="21">
        <v>-5.4</v>
      </c>
      <c r="AF172" s="21">
        <v>-5.4</v>
      </c>
      <c r="AG172" s="21">
        <v>-105.4</v>
      </c>
      <c r="AI172" s="23">
        <v>42535</v>
      </c>
      <c r="AJ172" s="23">
        <v>42766</v>
      </c>
      <c r="AK172" s="23">
        <v>43131</v>
      </c>
      <c r="AL172" s="23"/>
      <c r="AM172" s="25">
        <v>102.2041095890411</v>
      </c>
      <c r="AN172" s="24">
        <v>-6.5</v>
      </c>
      <c r="AO172" s="24">
        <v>-106.5</v>
      </c>
      <c r="AR172" s="29">
        <v>42535</v>
      </c>
      <c r="AS172" s="29">
        <v>42842</v>
      </c>
      <c r="AT172" s="29">
        <v>43207</v>
      </c>
      <c r="AU172" s="29">
        <v>43572</v>
      </c>
      <c r="AV172" s="29">
        <v>43938</v>
      </c>
      <c r="AW172" s="29">
        <v>44303</v>
      </c>
      <c r="AX172" s="29">
        <v>44668</v>
      </c>
      <c r="AY172" s="29">
        <v>45033</v>
      </c>
      <c r="AZ172" s="29"/>
      <c r="BA172" s="31" t="s">
        <v>2</v>
      </c>
      <c r="BB172" s="30">
        <v>-5.07</v>
      </c>
      <c r="BC172" s="30">
        <v>-5.07</v>
      </c>
      <c r="BD172" s="30">
        <v>-5.07</v>
      </c>
      <c r="BE172" s="30">
        <v>-5.07</v>
      </c>
      <c r="BF172" s="30">
        <v>-5.07</v>
      </c>
      <c r="BG172" s="30">
        <v>-5.07</v>
      </c>
      <c r="BH172" s="30">
        <v>-105.07</v>
      </c>
      <c r="BK172" s="23">
        <v>42535</v>
      </c>
      <c r="BL172" s="23">
        <v>42588</v>
      </c>
      <c r="BM172" s="23">
        <v>42953</v>
      </c>
      <c r="BN172" s="23">
        <v>43318</v>
      </c>
      <c r="BO172" s="25">
        <v>106.53</v>
      </c>
      <c r="BP172" s="24">
        <v>-7.3</v>
      </c>
      <c r="BQ172" s="24">
        <v>-7.3</v>
      </c>
      <c r="BR172" s="24">
        <v>-107.3</v>
      </c>
      <c r="BT172" s="19">
        <v>42535</v>
      </c>
      <c r="BU172" s="19">
        <v>42639</v>
      </c>
      <c r="BV172" s="19">
        <v>43004</v>
      </c>
      <c r="BW172" s="19">
        <v>43369</v>
      </c>
      <c r="BX172" s="19">
        <v>43734</v>
      </c>
      <c r="BY172" s="19">
        <v>44100</v>
      </c>
      <c r="BZ172" s="22">
        <v>103.51219178082191</v>
      </c>
      <c r="CA172" s="22">
        <v>-6.3</v>
      </c>
      <c r="CB172" s="22">
        <v>-6.3</v>
      </c>
      <c r="CC172" s="20">
        <v>-6.3</v>
      </c>
      <c r="CD172" s="20">
        <v>-6.3</v>
      </c>
      <c r="CE172" s="20">
        <v>-106.3</v>
      </c>
      <c r="CG172" s="26">
        <v>42535</v>
      </c>
      <c r="CH172" s="26">
        <v>42540</v>
      </c>
      <c r="CI172" s="26">
        <v>42905</v>
      </c>
      <c r="CJ172" s="26">
        <v>43270</v>
      </c>
      <c r="CK172" s="26">
        <v>43635</v>
      </c>
      <c r="CL172" s="26">
        <v>44001</v>
      </c>
      <c r="CM172" s="28">
        <v>108.97104109589041</v>
      </c>
      <c r="CN172" s="28">
        <v>-5.38</v>
      </c>
      <c r="CO172" s="28">
        <v>-5.38</v>
      </c>
      <c r="CP172" s="27">
        <v>-5.38</v>
      </c>
      <c r="CQ172" s="27">
        <v>-5.38</v>
      </c>
      <c r="CR172" s="27">
        <v>-105.38</v>
      </c>
      <c r="CT172" s="23">
        <v>42535</v>
      </c>
      <c r="CU172" s="23">
        <v>42578</v>
      </c>
      <c r="CV172" s="23">
        <v>42943</v>
      </c>
      <c r="CW172" s="23">
        <v>43308</v>
      </c>
      <c r="CX172" s="25">
        <v>104.25205479452055</v>
      </c>
      <c r="CY172" s="24">
        <v>-6.5</v>
      </c>
      <c r="CZ172" s="24">
        <v>-6.5</v>
      </c>
      <c r="DA172" s="24">
        <v>-106.5</v>
      </c>
    </row>
    <row r="173" spans="1:105" x14ac:dyDescent="0.15">
      <c r="A173" s="1">
        <v>42536</v>
      </c>
      <c r="B173" s="1">
        <v>42771</v>
      </c>
      <c r="C173" s="1">
        <v>43136</v>
      </c>
      <c r="E173" s="2">
        <v>99.95553424657534</v>
      </c>
      <c r="F173">
        <v>-5.17</v>
      </c>
      <c r="G173">
        <v>-105.17</v>
      </c>
      <c r="J173" s="12">
        <v>42536</v>
      </c>
      <c r="K173" s="12">
        <v>42795</v>
      </c>
      <c r="L173" s="12"/>
      <c r="M173" s="13">
        <v>104.37178082191781</v>
      </c>
      <c r="N173" s="11">
        <v>-108.5</v>
      </c>
      <c r="Q173" s="14">
        <v>42536</v>
      </c>
      <c r="R173" s="14">
        <v>42612</v>
      </c>
      <c r="S173" s="14">
        <v>42977</v>
      </c>
      <c r="T173" s="17">
        <v>105.30602739726027</v>
      </c>
      <c r="U173" s="18">
        <v>-6.2</v>
      </c>
      <c r="V173" s="18">
        <v>-106.2</v>
      </c>
      <c r="X173" s="19">
        <v>42536</v>
      </c>
      <c r="Y173" s="19">
        <v>42673</v>
      </c>
      <c r="Z173" s="19">
        <v>43038</v>
      </c>
      <c r="AA173" s="19">
        <v>43403</v>
      </c>
      <c r="AB173" s="19">
        <v>43768</v>
      </c>
      <c r="AC173" s="22">
        <v>102.98794520547945</v>
      </c>
      <c r="AD173" s="21">
        <v>-5.4</v>
      </c>
      <c r="AE173" s="21">
        <v>-5.4</v>
      </c>
      <c r="AF173" s="21">
        <v>-5.4</v>
      </c>
      <c r="AG173" s="21">
        <v>-105.4</v>
      </c>
      <c r="AI173" s="23">
        <v>42536</v>
      </c>
      <c r="AJ173" s="23">
        <v>42766</v>
      </c>
      <c r="AK173" s="23">
        <v>43131</v>
      </c>
      <c r="AL173" s="23"/>
      <c r="AM173" s="25">
        <v>102.27191780821917</v>
      </c>
      <c r="AN173" s="24">
        <v>-6.5</v>
      </c>
      <c r="AO173" s="24">
        <v>-106.5</v>
      </c>
      <c r="AR173" s="29">
        <v>42536</v>
      </c>
      <c r="AS173" s="29">
        <v>42842</v>
      </c>
      <c r="AT173" s="29">
        <v>43207</v>
      </c>
      <c r="AU173" s="29">
        <v>43572</v>
      </c>
      <c r="AV173" s="29">
        <v>43938</v>
      </c>
      <c r="AW173" s="29">
        <v>44303</v>
      </c>
      <c r="AX173" s="29">
        <v>44668</v>
      </c>
      <c r="AY173" s="29">
        <v>45033</v>
      </c>
      <c r="AZ173" s="29"/>
      <c r="BA173" s="31" t="s">
        <v>2</v>
      </c>
      <c r="BB173" s="30">
        <v>-5.07</v>
      </c>
      <c r="BC173" s="30">
        <v>-5.07</v>
      </c>
      <c r="BD173" s="30">
        <v>-5.07</v>
      </c>
      <c r="BE173" s="30">
        <v>-5.07</v>
      </c>
      <c r="BF173" s="30">
        <v>-5.07</v>
      </c>
      <c r="BG173" s="30">
        <v>-5.07</v>
      </c>
      <c r="BH173" s="30">
        <v>-105.07</v>
      </c>
      <c r="BK173" s="23">
        <v>42536</v>
      </c>
      <c r="BL173" s="23">
        <v>42588</v>
      </c>
      <c r="BM173" s="23">
        <v>42953</v>
      </c>
      <c r="BN173" s="23">
        <v>43318</v>
      </c>
      <c r="BO173" s="25">
        <v>106.56</v>
      </c>
      <c r="BP173" s="24">
        <v>-7.3</v>
      </c>
      <c r="BQ173" s="24">
        <v>-7.3</v>
      </c>
      <c r="BR173" s="24">
        <v>-107.3</v>
      </c>
      <c r="BT173" s="19">
        <v>42536</v>
      </c>
      <c r="BU173" s="19">
        <v>42639</v>
      </c>
      <c r="BV173" s="19">
        <v>43004</v>
      </c>
      <c r="BW173" s="19">
        <v>43369</v>
      </c>
      <c r="BX173" s="19">
        <v>43734</v>
      </c>
      <c r="BY173" s="19">
        <v>44100</v>
      </c>
      <c r="BZ173" s="22">
        <v>103.43945205479453</v>
      </c>
      <c r="CA173" s="22">
        <v>-6.3</v>
      </c>
      <c r="CB173" s="22">
        <v>-6.3</v>
      </c>
      <c r="CC173" s="20">
        <v>-6.3</v>
      </c>
      <c r="CD173" s="20">
        <v>-6.3</v>
      </c>
      <c r="CE173" s="20">
        <v>-106.3</v>
      </c>
      <c r="CG173" s="26">
        <v>42536</v>
      </c>
      <c r="CH173" s="26">
        <v>42540</v>
      </c>
      <c r="CI173" s="26">
        <v>42905</v>
      </c>
      <c r="CJ173" s="26">
        <v>43270</v>
      </c>
      <c r="CK173" s="26">
        <v>43635</v>
      </c>
      <c r="CL173" s="26">
        <v>44001</v>
      </c>
      <c r="CM173" s="28">
        <v>108.98578082191781</v>
      </c>
      <c r="CN173" s="28">
        <v>-5.38</v>
      </c>
      <c r="CO173" s="28">
        <f t="shared" ref="CO173:CQ173" si="357">CN173</f>
        <v>-5.38</v>
      </c>
      <c r="CP173" s="28">
        <f t="shared" si="357"/>
        <v>-5.38</v>
      </c>
      <c r="CQ173" s="28">
        <f t="shared" si="357"/>
        <v>-5.38</v>
      </c>
      <c r="CR173" s="27">
        <v>-105.38</v>
      </c>
      <c r="CT173" s="23">
        <v>42536</v>
      </c>
      <c r="CU173" s="23">
        <v>42578</v>
      </c>
      <c r="CV173" s="23">
        <v>42943</v>
      </c>
      <c r="CW173" s="23">
        <v>43308</v>
      </c>
      <c r="CX173" s="25" t="s">
        <v>2</v>
      </c>
      <c r="CY173" s="24">
        <v>-6.5</v>
      </c>
      <c r="CZ173" s="24">
        <v>-6.5</v>
      </c>
      <c r="DA173" s="24">
        <v>-106.5</v>
      </c>
    </row>
    <row r="174" spans="1:105" x14ac:dyDescent="0.15">
      <c r="A174" s="1">
        <v>42537</v>
      </c>
      <c r="B174" s="1">
        <v>42771</v>
      </c>
      <c r="C174" s="1">
        <v>43136</v>
      </c>
      <c r="E174" s="2" t="s">
        <v>2</v>
      </c>
      <c r="F174">
        <v>-5.17</v>
      </c>
      <c r="G174">
        <v>-105.17</v>
      </c>
      <c r="J174" s="12">
        <v>42537</v>
      </c>
      <c r="K174" s="12">
        <v>42795</v>
      </c>
      <c r="L174" s="12"/>
      <c r="M174" s="13">
        <v>104.42506849315068</v>
      </c>
      <c r="N174" s="11">
        <v>-108.5</v>
      </c>
      <c r="Q174" s="14">
        <v>42537</v>
      </c>
      <c r="R174" s="14">
        <v>42612</v>
      </c>
      <c r="S174" s="14">
        <v>42977</v>
      </c>
      <c r="T174" s="17">
        <v>105.32301369863013</v>
      </c>
      <c r="U174" s="18">
        <v>-6.2</v>
      </c>
      <c r="V174" s="18">
        <v>-106.2</v>
      </c>
      <c r="X174" s="19">
        <v>42537</v>
      </c>
      <c r="Y174" s="19">
        <v>42673</v>
      </c>
      <c r="Z174" s="19">
        <v>43038</v>
      </c>
      <c r="AA174" s="19">
        <v>43403</v>
      </c>
      <c r="AB174" s="19">
        <v>43768</v>
      </c>
      <c r="AC174" s="22">
        <v>103.16273972602741</v>
      </c>
      <c r="AD174" s="21">
        <v>-5.4</v>
      </c>
      <c r="AE174" s="21">
        <v>-5.4</v>
      </c>
      <c r="AF174" s="21">
        <v>-5.4</v>
      </c>
      <c r="AG174" s="21">
        <v>-105.4</v>
      </c>
      <c r="AI174" s="23">
        <v>42537</v>
      </c>
      <c r="AJ174" s="23">
        <v>42766</v>
      </c>
      <c r="AK174" s="23">
        <v>43131</v>
      </c>
      <c r="AL174" s="23"/>
      <c r="AM174" s="25">
        <v>102.28972602739725</v>
      </c>
      <c r="AN174" s="24">
        <v>-6.5</v>
      </c>
      <c r="AO174" s="24">
        <v>-106.5</v>
      </c>
      <c r="AR174" s="29">
        <v>42537</v>
      </c>
      <c r="AS174" s="29">
        <v>42842</v>
      </c>
      <c r="AT174" s="29">
        <v>43207</v>
      </c>
      <c r="AU174" s="29">
        <v>43572</v>
      </c>
      <c r="AV174" s="29">
        <v>43938</v>
      </c>
      <c r="AW174" s="29">
        <v>44303</v>
      </c>
      <c r="AX174" s="29">
        <v>44668</v>
      </c>
      <c r="AY174" s="29">
        <v>45033</v>
      </c>
      <c r="AZ174" s="29"/>
      <c r="BA174" s="31">
        <v>88.857315068493151</v>
      </c>
      <c r="BB174" s="30">
        <v>-5.07</v>
      </c>
      <c r="BC174" s="30">
        <v>-5.07</v>
      </c>
      <c r="BD174" s="30">
        <v>-5.07</v>
      </c>
      <c r="BE174" s="30">
        <v>-5.07</v>
      </c>
      <c r="BF174" s="30">
        <v>-5.07</v>
      </c>
      <c r="BG174" s="30">
        <v>-5.07</v>
      </c>
      <c r="BH174" s="30">
        <v>-105.07</v>
      </c>
      <c r="BK174" s="23">
        <v>42537</v>
      </c>
      <c r="BL174" s="23">
        <v>42588</v>
      </c>
      <c r="BM174" s="23">
        <v>42953</v>
      </c>
      <c r="BN174" s="23">
        <v>43318</v>
      </c>
      <c r="BO174" s="25">
        <v>106.55</v>
      </c>
      <c r="BP174" s="24">
        <v>-7.3</v>
      </c>
      <c r="BQ174" s="24">
        <v>-7.3</v>
      </c>
      <c r="BR174" s="24">
        <v>-107.3</v>
      </c>
      <c r="BT174" s="19">
        <v>42537</v>
      </c>
      <c r="BU174" s="19">
        <v>42639</v>
      </c>
      <c r="BV174" s="19">
        <v>43004</v>
      </c>
      <c r="BW174" s="19">
        <v>43369</v>
      </c>
      <c r="BX174" s="19">
        <v>43734</v>
      </c>
      <c r="BY174" s="19">
        <v>44100</v>
      </c>
      <c r="BZ174" s="22">
        <v>103.50671232876712</v>
      </c>
      <c r="CA174" s="22">
        <v>-6.3</v>
      </c>
      <c r="CB174" s="22">
        <f t="shared" ref="CB174:CD174" si="358">CA174</f>
        <v>-6.3</v>
      </c>
      <c r="CC174" s="22">
        <f t="shared" si="358"/>
        <v>-6.3</v>
      </c>
      <c r="CD174" s="22">
        <f t="shared" si="358"/>
        <v>-6.3</v>
      </c>
      <c r="CE174" s="20">
        <v>-106.3</v>
      </c>
      <c r="CG174" s="26">
        <v>42537</v>
      </c>
      <c r="CH174" s="26">
        <v>42540</v>
      </c>
      <c r="CI174" s="26">
        <v>42905</v>
      </c>
      <c r="CJ174" s="26">
        <v>43270</v>
      </c>
      <c r="CK174" s="26">
        <v>43635</v>
      </c>
      <c r="CL174" s="26">
        <v>44001</v>
      </c>
      <c r="CM174" s="28">
        <v>109.0905205479452</v>
      </c>
      <c r="CN174" s="28">
        <v>-5.38</v>
      </c>
      <c r="CO174" s="28">
        <v>-5.38</v>
      </c>
      <c r="CP174" s="27">
        <v>-5.38</v>
      </c>
      <c r="CQ174" s="27">
        <v>-5.38</v>
      </c>
      <c r="CR174" s="27">
        <v>-105.38</v>
      </c>
      <c r="CT174" s="23">
        <v>42537</v>
      </c>
      <c r="CU174" s="23">
        <v>42578</v>
      </c>
      <c r="CV174" s="23">
        <v>42943</v>
      </c>
      <c r="CW174" s="23">
        <v>43308</v>
      </c>
      <c r="CX174" s="25">
        <v>104.28767123287672</v>
      </c>
      <c r="CY174" s="24">
        <v>-6.5</v>
      </c>
      <c r="CZ174" s="24">
        <v>-6.5</v>
      </c>
      <c r="DA174" s="24">
        <v>-106.5</v>
      </c>
    </row>
    <row r="175" spans="1:105" x14ac:dyDescent="0.15">
      <c r="A175" s="1">
        <v>42538</v>
      </c>
      <c r="B175" s="1">
        <v>42771</v>
      </c>
      <c r="C175" s="1">
        <v>43136</v>
      </c>
      <c r="E175" s="2" t="s">
        <v>2</v>
      </c>
      <c r="F175">
        <v>-5.17</v>
      </c>
      <c r="G175">
        <v>-105.17</v>
      </c>
      <c r="J175" s="12">
        <v>42538</v>
      </c>
      <c r="K175" s="12">
        <v>42795</v>
      </c>
      <c r="L175" s="12"/>
      <c r="M175" s="13">
        <v>104.52835616438355</v>
      </c>
      <c r="N175" s="11">
        <v>-108.5</v>
      </c>
      <c r="Q175" s="14">
        <v>42538</v>
      </c>
      <c r="R175" s="14">
        <v>42612</v>
      </c>
      <c r="S175" s="14">
        <v>42977</v>
      </c>
      <c r="T175" s="17">
        <v>105.35</v>
      </c>
      <c r="U175" s="18">
        <v>-6.2</v>
      </c>
      <c r="V175" s="18">
        <v>-106.2</v>
      </c>
      <c r="X175" s="19">
        <v>42538</v>
      </c>
      <c r="Y175" s="19">
        <v>42673</v>
      </c>
      <c r="Z175" s="19">
        <v>43038</v>
      </c>
      <c r="AA175" s="19">
        <v>43403</v>
      </c>
      <c r="AB175" s="19">
        <v>43768</v>
      </c>
      <c r="AC175" s="22">
        <v>103.21753424657534</v>
      </c>
      <c r="AD175" s="21">
        <v>-5.4</v>
      </c>
      <c r="AE175" s="21">
        <v>-5.4</v>
      </c>
      <c r="AF175" s="21">
        <v>-5.4</v>
      </c>
      <c r="AG175" s="21">
        <v>-105.4</v>
      </c>
      <c r="AI175" s="23">
        <v>42538</v>
      </c>
      <c r="AJ175" s="23">
        <v>42766</v>
      </c>
      <c r="AK175" s="23">
        <v>43131</v>
      </c>
      <c r="AL175" s="23"/>
      <c r="AM175" s="25">
        <v>102.30753424657533</v>
      </c>
      <c r="AN175" s="24">
        <v>-6.5</v>
      </c>
      <c r="AO175" s="24">
        <v>-106.5</v>
      </c>
      <c r="AR175" s="29">
        <v>42538</v>
      </c>
      <c r="AS175" s="29">
        <v>42842</v>
      </c>
      <c r="AT175" s="29">
        <v>43207</v>
      </c>
      <c r="AU175" s="29">
        <v>43572</v>
      </c>
      <c r="AV175" s="29">
        <v>43938</v>
      </c>
      <c r="AW175" s="29">
        <v>44303</v>
      </c>
      <c r="AX175" s="29">
        <v>44668</v>
      </c>
      <c r="AY175" s="29">
        <v>45033</v>
      </c>
      <c r="AZ175" s="29"/>
      <c r="BA175" s="31">
        <v>89.851205479452048</v>
      </c>
      <c r="BB175" s="30">
        <v>-5.07</v>
      </c>
      <c r="BC175" s="30">
        <v>-5.07</v>
      </c>
      <c r="BD175" s="30">
        <v>-5.07</v>
      </c>
      <c r="BE175" s="30">
        <v>-5.07</v>
      </c>
      <c r="BF175" s="30">
        <v>-5.07</v>
      </c>
      <c r="BG175" s="30">
        <v>-5.07</v>
      </c>
      <c r="BH175" s="30">
        <v>-105.07</v>
      </c>
      <c r="BK175" s="23">
        <v>42538</v>
      </c>
      <c r="BL175" s="23">
        <v>42588</v>
      </c>
      <c r="BM175" s="23">
        <v>42953</v>
      </c>
      <c r="BN175" s="23">
        <v>43318</v>
      </c>
      <c r="BO175" s="25">
        <v>106.58</v>
      </c>
      <c r="BP175" s="24">
        <v>-7.3</v>
      </c>
      <c r="BQ175" s="24">
        <v>-7.3</v>
      </c>
      <c r="BR175" s="24">
        <v>-107.3</v>
      </c>
      <c r="BT175" s="19">
        <v>42538</v>
      </c>
      <c r="BU175" s="19">
        <v>42639</v>
      </c>
      <c r="BV175" s="19">
        <v>43004</v>
      </c>
      <c r="BW175" s="19">
        <v>43369</v>
      </c>
      <c r="BX175" s="19">
        <v>43734</v>
      </c>
      <c r="BY175" s="19">
        <v>44100</v>
      </c>
      <c r="BZ175" s="22">
        <v>104.06397260273972</v>
      </c>
      <c r="CA175" s="22">
        <v>-6.3</v>
      </c>
      <c r="CB175" s="22">
        <v>-6.3</v>
      </c>
      <c r="CC175" s="20">
        <v>-6.3</v>
      </c>
      <c r="CD175" s="20">
        <v>-6.3</v>
      </c>
      <c r="CE175" s="20">
        <v>-106.3</v>
      </c>
      <c r="CG175" s="26">
        <v>42538</v>
      </c>
      <c r="CH175" s="26">
        <v>42540</v>
      </c>
      <c r="CI175" s="26">
        <v>42905</v>
      </c>
      <c r="CJ175" s="26">
        <v>43270</v>
      </c>
      <c r="CK175" s="26">
        <v>43635</v>
      </c>
      <c r="CL175" s="26">
        <v>44001</v>
      </c>
      <c r="CM175" s="28">
        <v>109.16526027397261</v>
      </c>
      <c r="CN175" s="28">
        <v>-5.38</v>
      </c>
      <c r="CO175" s="28">
        <f t="shared" ref="CO175:CQ175" si="359">CN175</f>
        <v>-5.38</v>
      </c>
      <c r="CP175" s="28">
        <f t="shared" si="359"/>
        <v>-5.38</v>
      </c>
      <c r="CQ175" s="28">
        <f t="shared" si="359"/>
        <v>-5.38</v>
      </c>
      <c r="CR175" s="27">
        <v>-105.38</v>
      </c>
      <c r="CT175" s="23">
        <v>42538</v>
      </c>
      <c r="CU175" s="23">
        <v>42578</v>
      </c>
      <c r="CV175" s="23">
        <v>42943</v>
      </c>
      <c r="CW175" s="23">
        <v>43308</v>
      </c>
      <c r="CX175" s="25">
        <v>104.35547945205479</v>
      </c>
      <c r="CY175" s="24">
        <v>-6.5</v>
      </c>
      <c r="CZ175" s="24">
        <v>-6.5</v>
      </c>
      <c r="DA175" s="24">
        <v>-106.5</v>
      </c>
    </row>
    <row r="176" spans="1:105" x14ac:dyDescent="0.15">
      <c r="A176" s="1">
        <v>42541</v>
      </c>
      <c r="B176" s="1">
        <v>42771</v>
      </c>
      <c r="C176" s="1">
        <v>43136</v>
      </c>
      <c r="E176" s="2" t="s">
        <v>2</v>
      </c>
      <c r="F176">
        <v>-5.17</v>
      </c>
      <c r="G176">
        <v>-105.17</v>
      </c>
      <c r="J176" s="12">
        <v>42541</v>
      </c>
      <c r="K176" s="12">
        <v>42795</v>
      </c>
      <c r="L176" s="12"/>
      <c r="M176" s="13">
        <v>104.54821917808219</v>
      </c>
      <c r="N176" s="11">
        <v>-108.5</v>
      </c>
      <c r="Q176" s="14">
        <v>42541</v>
      </c>
      <c r="R176" s="14">
        <v>42612</v>
      </c>
      <c r="S176" s="14">
        <v>42977</v>
      </c>
      <c r="T176" s="17">
        <v>105.60095890410959</v>
      </c>
      <c r="U176" s="18">
        <v>-6.2</v>
      </c>
      <c r="V176" s="18">
        <v>-106.2</v>
      </c>
      <c r="X176" s="19">
        <v>42541</v>
      </c>
      <c r="Y176" s="19">
        <v>42673</v>
      </c>
      <c r="Z176" s="19">
        <v>43038</v>
      </c>
      <c r="AA176" s="19">
        <v>43403</v>
      </c>
      <c r="AB176" s="19">
        <v>43768</v>
      </c>
      <c r="AC176" s="22">
        <v>103.15191780821918</v>
      </c>
      <c r="AD176" s="21">
        <v>-5.4</v>
      </c>
      <c r="AE176" s="21">
        <v>-5.4</v>
      </c>
      <c r="AF176" s="21">
        <v>-5.4</v>
      </c>
      <c r="AG176" s="21">
        <v>-105.4</v>
      </c>
      <c r="AI176" s="23">
        <v>42541</v>
      </c>
      <c r="AJ176" s="23">
        <v>42766</v>
      </c>
      <c r="AK176" s="23">
        <v>43131</v>
      </c>
      <c r="AL176" s="23"/>
      <c r="AM176" s="25">
        <v>102.36095890410958</v>
      </c>
      <c r="AN176" s="24">
        <v>-6.5</v>
      </c>
      <c r="AO176" s="24">
        <v>-106.5</v>
      </c>
      <c r="AR176" s="29">
        <v>42541</v>
      </c>
      <c r="AS176" s="29">
        <v>42842</v>
      </c>
      <c r="AT176" s="29">
        <v>43207</v>
      </c>
      <c r="AU176" s="29">
        <v>43572</v>
      </c>
      <c r="AV176" s="29">
        <v>43938</v>
      </c>
      <c r="AW176" s="29">
        <v>44303</v>
      </c>
      <c r="AX176" s="29">
        <v>44668</v>
      </c>
      <c r="AY176" s="29">
        <v>45033</v>
      </c>
      <c r="AZ176" s="29"/>
      <c r="BA176" s="31" t="s">
        <v>2</v>
      </c>
      <c r="BB176" s="30">
        <v>-5.07</v>
      </c>
      <c r="BC176" s="30">
        <v>-5.07</v>
      </c>
      <c r="BD176" s="30">
        <v>-5.07</v>
      </c>
      <c r="BE176" s="30">
        <v>-5.07</v>
      </c>
      <c r="BF176" s="30">
        <v>-5.07</v>
      </c>
      <c r="BG176" s="30">
        <v>-5.07</v>
      </c>
      <c r="BH176" s="30">
        <v>-105.07</v>
      </c>
      <c r="BK176" s="23">
        <v>42541</v>
      </c>
      <c r="BL176" s="23">
        <v>42588</v>
      </c>
      <c r="BM176" s="23">
        <v>42953</v>
      </c>
      <c r="BN176" s="23">
        <v>43318</v>
      </c>
      <c r="BO176" s="25">
        <v>106.58999999999999</v>
      </c>
      <c r="BP176" s="24">
        <v>-7.3</v>
      </c>
      <c r="BQ176" s="24">
        <v>-7.3</v>
      </c>
      <c r="BR176" s="24">
        <v>-107.3</v>
      </c>
      <c r="BT176" s="19">
        <v>42541</v>
      </c>
      <c r="BU176" s="19">
        <v>42639</v>
      </c>
      <c r="BV176" s="19">
        <v>43004</v>
      </c>
      <c r="BW176" s="19">
        <v>43369</v>
      </c>
      <c r="BX176" s="19">
        <v>43734</v>
      </c>
      <c r="BY176" s="19">
        <v>44100</v>
      </c>
      <c r="BZ176" s="22">
        <v>104.11575342465753</v>
      </c>
      <c r="CA176" s="22">
        <v>-6.3</v>
      </c>
      <c r="CB176" s="22">
        <v>-6.3</v>
      </c>
      <c r="CC176" s="20">
        <v>-6.3</v>
      </c>
      <c r="CD176" s="20">
        <v>-6.3</v>
      </c>
      <c r="CE176" s="20">
        <v>-106.3</v>
      </c>
      <c r="CG176" s="26">
        <v>42541</v>
      </c>
      <c r="CH176" s="26">
        <v>42905</v>
      </c>
      <c r="CI176" s="26">
        <v>43270</v>
      </c>
      <c r="CJ176" s="26">
        <v>43635</v>
      </c>
      <c r="CK176" s="26">
        <v>44001</v>
      </c>
      <c r="CL176" s="26"/>
      <c r="CM176" s="28">
        <v>103.7794794520548</v>
      </c>
      <c r="CN176" s="28">
        <v>-5.38</v>
      </c>
      <c r="CO176" s="28">
        <v>-5.38</v>
      </c>
      <c r="CP176" s="27">
        <v>-5.38</v>
      </c>
      <c r="CQ176" s="27">
        <v>-105.38</v>
      </c>
      <c r="CT176" s="23">
        <v>42541</v>
      </c>
      <c r="CU176" s="23">
        <v>42578</v>
      </c>
      <c r="CV176" s="23">
        <v>42943</v>
      </c>
      <c r="CW176" s="23">
        <v>43308</v>
      </c>
      <c r="CX176" s="25">
        <v>104.55890410958904</v>
      </c>
      <c r="CY176" s="24">
        <v>-6.5</v>
      </c>
      <c r="CZ176" s="24">
        <v>-6.5</v>
      </c>
      <c r="DA176" s="24">
        <v>-106.5</v>
      </c>
    </row>
    <row r="177" spans="1:105" x14ac:dyDescent="0.15">
      <c r="A177" s="1">
        <v>42542</v>
      </c>
      <c r="B177" s="1">
        <v>42771</v>
      </c>
      <c r="C177" s="1">
        <v>43136</v>
      </c>
      <c r="E177" s="2" t="s">
        <v>2</v>
      </c>
      <c r="F177">
        <v>-5.17</v>
      </c>
      <c r="G177">
        <v>-105.17</v>
      </c>
      <c r="J177" s="12">
        <v>42542</v>
      </c>
      <c r="K177" s="12">
        <v>42795</v>
      </c>
      <c r="L177" s="12"/>
      <c r="M177" s="13">
        <v>104.54150684931507</v>
      </c>
      <c r="N177" s="11">
        <v>-108.5</v>
      </c>
      <c r="Q177" s="14">
        <v>42542</v>
      </c>
      <c r="R177" s="14">
        <v>42612</v>
      </c>
      <c r="S177" s="14">
        <v>42977</v>
      </c>
      <c r="T177" s="17">
        <v>105.52794520547945</v>
      </c>
      <c r="U177" s="18">
        <v>-6.2</v>
      </c>
      <c r="V177" s="18">
        <v>-106.2</v>
      </c>
      <c r="X177" s="19">
        <v>42542</v>
      </c>
      <c r="Y177" s="19">
        <v>42673</v>
      </c>
      <c r="Z177" s="19">
        <v>43038</v>
      </c>
      <c r="AA177" s="19">
        <v>43403</v>
      </c>
      <c r="AB177" s="19">
        <v>43768</v>
      </c>
      <c r="AC177" s="22">
        <v>103.12671232876713</v>
      </c>
      <c r="AD177" s="21">
        <v>-5.4</v>
      </c>
      <c r="AE177" s="21">
        <v>-5.4</v>
      </c>
      <c r="AF177" s="21">
        <v>-5.4</v>
      </c>
      <c r="AG177" s="21">
        <v>-105.4</v>
      </c>
      <c r="AI177" s="23">
        <v>42542</v>
      </c>
      <c r="AJ177" s="23">
        <v>42766</v>
      </c>
      <c r="AK177" s="23">
        <v>43131</v>
      </c>
      <c r="AL177" s="23"/>
      <c r="AM177" s="25">
        <v>102.47876712328767</v>
      </c>
      <c r="AN177" s="24">
        <v>-6.5</v>
      </c>
      <c r="AO177" s="24">
        <v>-106.5</v>
      </c>
      <c r="AR177" s="29">
        <v>42542</v>
      </c>
      <c r="AS177" s="29">
        <v>42842</v>
      </c>
      <c r="AT177" s="29">
        <v>43207</v>
      </c>
      <c r="AU177" s="29">
        <v>43572</v>
      </c>
      <c r="AV177" s="29">
        <v>43938</v>
      </c>
      <c r="AW177" s="29">
        <v>44303</v>
      </c>
      <c r="AX177" s="29">
        <v>44668</v>
      </c>
      <c r="AY177" s="29">
        <v>45033</v>
      </c>
      <c r="AZ177" s="29"/>
      <c r="BA177" s="31">
        <v>89.806767123287671</v>
      </c>
      <c r="BB177" s="30">
        <v>-5.07</v>
      </c>
      <c r="BC177" s="30">
        <v>-5.07</v>
      </c>
      <c r="BD177" s="30">
        <v>-5.07</v>
      </c>
      <c r="BE177" s="30">
        <v>-5.07</v>
      </c>
      <c r="BF177" s="30">
        <v>-5.07</v>
      </c>
      <c r="BG177" s="30">
        <v>-5.07</v>
      </c>
      <c r="BH177" s="30">
        <v>-105.07</v>
      </c>
      <c r="BK177" s="23">
        <v>42542</v>
      </c>
      <c r="BL177" s="23">
        <v>42588</v>
      </c>
      <c r="BM177" s="23">
        <v>42953</v>
      </c>
      <c r="BN177" s="23">
        <v>43318</v>
      </c>
      <c r="BO177" s="25">
        <v>106.62</v>
      </c>
      <c r="BP177" s="24">
        <v>-7.3</v>
      </c>
      <c r="BQ177" s="24">
        <v>-7.3</v>
      </c>
      <c r="BR177" s="24">
        <v>-107.3</v>
      </c>
      <c r="BT177" s="19">
        <v>42542</v>
      </c>
      <c r="BU177" s="19">
        <v>42639</v>
      </c>
      <c r="BV177" s="19">
        <v>43004</v>
      </c>
      <c r="BW177" s="19">
        <v>43369</v>
      </c>
      <c r="BX177" s="19">
        <v>43734</v>
      </c>
      <c r="BY177" s="19">
        <v>44100</v>
      </c>
      <c r="BZ177" s="22">
        <v>104.14301369863014</v>
      </c>
      <c r="CA177" s="22">
        <v>-6.3</v>
      </c>
      <c r="CB177" s="22">
        <f t="shared" ref="CB177:CD177" si="360">CA177</f>
        <v>-6.3</v>
      </c>
      <c r="CC177" s="22">
        <f t="shared" si="360"/>
        <v>-6.3</v>
      </c>
      <c r="CD177" s="22">
        <f t="shared" si="360"/>
        <v>-6.3</v>
      </c>
      <c r="CE177" s="20">
        <v>-106.3</v>
      </c>
      <c r="CG177" s="26">
        <v>42542</v>
      </c>
      <c r="CH177" s="26">
        <v>42905</v>
      </c>
      <c r="CI177" s="26">
        <v>43270</v>
      </c>
      <c r="CJ177" s="26">
        <v>43635</v>
      </c>
      <c r="CK177" s="26">
        <v>44001</v>
      </c>
      <c r="CL177" s="26"/>
      <c r="CM177" s="28">
        <v>103.75421917808218</v>
      </c>
      <c r="CN177" s="28">
        <v>-5.38</v>
      </c>
      <c r="CO177" s="28">
        <v>-5.38</v>
      </c>
      <c r="CP177" s="28">
        <v>-5.38</v>
      </c>
      <c r="CQ177" s="28">
        <v>-105.38</v>
      </c>
      <c r="CT177" s="23">
        <v>42542</v>
      </c>
      <c r="CU177" s="23">
        <v>42578</v>
      </c>
      <c r="CV177" s="23">
        <v>42943</v>
      </c>
      <c r="CW177" s="23">
        <v>43308</v>
      </c>
      <c r="CX177" s="25">
        <v>104.72671232876712</v>
      </c>
      <c r="CY177" s="24">
        <v>-6.5</v>
      </c>
      <c r="CZ177" s="24">
        <v>-6.5</v>
      </c>
      <c r="DA177" s="24">
        <v>-106.5</v>
      </c>
    </row>
    <row r="178" spans="1:105" x14ac:dyDescent="0.15">
      <c r="A178" s="1">
        <v>42543</v>
      </c>
      <c r="B178" s="1">
        <v>42771</v>
      </c>
      <c r="C178" s="1">
        <v>43136</v>
      </c>
      <c r="E178" s="2" t="s">
        <v>2</v>
      </c>
      <c r="F178">
        <v>-5.17</v>
      </c>
      <c r="G178">
        <v>-105.17</v>
      </c>
      <c r="J178" s="12">
        <v>42543</v>
      </c>
      <c r="K178" s="12">
        <v>42795</v>
      </c>
      <c r="L178" s="12"/>
      <c r="M178" s="13">
        <v>104.59479452054795</v>
      </c>
      <c r="N178" s="11">
        <v>-108.5</v>
      </c>
      <c r="Q178" s="14">
        <v>42543</v>
      </c>
      <c r="R178" s="14">
        <v>42612</v>
      </c>
      <c r="S178" s="14">
        <v>42977</v>
      </c>
      <c r="T178" s="17">
        <v>105.3649315068493</v>
      </c>
      <c r="U178" s="18">
        <v>-6.2</v>
      </c>
      <c r="V178" s="18">
        <v>-106.2</v>
      </c>
      <c r="X178" s="19">
        <v>42543</v>
      </c>
      <c r="Y178" s="19">
        <v>42673</v>
      </c>
      <c r="Z178" s="19">
        <v>43038</v>
      </c>
      <c r="AA178" s="19">
        <v>43403</v>
      </c>
      <c r="AB178" s="19">
        <v>43768</v>
      </c>
      <c r="AC178" s="22">
        <v>103.14150684931508</v>
      </c>
      <c r="AD178" s="21">
        <v>-5.4</v>
      </c>
      <c r="AE178" s="21">
        <v>-5.4</v>
      </c>
      <c r="AF178" s="21">
        <v>-5.4</v>
      </c>
      <c r="AG178" s="21">
        <v>-105.4</v>
      </c>
      <c r="AI178" s="23">
        <v>42543</v>
      </c>
      <c r="AJ178" s="23">
        <v>42766</v>
      </c>
      <c r="AK178" s="23">
        <v>43131</v>
      </c>
      <c r="AL178" s="23"/>
      <c r="AM178" s="25">
        <v>102.44657534246576</v>
      </c>
      <c r="AN178" s="24">
        <v>-6.5</v>
      </c>
      <c r="AO178" s="24">
        <v>-106.5</v>
      </c>
      <c r="AR178" s="29">
        <v>42543</v>
      </c>
      <c r="AS178" s="29">
        <v>42842</v>
      </c>
      <c r="AT178" s="29">
        <v>43207</v>
      </c>
      <c r="AU178" s="29">
        <v>43572</v>
      </c>
      <c r="AV178" s="29">
        <v>43938</v>
      </c>
      <c r="AW178" s="29">
        <v>44303</v>
      </c>
      <c r="AX178" s="29">
        <v>44668</v>
      </c>
      <c r="AY178" s="29">
        <v>45033</v>
      </c>
      <c r="AZ178" s="29"/>
      <c r="BA178" s="31">
        <v>88.620657534246575</v>
      </c>
      <c r="BB178" s="30">
        <v>-5.07</v>
      </c>
      <c r="BC178" s="30">
        <v>-5.07</v>
      </c>
      <c r="BD178" s="30">
        <v>-5.07</v>
      </c>
      <c r="BE178" s="30">
        <v>-5.07</v>
      </c>
      <c r="BF178" s="30">
        <v>-5.07</v>
      </c>
      <c r="BG178" s="30">
        <v>-5.07</v>
      </c>
      <c r="BH178" s="30">
        <v>-105.07</v>
      </c>
      <c r="BK178" s="23">
        <v>42543</v>
      </c>
      <c r="BL178" s="23">
        <v>42588</v>
      </c>
      <c r="BM178" s="23">
        <v>42953</v>
      </c>
      <c r="BN178" s="23">
        <v>43318</v>
      </c>
      <c r="BO178" s="25">
        <v>106.62</v>
      </c>
      <c r="BP178" s="24">
        <v>-7.3</v>
      </c>
      <c r="BQ178" s="24">
        <v>-7.3</v>
      </c>
      <c r="BR178" s="24">
        <v>-107.3</v>
      </c>
      <c r="BT178" s="19">
        <v>42543</v>
      </c>
      <c r="BU178" s="19">
        <v>42639</v>
      </c>
      <c r="BV178" s="19">
        <v>43004</v>
      </c>
      <c r="BW178" s="19">
        <v>43369</v>
      </c>
      <c r="BX178" s="19">
        <v>43734</v>
      </c>
      <c r="BY178" s="19">
        <v>44100</v>
      </c>
      <c r="BZ178" s="22">
        <v>104.15027397260273</v>
      </c>
      <c r="CA178" s="22">
        <v>-6.3</v>
      </c>
      <c r="CB178" s="22">
        <v>-6.3</v>
      </c>
      <c r="CC178" s="20">
        <v>-6.3</v>
      </c>
      <c r="CD178" s="20">
        <v>-6.3</v>
      </c>
      <c r="CE178" s="20">
        <v>-106.3</v>
      </c>
      <c r="CG178" s="26">
        <v>42543</v>
      </c>
      <c r="CH178" s="26">
        <v>42905</v>
      </c>
      <c r="CI178" s="26">
        <v>43270</v>
      </c>
      <c r="CJ178" s="26">
        <v>43635</v>
      </c>
      <c r="CK178" s="26">
        <v>44001</v>
      </c>
      <c r="CL178" s="26"/>
      <c r="CM178" s="28">
        <v>103.80895890410959</v>
      </c>
      <c r="CN178" s="28">
        <v>-5.38</v>
      </c>
      <c r="CO178" s="28">
        <v>-5.38</v>
      </c>
      <c r="CP178" s="27">
        <v>-5.38</v>
      </c>
      <c r="CQ178" s="27">
        <v>-105.38</v>
      </c>
      <c r="CT178" s="23">
        <v>42543</v>
      </c>
      <c r="CU178" s="23">
        <v>42578</v>
      </c>
      <c r="CV178" s="23">
        <v>42943</v>
      </c>
      <c r="CW178" s="23">
        <v>43308</v>
      </c>
      <c r="CX178" s="25">
        <v>104.7745205479452</v>
      </c>
      <c r="CY178" s="24">
        <v>-6.5</v>
      </c>
      <c r="CZ178" s="24">
        <v>-6.5</v>
      </c>
      <c r="DA178" s="24">
        <v>-106.5</v>
      </c>
    </row>
    <row r="179" spans="1:105" x14ac:dyDescent="0.15">
      <c r="A179" s="1">
        <v>42544</v>
      </c>
      <c r="B179" s="1">
        <v>42771</v>
      </c>
      <c r="C179" s="1">
        <v>43136</v>
      </c>
      <c r="E179" s="2" t="s">
        <v>2</v>
      </c>
      <c r="F179">
        <v>-5.17</v>
      </c>
      <c r="G179">
        <v>-105.17</v>
      </c>
      <c r="J179" s="12">
        <v>42544</v>
      </c>
      <c r="K179" s="12">
        <v>42795</v>
      </c>
      <c r="L179" s="12"/>
      <c r="M179" s="13">
        <v>104.63808219178081</v>
      </c>
      <c r="N179" s="11">
        <v>-108.5</v>
      </c>
      <c r="Q179" s="14">
        <v>42544</v>
      </c>
      <c r="R179" s="14">
        <v>42612</v>
      </c>
      <c r="S179" s="14">
        <v>42977</v>
      </c>
      <c r="T179" s="17">
        <v>105.48191780821918</v>
      </c>
      <c r="U179" s="18">
        <v>-6.2</v>
      </c>
      <c r="V179" s="18">
        <v>-106.2</v>
      </c>
      <c r="X179" s="19">
        <v>42544</v>
      </c>
      <c r="Y179" s="19">
        <v>42673</v>
      </c>
      <c r="Z179" s="19">
        <v>43038</v>
      </c>
      <c r="AA179" s="19">
        <v>43403</v>
      </c>
      <c r="AB179" s="19">
        <v>43768</v>
      </c>
      <c r="AC179" s="22">
        <v>103.106301369863</v>
      </c>
      <c r="AD179" s="21">
        <v>-5.4</v>
      </c>
      <c r="AE179" s="21">
        <v>-5.4</v>
      </c>
      <c r="AF179" s="21">
        <v>-5.4</v>
      </c>
      <c r="AG179" s="21">
        <v>-105.4</v>
      </c>
      <c r="AI179" s="23">
        <v>42544</v>
      </c>
      <c r="AJ179" s="23">
        <v>42766</v>
      </c>
      <c r="AK179" s="23">
        <v>43131</v>
      </c>
      <c r="AL179" s="23"/>
      <c r="AM179" s="25">
        <v>102.56438356164384</v>
      </c>
      <c r="AN179" s="24">
        <v>-6.5</v>
      </c>
      <c r="AO179" s="24">
        <v>-106.5</v>
      </c>
      <c r="AR179" s="29">
        <v>42544</v>
      </c>
      <c r="AS179" s="29">
        <v>42842</v>
      </c>
      <c r="AT179" s="29">
        <v>43207</v>
      </c>
      <c r="AU179" s="29">
        <v>43572</v>
      </c>
      <c r="AV179" s="29">
        <v>43938</v>
      </c>
      <c r="AW179" s="29">
        <v>44303</v>
      </c>
      <c r="AX179" s="29">
        <v>44668</v>
      </c>
      <c r="AY179" s="29">
        <v>45033</v>
      </c>
      <c r="AZ179" s="29"/>
      <c r="BA179" s="31">
        <v>87.744547945205483</v>
      </c>
      <c r="BB179" s="30">
        <v>-5.07</v>
      </c>
      <c r="BC179" s="30">
        <v>-5.07</v>
      </c>
      <c r="BD179" s="30">
        <v>-5.07</v>
      </c>
      <c r="BE179" s="30">
        <v>-5.07</v>
      </c>
      <c r="BF179" s="30">
        <v>-5.07</v>
      </c>
      <c r="BG179" s="30">
        <v>-5.07</v>
      </c>
      <c r="BH179" s="30">
        <v>-105.07</v>
      </c>
      <c r="BK179" s="23">
        <v>42544</v>
      </c>
      <c r="BL179" s="23">
        <v>42588</v>
      </c>
      <c r="BM179" s="23">
        <v>42953</v>
      </c>
      <c r="BN179" s="23">
        <v>43318</v>
      </c>
      <c r="BO179" s="25">
        <v>106.73</v>
      </c>
      <c r="BP179" s="24">
        <v>-7.3</v>
      </c>
      <c r="BQ179" s="24">
        <v>-7.3</v>
      </c>
      <c r="BR179" s="24">
        <v>-107.3</v>
      </c>
      <c r="BT179" s="19">
        <v>42544</v>
      </c>
      <c r="BU179" s="19">
        <v>42639</v>
      </c>
      <c r="BV179" s="19">
        <v>43004</v>
      </c>
      <c r="BW179" s="19">
        <v>43369</v>
      </c>
      <c r="BX179" s="19">
        <v>43734</v>
      </c>
      <c r="BY179" s="19">
        <v>44100</v>
      </c>
      <c r="BZ179" s="22">
        <v>103.99753424657534</v>
      </c>
      <c r="CA179" s="22">
        <v>-6.3</v>
      </c>
      <c r="CB179" s="22">
        <v>-6.3</v>
      </c>
      <c r="CC179" s="20">
        <v>-6.3</v>
      </c>
      <c r="CD179" s="20">
        <v>-6.3</v>
      </c>
      <c r="CE179" s="20">
        <v>-106.3</v>
      </c>
      <c r="CG179" s="26">
        <v>42544</v>
      </c>
      <c r="CH179" s="26">
        <v>42905</v>
      </c>
      <c r="CI179" s="26">
        <v>43270</v>
      </c>
      <c r="CJ179" s="26">
        <v>43635</v>
      </c>
      <c r="CK179" s="26">
        <v>44001</v>
      </c>
      <c r="CL179" s="26"/>
      <c r="CM179" s="28">
        <v>103.86369863013699</v>
      </c>
      <c r="CN179" s="28">
        <v>-5.38</v>
      </c>
      <c r="CO179" s="28">
        <v>-5.38</v>
      </c>
      <c r="CP179" s="28">
        <v>-5.38</v>
      </c>
      <c r="CQ179" s="28">
        <v>-105.38</v>
      </c>
      <c r="CT179" s="23">
        <v>42544</v>
      </c>
      <c r="CU179" s="23">
        <v>42578</v>
      </c>
      <c r="CV179" s="23">
        <v>42943</v>
      </c>
      <c r="CW179" s="23">
        <v>43308</v>
      </c>
      <c r="CX179" s="25">
        <v>104.79232876712328</v>
      </c>
      <c r="CY179" s="24">
        <v>-6.5</v>
      </c>
      <c r="CZ179" s="24">
        <v>-6.5</v>
      </c>
      <c r="DA179" s="24">
        <v>-106.5</v>
      </c>
    </row>
    <row r="180" spans="1:105" x14ac:dyDescent="0.15">
      <c r="A180" s="1">
        <v>42545</v>
      </c>
      <c r="B180" s="1">
        <v>42771</v>
      </c>
      <c r="C180" s="1">
        <v>43136</v>
      </c>
      <c r="E180" s="2">
        <v>99.783013698630128</v>
      </c>
      <c r="F180">
        <v>-5.17</v>
      </c>
      <c r="G180">
        <v>-105.17</v>
      </c>
      <c r="J180" s="12">
        <v>42545</v>
      </c>
      <c r="K180" s="12">
        <v>42795</v>
      </c>
      <c r="L180" s="12"/>
      <c r="M180" s="13">
        <v>104.66136986301369</v>
      </c>
      <c r="N180" s="11">
        <v>-108.5</v>
      </c>
      <c r="Q180" s="14">
        <v>42545</v>
      </c>
      <c r="R180" s="14">
        <v>42612</v>
      </c>
      <c r="S180" s="14">
        <v>42977</v>
      </c>
      <c r="T180" s="17">
        <v>105.63890410958905</v>
      </c>
      <c r="U180" s="18">
        <v>-6.2</v>
      </c>
      <c r="V180" s="18">
        <v>-106.2</v>
      </c>
      <c r="X180" s="19">
        <v>42545</v>
      </c>
      <c r="Y180" s="19">
        <v>42673</v>
      </c>
      <c r="Z180" s="19">
        <v>43038</v>
      </c>
      <c r="AA180" s="19">
        <v>43403</v>
      </c>
      <c r="AB180" s="19">
        <v>43768</v>
      </c>
      <c r="AC180" s="22">
        <v>103.21109589041096</v>
      </c>
      <c r="AD180" s="21">
        <v>-5.4</v>
      </c>
      <c r="AE180" s="21">
        <v>-5.4</v>
      </c>
      <c r="AF180" s="21">
        <v>-5.4</v>
      </c>
      <c r="AG180" s="21">
        <v>-105.4</v>
      </c>
      <c r="AI180" s="23">
        <v>42545</v>
      </c>
      <c r="AJ180" s="23">
        <v>42766</v>
      </c>
      <c r="AK180" s="23">
        <v>43131</v>
      </c>
      <c r="AL180" s="23"/>
      <c r="AM180" s="25">
        <v>102.58219178082192</v>
      </c>
      <c r="AN180" s="24">
        <v>-6.5</v>
      </c>
      <c r="AO180" s="24">
        <v>-106.5</v>
      </c>
      <c r="AR180" s="29">
        <v>42545</v>
      </c>
      <c r="AS180" s="29">
        <v>42842</v>
      </c>
      <c r="AT180" s="29">
        <v>43207</v>
      </c>
      <c r="AU180" s="29">
        <v>43572</v>
      </c>
      <c r="AV180" s="29">
        <v>43938</v>
      </c>
      <c r="AW180" s="29">
        <v>44303</v>
      </c>
      <c r="AX180" s="29">
        <v>44668</v>
      </c>
      <c r="AY180" s="29">
        <v>45033</v>
      </c>
      <c r="AZ180" s="29"/>
      <c r="BA180" s="31">
        <v>88.898438356164377</v>
      </c>
      <c r="BB180" s="30">
        <v>-5.07</v>
      </c>
      <c r="BC180" s="30">
        <v>-5.07</v>
      </c>
      <c r="BD180" s="30">
        <v>-5.07</v>
      </c>
      <c r="BE180" s="30">
        <v>-5.07</v>
      </c>
      <c r="BF180" s="30">
        <v>-5.07</v>
      </c>
      <c r="BG180" s="30">
        <v>-5.07</v>
      </c>
      <c r="BH180" s="30">
        <v>-105.07</v>
      </c>
      <c r="BK180" s="23">
        <v>42545</v>
      </c>
      <c r="BL180" s="23">
        <v>42588</v>
      </c>
      <c r="BM180" s="23">
        <v>42953</v>
      </c>
      <c r="BN180" s="23">
        <v>43318</v>
      </c>
      <c r="BO180" s="25">
        <v>106.83999999999999</v>
      </c>
      <c r="BP180" s="24">
        <v>-7.3</v>
      </c>
      <c r="BQ180" s="24">
        <v>-7.3</v>
      </c>
      <c r="BR180" s="24">
        <v>-107.3</v>
      </c>
      <c r="BT180" s="19">
        <v>42545</v>
      </c>
      <c r="BU180" s="19">
        <v>42639</v>
      </c>
      <c r="BV180" s="19">
        <v>43004</v>
      </c>
      <c r="BW180" s="19">
        <v>43369</v>
      </c>
      <c r="BX180" s="19">
        <v>43734</v>
      </c>
      <c r="BY180" s="19">
        <v>44100</v>
      </c>
      <c r="BZ180" s="22">
        <v>104.09479452054795</v>
      </c>
      <c r="CA180" s="22">
        <v>-6.3</v>
      </c>
      <c r="CB180" s="22">
        <f t="shared" ref="CB180:CD180" si="361">CA180</f>
        <v>-6.3</v>
      </c>
      <c r="CC180" s="22">
        <f t="shared" si="361"/>
        <v>-6.3</v>
      </c>
      <c r="CD180" s="22">
        <f t="shared" si="361"/>
        <v>-6.3</v>
      </c>
      <c r="CE180" s="20">
        <v>-106.3</v>
      </c>
      <c r="CG180" s="26">
        <v>42545</v>
      </c>
      <c r="CH180" s="26">
        <v>42905</v>
      </c>
      <c r="CI180" s="26">
        <v>43270</v>
      </c>
      <c r="CJ180" s="26">
        <v>43635</v>
      </c>
      <c r="CK180" s="26">
        <v>44001</v>
      </c>
      <c r="CL180" s="26"/>
      <c r="CM180" s="28">
        <v>103.89843835616439</v>
      </c>
      <c r="CN180" s="28">
        <v>-5.38</v>
      </c>
      <c r="CO180" s="28">
        <v>-5.38</v>
      </c>
      <c r="CP180" s="27">
        <v>-5.38</v>
      </c>
      <c r="CQ180" s="27">
        <v>-105.38</v>
      </c>
      <c r="CT180" s="23">
        <v>42545</v>
      </c>
      <c r="CU180" s="23">
        <v>42578</v>
      </c>
      <c r="CV180" s="23">
        <v>42943</v>
      </c>
      <c r="CW180" s="23">
        <v>43308</v>
      </c>
      <c r="CX180" s="25">
        <v>104.79013698630136</v>
      </c>
      <c r="CY180" s="24">
        <v>-6.5</v>
      </c>
      <c r="CZ180" s="24">
        <v>-6.5</v>
      </c>
      <c r="DA180" s="24">
        <v>-106.5</v>
      </c>
    </row>
    <row r="181" spans="1:105" x14ac:dyDescent="0.15">
      <c r="A181" s="1">
        <v>42548</v>
      </c>
      <c r="B181" s="1">
        <v>42771</v>
      </c>
      <c r="C181" s="1">
        <v>43136</v>
      </c>
      <c r="E181" s="2">
        <v>99.92550684931507</v>
      </c>
      <c r="F181">
        <v>-5.17</v>
      </c>
      <c r="G181">
        <v>-105.17</v>
      </c>
      <c r="J181" s="12">
        <v>42548</v>
      </c>
      <c r="K181" s="12">
        <v>42795</v>
      </c>
      <c r="L181" s="12"/>
      <c r="M181" s="13">
        <v>104.76123287671233</v>
      </c>
      <c r="N181" s="11">
        <v>-108.5</v>
      </c>
      <c r="Q181" s="14">
        <v>42548</v>
      </c>
      <c r="R181" s="14">
        <v>42612</v>
      </c>
      <c r="S181" s="14">
        <v>42977</v>
      </c>
      <c r="T181" s="17">
        <v>105.62986301369862</v>
      </c>
      <c r="U181" s="18">
        <v>-6.2</v>
      </c>
      <c r="V181" s="18">
        <v>-106.2</v>
      </c>
      <c r="X181" s="19">
        <v>42548</v>
      </c>
      <c r="Y181" s="19">
        <v>42673</v>
      </c>
      <c r="Z181" s="19">
        <v>43038</v>
      </c>
      <c r="AA181" s="19">
        <v>43403</v>
      </c>
      <c r="AB181" s="19">
        <v>43768</v>
      </c>
      <c r="AC181" s="22">
        <v>103.21547945205481</v>
      </c>
      <c r="AD181" s="21">
        <v>-5.4</v>
      </c>
      <c r="AE181" s="21">
        <v>-5.4</v>
      </c>
      <c r="AF181" s="21">
        <v>-5.4</v>
      </c>
      <c r="AG181" s="21">
        <v>-105.4</v>
      </c>
      <c r="AI181" s="23">
        <v>42548</v>
      </c>
      <c r="AJ181" s="23">
        <v>42766</v>
      </c>
      <c r="AK181" s="23">
        <v>43131</v>
      </c>
      <c r="AL181" s="23"/>
      <c r="AM181" s="25">
        <v>102.63561643835617</v>
      </c>
      <c r="AN181" s="24">
        <v>-6.5</v>
      </c>
      <c r="AO181" s="24">
        <v>-106.5</v>
      </c>
      <c r="AR181" s="29">
        <v>42548</v>
      </c>
      <c r="AS181" s="29">
        <v>42842</v>
      </c>
      <c r="AT181" s="29">
        <v>43207</v>
      </c>
      <c r="AU181" s="29">
        <v>43572</v>
      </c>
      <c r="AV181" s="29">
        <v>43938</v>
      </c>
      <c r="AW181" s="29">
        <v>44303</v>
      </c>
      <c r="AX181" s="29">
        <v>44668</v>
      </c>
      <c r="AY181" s="29">
        <v>45033</v>
      </c>
      <c r="AZ181" s="29"/>
      <c r="BA181" s="31">
        <v>88.9401095890411</v>
      </c>
      <c r="BB181" s="30">
        <v>-5.07</v>
      </c>
      <c r="BC181" s="30">
        <v>-5.07</v>
      </c>
      <c r="BD181" s="30">
        <v>-5.07</v>
      </c>
      <c r="BE181" s="30">
        <v>-5.07</v>
      </c>
      <c r="BF181" s="30">
        <v>-5.07</v>
      </c>
      <c r="BG181" s="30">
        <v>-5.07</v>
      </c>
      <c r="BH181" s="30">
        <v>-105.07</v>
      </c>
      <c r="BK181" s="23">
        <v>42548</v>
      </c>
      <c r="BL181" s="23">
        <v>42588</v>
      </c>
      <c r="BM181" s="23">
        <v>42953</v>
      </c>
      <c r="BN181" s="23">
        <v>43318</v>
      </c>
      <c r="BO181" s="25">
        <v>107.02</v>
      </c>
      <c r="BP181" s="24">
        <v>-7.3</v>
      </c>
      <c r="BQ181" s="24">
        <v>-7.3</v>
      </c>
      <c r="BR181" s="24">
        <v>-107.3</v>
      </c>
      <c r="BT181" s="19">
        <v>42548</v>
      </c>
      <c r="BU181" s="19">
        <v>42639</v>
      </c>
      <c r="BV181" s="19">
        <v>43004</v>
      </c>
      <c r="BW181" s="19">
        <v>43369</v>
      </c>
      <c r="BX181" s="19">
        <v>43734</v>
      </c>
      <c r="BY181" s="19">
        <v>44100</v>
      </c>
      <c r="BZ181" s="22">
        <v>104.14657534246575</v>
      </c>
      <c r="CA181" s="22">
        <v>-6.3</v>
      </c>
      <c r="CB181" s="22">
        <v>-6.3</v>
      </c>
      <c r="CC181" s="20">
        <v>-6.3</v>
      </c>
      <c r="CD181" s="20">
        <v>-6.3</v>
      </c>
      <c r="CE181" s="20">
        <v>-106.3</v>
      </c>
      <c r="CG181" s="26">
        <v>42548</v>
      </c>
      <c r="CH181" s="26">
        <v>42905</v>
      </c>
      <c r="CI181" s="26">
        <v>43270</v>
      </c>
      <c r="CJ181" s="26">
        <v>43635</v>
      </c>
      <c r="CK181" s="26">
        <v>44001</v>
      </c>
      <c r="CL181" s="26"/>
      <c r="CM181" s="28">
        <v>103.98265753424657</v>
      </c>
      <c r="CN181" s="28">
        <v>-5.38</v>
      </c>
      <c r="CO181" s="28">
        <v>-5.38</v>
      </c>
      <c r="CP181" s="28">
        <v>-5.38</v>
      </c>
      <c r="CQ181" s="28">
        <v>-105.38</v>
      </c>
      <c r="CT181" s="23">
        <v>42548</v>
      </c>
      <c r="CU181" s="23">
        <v>42578</v>
      </c>
      <c r="CV181" s="23">
        <v>42943</v>
      </c>
      <c r="CW181" s="23">
        <v>43308</v>
      </c>
      <c r="CX181" s="25">
        <v>104.83356164383561</v>
      </c>
      <c r="CY181" s="24">
        <v>-6.5</v>
      </c>
      <c r="CZ181" s="24">
        <v>-6.5</v>
      </c>
      <c r="DA181" s="24">
        <v>-106.5</v>
      </c>
    </row>
    <row r="182" spans="1:105" x14ac:dyDescent="0.15">
      <c r="A182" s="1">
        <v>42549</v>
      </c>
      <c r="B182" s="1">
        <v>42771</v>
      </c>
      <c r="C182" s="1">
        <v>43136</v>
      </c>
      <c r="E182" s="2">
        <v>100.03967123287671</v>
      </c>
      <c r="F182">
        <v>-5.17</v>
      </c>
      <c r="G182">
        <v>-105.17</v>
      </c>
      <c r="J182" s="12">
        <v>42549</v>
      </c>
      <c r="K182" s="12">
        <v>42795</v>
      </c>
      <c r="L182" s="12"/>
      <c r="M182" s="13">
        <v>104.81452054794521</v>
      </c>
      <c r="N182" s="11">
        <v>-108.5</v>
      </c>
      <c r="Q182" s="14">
        <v>42549</v>
      </c>
      <c r="R182" s="14">
        <v>42612</v>
      </c>
      <c r="S182" s="14">
        <v>42977</v>
      </c>
      <c r="T182" s="17">
        <v>105.63684931506849</v>
      </c>
      <c r="U182" s="18">
        <v>-6.2</v>
      </c>
      <c r="V182" s="18">
        <v>-106.2</v>
      </c>
      <c r="X182" s="19">
        <v>42549</v>
      </c>
      <c r="Y182" s="19">
        <v>42673</v>
      </c>
      <c r="Z182" s="19">
        <v>43038</v>
      </c>
      <c r="AA182" s="19">
        <v>43403</v>
      </c>
      <c r="AB182" s="19">
        <v>43768</v>
      </c>
      <c r="AC182" s="22">
        <v>103.23027397260275</v>
      </c>
      <c r="AD182" s="21">
        <v>-5.4</v>
      </c>
      <c r="AE182" s="21">
        <v>-5.4</v>
      </c>
      <c r="AF182" s="21">
        <v>-5.4</v>
      </c>
      <c r="AG182" s="21">
        <v>-105.4</v>
      </c>
      <c r="AI182" s="23">
        <v>42549</v>
      </c>
      <c r="AJ182" s="23">
        <v>42766</v>
      </c>
      <c r="AK182" s="23">
        <v>43131</v>
      </c>
      <c r="AL182" s="23"/>
      <c r="AM182" s="25">
        <v>102.60342465753425</v>
      </c>
      <c r="AN182" s="24">
        <v>-6.5</v>
      </c>
      <c r="AO182" s="24">
        <v>-106.5</v>
      </c>
      <c r="AR182" s="29">
        <v>42549</v>
      </c>
      <c r="AS182" s="29">
        <v>42842</v>
      </c>
      <c r="AT182" s="29">
        <v>43207</v>
      </c>
      <c r="AU182" s="29">
        <v>43572</v>
      </c>
      <c r="AV182" s="29">
        <v>43938</v>
      </c>
      <c r="AW182" s="29">
        <v>44303</v>
      </c>
      <c r="AX182" s="29">
        <v>44668</v>
      </c>
      <c r="AY182" s="29">
        <v>45033</v>
      </c>
      <c r="AZ182" s="29"/>
      <c r="BA182" s="31">
        <v>88.914000000000001</v>
      </c>
      <c r="BB182" s="30">
        <v>-5.07</v>
      </c>
      <c r="BC182" s="30">
        <v>-5.07</v>
      </c>
      <c r="BD182" s="30">
        <v>-5.07</v>
      </c>
      <c r="BE182" s="30">
        <v>-5.07</v>
      </c>
      <c r="BF182" s="30">
        <v>-5.07</v>
      </c>
      <c r="BG182" s="30">
        <v>-5.07</v>
      </c>
      <c r="BH182" s="30">
        <v>-105.07</v>
      </c>
      <c r="BK182" s="23">
        <v>42549</v>
      </c>
      <c r="BL182" s="23">
        <v>42588</v>
      </c>
      <c r="BM182" s="23">
        <v>42953</v>
      </c>
      <c r="BN182" s="23">
        <v>43318</v>
      </c>
      <c r="BO182" s="25">
        <v>107.02000000000001</v>
      </c>
      <c r="BP182" s="24">
        <v>-7.3</v>
      </c>
      <c r="BQ182" s="24">
        <v>-7.3</v>
      </c>
      <c r="BR182" s="24">
        <v>-107.3</v>
      </c>
      <c r="BT182" s="19">
        <v>42549</v>
      </c>
      <c r="BU182" s="19">
        <v>42639</v>
      </c>
      <c r="BV182" s="19">
        <v>43004</v>
      </c>
      <c r="BW182" s="19">
        <v>43369</v>
      </c>
      <c r="BX182" s="19">
        <v>43734</v>
      </c>
      <c r="BY182" s="19">
        <v>44100</v>
      </c>
      <c r="BZ182" s="22">
        <v>104.05383561643836</v>
      </c>
      <c r="CA182" s="22">
        <v>-6.3</v>
      </c>
      <c r="CB182" s="22">
        <v>-6.3</v>
      </c>
      <c r="CC182" s="20">
        <v>-6.3</v>
      </c>
      <c r="CD182" s="20">
        <v>-6.3</v>
      </c>
      <c r="CE182" s="20">
        <v>-106.3</v>
      </c>
      <c r="CG182" s="26">
        <v>42549</v>
      </c>
      <c r="CH182" s="26">
        <v>42905</v>
      </c>
      <c r="CI182" s="26">
        <v>43270</v>
      </c>
      <c r="CJ182" s="26">
        <v>43635</v>
      </c>
      <c r="CK182" s="26">
        <v>44001</v>
      </c>
      <c r="CL182" s="26"/>
      <c r="CM182" s="28">
        <v>103.99739726027397</v>
      </c>
      <c r="CN182" s="28">
        <v>-5.38</v>
      </c>
      <c r="CO182" s="28">
        <v>-5.38</v>
      </c>
      <c r="CP182" s="27">
        <v>-5.38</v>
      </c>
      <c r="CQ182" s="27">
        <v>-105.38</v>
      </c>
      <c r="CT182" s="23">
        <v>42549</v>
      </c>
      <c r="CU182" s="23">
        <v>42578</v>
      </c>
      <c r="CV182" s="23">
        <v>42943</v>
      </c>
      <c r="CW182" s="23">
        <v>43308</v>
      </c>
      <c r="CX182" s="25">
        <v>104.8413698630137</v>
      </c>
      <c r="CY182" s="24">
        <v>-6.5</v>
      </c>
      <c r="CZ182" s="24">
        <v>-6.5</v>
      </c>
      <c r="DA182" s="24">
        <v>-106.5</v>
      </c>
    </row>
    <row r="183" spans="1:105" x14ac:dyDescent="0.15">
      <c r="A183" s="1">
        <v>42550</v>
      </c>
      <c r="B183" s="1">
        <v>42771</v>
      </c>
      <c r="C183" s="1">
        <v>43136</v>
      </c>
      <c r="E183" s="2">
        <v>100.04783561643836</v>
      </c>
      <c r="F183">
        <v>-5.17</v>
      </c>
      <c r="G183">
        <v>-105.17</v>
      </c>
      <c r="J183" s="12">
        <v>42550</v>
      </c>
      <c r="K183" s="12">
        <v>42795</v>
      </c>
      <c r="L183" s="12"/>
      <c r="M183" s="13">
        <v>104.8278082191781</v>
      </c>
      <c r="N183" s="11">
        <v>-108.5</v>
      </c>
      <c r="Q183" s="14">
        <v>42550</v>
      </c>
      <c r="R183" s="14">
        <v>42612</v>
      </c>
      <c r="S183" s="14">
        <v>42977</v>
      </c>
      <c r="T183" s="17">
        <v>105.63383561643836</v>
      </c>
      <c r="U183" s="18">
        <v>-6.2</v>
      </c>
      <c r="V183" s="18">
        <v>-106.2</v>
      </c>
      <c r="X183" s="19">
        <v>42550</v>
      </c>
      <c r="Y183" s="19">
        <v>42673</v>
      </c>
      <c r="Z183" s="19">
        <v>43038</v>
      </c>
      <c r="AA183" s="19">
        <v>43403</v>
      </c>
      <c r="AB183" s="19">
        <v>43768</v>
      </c>
      <c r="AC183" s="22">
        <v>103.19506849315069</v>
      </c>
      <c r="AD183" s="21">
        <v>-5.4</v>
      </c>
      <c r="AE183" s="21">
        <v>-5.4</v>
      </c>
      <c r="AF183" s="21">
        <v>-5.4</v>
      </c>
      <c r="AG183" s="21">
        <v>-105.4</v>
      </c>
      <c r="AI183" s="23">
        <v>42550</v>
      </c>
      <c r="AJ183" s="23">
        <v>42766</v>
      </c>
      <c r="AK183" s="23">
        <v>43131</v>
      </c>
      <c r="AL183" s="23"/>
      <c r="AM183" s="25">
        <v>102.61123287671232</v>
      </c>
      <c r="AN183" s="24">
        <v>-6.5</v>
      </c>
      <c r="AO183" s="24">
        <v>-106.5</v>
      </c>
      <c r="AR183" s="29">
        <v>42550</v>
      </c>
      <c r="AS183" s="29">
        <v>42842</v>
      </c>
      <c r="AT183" s="29">
        <v>43207</v>
      </c>
      <c r="AU183" s="29">
        <v>43572</v>
      </c>
      <c r="AV183" s="29">
        <v>43938</v>
      </c>
      <c r="AW183" s="29">
        <v>44303</v>
      </c>
      <c r="AX183" s="29">
        <v>44668</v>
      </c>
      <c r="AY183" s="29">
        <v>45033</v>
      </c>
      <c r="AZ183" s="29"/>
      <c r="BA183" s="31">
        <v>88.027890410958904</v>
      </c>
      <c r="BB183" s="30">
        <v>-5.07</v>
      </c>
      <c r="BC183" s="30">
        <v>-5.07</v>
      </c>
      <c r="BD183" s="30">
        <v>-5.07</v>
      </c>
      <c r="BE183" s="30">
        <v>-5.07</v>
      </c>
      <c r="BF183" s="30">
        <v>-5.07</v>
      </c>
      <c r="BG183" s="30">
        <v>-5.07</v>
      </c>
      <c r="BH183" s="30">
        <v>-105.07</v>
      </c>
      <c r="BK183" s="23">
        <v>42550</v>
      </c>
      <c r="BL183" s="23">
        <v>42588</v>
      </c>
      <c r="BM183" s="23">
        <v>42953</v>
      </c>
      <c r="BN183" s="23">
        <v>43318</v>
      </c>
      <c r="BO183" s="25">
        <v>106.76</v>
      </c>
      <c r="BP183" s="24">
        <v>-7.3</v>
      </c>
      <c r="BQ183" s="24">
        <v>-7.3</v>
      </c>
      <c r="BR183" s="24">
        <v>-107.3</v>
      </c>
      <c r="BT183" s="19">
        <v>42550</v>
      </c>
      <c r="BU183" s="19">
        <v>42639</v>
      </c>
      <c r="BV183" s="19">
        <v>43004</v>
      </c>
      <c r="BW183" s="19">
        <v>43369</v>
      </c>
      <c r="BX183" s="19">
        <v>43734</v>
      </c>
      <c r="BY183" s="19">
        <v>44100</v>
      </c>
      <c r="BZ183" s="22">
        <v>103.88109589041095</v>
      </c>
      <c r="CA183" s="22">
        <v>-6.3</v>
      </c>
      <c r="CB183" s="22">
        <f t="shared" ref="CB183:CD183" si="362">CA183</f>
        <v>-6.3</v>
      </c>
      <c r="CC183" s="22">
        <f t="shared" si="362"/>
        <v>-6.3</v>
      </c>
      <c r="CD183" s="22">
        <f t="shared" si="362"/>
        <v>-6.3</v>
      </c>
      <c r="CE183" s="20">
        <v>-106.3</v>
      </c>
      <c r="CG183" s="26">
        <v>42550</v>
      </c>
      <c r="CH183" s="26">
        <v>42905</v>
      </c>
      <c r="CI183" s="26">
        <v>43270</v>
      </c>
      <c r="CJ183" s="26">
        <v>43635</v>
      </c>
      <c r="CK183" s="26">
        <v>44001</v>
      </c>
      <c r="CL183" s="26"/>
      <c r="CM183" s="28">
        <v>104.01213698630137</v>
      </c>
      <c r="CN183" s="28">
        <v>-5.38</v>
      </c>
      <c r="CO183" s="28">
        <v>-5.38</v>
      </c>
      <c r="CP183" s="28">
        <v>-5.38</v>
      </c>
      <c r="CQ183" s="28">
        <v>-105.38</v>
      </c>
      <c r="CT183" s="23">
        <v>42550</v>
      </c>
      <c r="CU183" s="23">
        <v>42578</v>
      </c>
      <c r="CV183" s="23">
        <v>42943</v>
      </c>
      <c r="CW183" s="23">
        <v>43308</v>
      </c>
      <c r="CX183" s="25">
        <v>104.81917808219178</v>
      </c>
      <c r="CY183" s="24">
        <v>-6.5</v>
      </c>
      <c r="CZ183" s="24">
        <v>-6.5</v>
      </c>
      <c r="DA183" s="24">
        <v>-106.5</v>
      </c>
    </row>
    <row r="184" spans="1:105" x14ac:dyDescent="0.15">
      <c r="A184" s="1">
        <v>42551</v>
      </c>
      <c r="B184" s="1">
        <v>42771</v>
      </c>
      <c r="C184" s="1">
        <v>43136</v>
      </c>
      <c r="E184" s="2">
        <v>100.068</v>
      </c>
      <c r="F184">
        <v>-5.17</v>
      </c>
      <c r="G184">
        <v>-105.17</v>
      </c>
      <c r="J184" s="12">
        <v>42551</v>
      </c>
      <c r="K184" s="12">
        <v>42795</v>
      </c>
      <c r="L184" s="12"/>
      <c r="M184" s="13">
        <v>104.81109589041095</v>
      </c>
      <c r="N184" s="11">
        <v>-108.5</v>
      </c>
      <c r="Q184" s="14">
        <v>42551</v>
      </c>
      <c r="R184" s="14">
        <v>42612</v>
      </c>
      <c r="S184" s="14">
        <v>42977</v>
      </c>
      <c r="T184" s="17">
        <v>105.65082191780822</v>
      </c>
      <c r="U184" s="18">
        <v>-6.2</v>
      </c>
      <c r="V184" s="18">
        <v>-106.2</v>
      </c>
      <c r="X184" s="19">
        <v>42551</v>
      </c>
      <c r="Y184" s="19">
        <v>42673</v>
      </c>
      <c r="Z184" s="19">
        <v>43038</v>
      </c>
      <c r="AA184" s="19">
        <v>43403</v>
      </c>
      <c r="AB184" s="19">
        <v>43768</v>
      </c>
      <c r="AC184" s="22">
        <v>103.30986301369863</v>
      </c>
      <c r="AD184" s="21">
        <v>-5.4</v>
      </c>
      <c r="AE184" s="21">
        <v>-5.4</v>
      </c>
      <c r="AF184" s="21">
        <v>-5.4</v>
      </c>
      <c r="AG184" s="21">
        <v>-105.4</v>
      </c>
      <c r="AI184" s="23">
        <v>42551</v>
      </c>
      <c r="AJ184" s="23">
        <v>42766</v>
      </c>
      <c r="AK184" s="23">
        <v>43131</v>
      </c>
      <c r="AL184" s="23"/>
      <c r="AM184" s="25">
        <v>102.62904109589041</v>
      </c>
      <c r="AN184" s="24">
        <v>-6.5</v>
      </c>
      <c r="AO184" s="24">
        <v>-106.5</v>
      </c>
      <c r="AR184" s="29">
        <v>42551</v>
      </c>
      <c r="AS184" s="29">
        <v>42842</v>
      </c>
      <c r="AT184" s="29">
        <v>43207</v>
      </c>
      <c r="AU184" s="29">
        <v>43572</v>
      </c>
      <c r="AV184" s="29">
        <v>43938</v>
      </c>
      <c r="AW184" s="29">
        <v>44303</v>
      </c>
      <c r="AX184" s="29">
        <v>44668</v>
      </c>
      <c r="AY184" s="29">
        <v>45033</v>
      </c>
      <c r="AZ184" s="29"/>
      <c r="BA184" s="31">
        <v>87.041780821917811</v>
      </c>
      <c r="BB184" s="30">
        <v>-5.07</v>
      </c>
      <c r="BC184" s="30">
        <v>-5.07</v>
      </c>
      <c r="BD184" s="30">
        <v>-5.07</v>
      </c>
      <c r="BE184" s="30">
        <v>-5.07</v>
      </c>
      <c r="BF184" s="30">
        <v>-5.07</v>
      </c>
      <c r="BG184" s="30">
        <v>-5.07</v>
      </c>
      <c r="BH184" s="30">
        <v>-105.07</v>
      </c>
      <c r="BK184" s="23">
        <v>42551</v>
      </c>
      <c r="BL184" s="23">
        <v>42588</v>
      </c>
      <c r="BM184" s="23">
        <v>42953</v>
      </c>
      <c r="BN184" s="23">
        <v>43318</v>
      </c>
      <c r="BO184" s="25">
        <v>106.99</v>
      </c>
      <c r="BP184" s="24">
        <v>-7.3</v>
      </c>
      <c r="BQ184" s="24">
        <v>-7.3</v>
      </c>
      <c r="BR184" s="24">
        <v>-107.3</v>
      </c>
      <c r="BT184" s="19">
        <v>42551</v>
      </c>
      <c r="BU184" s="19">
        <v>42639</v>
      </c>
      <c r="BV184" s="19">
        <v>43004</v>
      </c>
      <c r="BW184" s="19">
        <v>43369</v>
      </c>
      <c r="BX184" s="19">
        <v>43734</v>
      </c>
      <c r="BY184" s="19">
        <v>44100</v>
      </c>
      <c r="BZ184" s="22">
        <v>104.18835616438356</v>
      </c>
      <c r="CA184" s="22">
        <v>-6.3</v>
      </c>
      <c r="CB184" s="22">
        <v>-6.3</v>
      </c>
      <c r="CC184" s="20">
        <v>-6.3</v>
      </c>
      <c r="CD184" s="20">
        <v>-6.3</v>
      </c>
      <c r="CE184" s="20">
        <v>-106.3</v>
      </c>
      <c r="CG184" s="26">
        <v>42551</v>
      </c>
      <c r="CH184" s="26">
        <v>42905</v>
      </c>
      <c r="CI184" s="26">
        <v>43270</v>
      </c>
      <c r="CJ184" s="26">
        <v>43635</v>
      </c>
      <c r="CK184" s="26">
        <v>44001</v>
      </c>
      <c r="CL184" s="26"/>
      <c r="CM184" s="28">
        <v>104.43687671232877</v>
      </c>
      <c r="CN184" s="28">
        <v>-5.38</v>
      </c>
      <c r="CO184" s="28">
        <v>-5.38</v>
      </c>
      <c r="CP184" s="27">
        <v>-5.38</v>
      </c>
      <c r="CQ184" s="27">
        <v>-105.38</v>
      </c>
      <c r="CT184" s="23">
        <v>42551</v>
      </c>
      <c r="CU184" s="23">
        <v>42578</v>
      </c>
      <c r="CV184" s="23">
        <v>42943</v>
      </c>
      <c r="CW184" s="23">
        <v>43308</v>
      </c>
      <c r="CX184" s="25">
        <v>104.81698630136987</v>
      </c>
      <c r="CY184" s="24">
        <v>-6.5</v>
      </c>
      <c r="CZ184" s="24">
        <v>-6.5</v>
      </c>
      <c r="DA184" s="24">
        <v>-106.5</v>
      </c>
    </row>
    <row r="185" spans="1:105" x14ac:dyDescent="0.15">
      <c r="A185" s="1">
        <v>42552</v>
      </c>
      <c r="B185" s="1">
        <v>42771</v>
      </c>
      <c r="C185" s="1">
        <v>43136</v>
      </c>
      <c r="E185" s="2" t="s">
        <v>2</v>
      </c>
      <c r="F185">
        <v>-5.17</v>
      </c>
      <c r="G185">
        <v>-105.17</v>
      </c>
      <c r="J185" s="12">
        <v>42552</v>
      </c>
      <c r="K185" s="12">
        <v>42795</v>
      </c>
      <c r="L185" s="12"/>
      <c r="M185" s="13">
        <v>104.83438356164383</v>
      </c>
      <c r="N185" s="11">
        <v>-108.5</v>
      </c>
      <c r="Q185" s="14">
        <v>42552</v>
      </c>
      <c r="R185" s="14">
        <v>42612</v>
      </c>
      <c r="S185" s="14">
        <v>42977</v>
      </c>
      <c r="T185" s="17">
        <v>105.89780821917809</v>
      </c>
      <c r="U185" s="18">
        <v>-6.2</v>
      </c>
      <c r="V185" s="18">
        <v>-106.2</v>
      </c>
      <c r="X185" s="19">
        <v>42552</v>
      </c>
      <c r="Y185" s="19">
        <v>42673</v>
      </c>
      <c r="Z185" s="19">
        <v>43038</v>
      </c>
      <c r="AA185" s="19">
        <v>43403</v>
      </c>
      <c r="AB185" s="19">
        <v>43768</v>
      </c>
      <c r="AC185" s="22">
        <v>103.22465753424657</v>
      </c>
      <c r="AD185" s="21">
        <v>-5.4</v>
      </c>
      <c r="AE185" s="21">
        <v>-5.4</v>
      </c>
      <c r="AF185" s="21">
        <v>-5.4</v>
      </c>
      <c r="AG185" s="21">
        <v>-105.4</v>
      </c>
      <c r="AI185" s="23">
        <v>42552</v>
      </c>
      <c r="AJ185" s="23">
        <v>42766</v>
      </c>
      <c r="AK185" s="23">
        <v>43131</v>
      </c>
      <c r="AL185" s="23"/>
      <c r="AM185" s="25">
        <v>102.6868493150685</v>
      </c>
      <c r="AN185" s="24">
        <v>-6.5</v>
      </c>
      <c r="AO185" s="24">
        <v>-106.5</v>
      </c>
      <c r="AR185" s="29">
        <v>42552</v>
      </c>
      <c r="AS185" s="29">
        <v>42842</v>
      </c>
      <c r="AT185" s="29">
        <v>43207</v>
      </c>
      <c r="AU185" s="29">
        <v>43572</v>
      </c>
      <c r="AV185" s="29">
        <v>43938</v>
      </c>
      <c r="AW185" s="29">
        <v>44303</v>
      </c>
      <c r="AX185" s="29">
        <v>44668</v>
      </c>
      <c r="AY185" s="29">
        <v>45033</v>
      </c>
      <c r="AZ185" s="29"/>
      <c r="BA185" s="31">
        <v>87.055671232876705</v>
      </c>
      <c r="BB185" s="30">
        <v>-5.07</v>
      </c>
      <c r="BC185" s="30">
        <v>-5.07</v>
      </c>
      <c r="BD185" s="30">
        <v>-5.07</v>
      </c>
      <c r="BE185" s="30">
        <v>-5.07</v>
      </c>
      <c r="BF185" s="30">
        <v>-5.07</v>
      </c>
      <c r="BG185" s="30">
        <v>-5.07</v>
      </c>
      <c r="BH185" s="30">
        <v>-105.07</v>
      </c>
      <c r="BK185" s="23">
        <v>42552</v>
      </c>
      <c r="BL185" s="23">
        <v>42588</v>
      </c>
      <c r="BM185" s="23">
        <v>42953</v>
      </c>
      <c r="BN185" s="23">
        <v>43318</v>
      </c>
      <c r="BO185" s="25">
        <v>107.00999999999999</v>
      </c>
      <c r="BP185" s="24">
        <v>-7.3</v>
      </c>
      <c r="BQ185" s="24">
        <v>-7.3</v>
      </c>
      <c r="BR185" s="24">
        <v>-107.3</v>
      </c>
      <c r="BT185" s="19">
        <v>42552</v>
      </c>
      <c r="BU185" s="19">
        <v>42639</v>
      </c>
      <c r="BV185" s="19">
        <v>43004</v>
      </c>
      <c r="BW185" s="19">
        <v>43369</v>
      </c>
      <c r="BX185" s="19">
        <v>43734</v>
      </c>
      <c r="BY185" s="19">
        <v>44100</v>
      </c>
      <c r="BZ185" s="22">
        <v>104.01561643835616</v>
      </c>
      <c r="CA185" s="22">
        <v>-6.3</v>
      </c>
      <c r="CB185" s="22">
        <v>-6.3</v>
      </c>
      <c r="CC185" s="20">
        <v>-6.3</v>
      </c>
      <c r="CD185" s="20">
        <v>-6.3</v>
      </c>
      <c r="CE185" s="20">
        <v>-106.3</v>
      </c>
      <c r="CG185" s="26">
        <v>42552</v>
      </c>
      <c r="CH185" s="26">
        <v>42905</v>
      </c>
      <c r="CI185" s="26">
        <v>43270</v>
      </c>
      <c r="CJ185" s="26">
        <v>43635</v>
      </c>
      <c r="CK185" s="26">
        <v>44001</v>
      </c>
      <c r="CL185" s="26"/>
      <c r="CM185" s="28">
        <v>104.16161643835616</v>
      </c>
      <c r="CN185" s="28">
        <v>-5.38</v>
      </c>
      <c r="CO185" s="28">
        <v>-5.38</v>
      </c>
      <c r="CP185" s="28">
        <v>-5.38</v>
      </c>
      <c r="CQ185" s="28">
        <v>-105.38</v>
      </c>
      <c r="CT185" s="23">
        <v>42552</v>
      </c>
      <c r="CU185" s="23">
        <v>42578</v>
      </c>
      <c r="CV185" s="23">
        <v>42943</v>
      </c>
      <c r="CW185" s="23">
        <v>43308</v>
      </c>
      <c r="CX185" s="25">
        <v>104.78479452054795</v>
      </c>
      <c r="CY185" s="24">
        <v>-6.5</v>
      </c>
      <c r="CZ185" s="24">
        <v>-6.5</v>
      </c>
      <c r="DA185" s="24">
        <v>-106.5</v>
      </c>
    </row>
    <row r="186" spans="1:105" x14ac:dyDescent="0.15">
      <c r="A186" s="1">
        <v>42555</v>
      </c>
      <c r="B186" s="1">
        <v>42771</v>
      </c>
      <c r="C186" s="1">
        <v>43136</v>
      </c>
      <c r="E186" s="2" t="s">
        <v>2</v>
      </c>
      <c r="F186">
        <v>-5.17</v>
      </c>
      <c r="G186">
        <v>-105.17</v>
      </c>
      <c r="J186" s="12">
        <v>42555</v>
      </c>
      <c r="K186" s="12">
        <v>42795</v>
      </c>
      <c r="L186" s="12"/>
      <c r="M186" s="13">
        <v>104.87424657534247</v>
      </c>
      <c r="N186" s="11">
        <v>-108.5</v>
      </c>
      <c r="Q186" s="14">
        <v>42555</v>
      </c>
      <c r="R186" s="14">
        <v>42612</v>
      </c>
      <c r="S186" s="14">
        <v>42977</v>
      </c>
      <c r="T186" s="17">
        <v>105.84876712328767</v>
      </c>
      <c r="U186" s="18">
        <v>-6.2</v>
      </c>
      <c r="V186" s="18">
        <v>-106.2</v>
      </c>
      <c r="X186" s="19">
        <v>42555</v>
      </c>
      <c r="Y186" s="19">
        <v>42673</v>
      </c>
      <c r="Z186" s="19">
        <v>43038</v>
      </c>
      <c r="AA186" s="19">
        <v>43403</v>
      </c>
      <c r="AB186" s="19">
        <v>43768</v>
      </c>
      <c r="AC186" s="22">
        <v>103.2390410958904</v>
      </c>
      <c r="AD186" s="21">
        <v>-5.4</v>
      </c>
      <c r="AE186" s="21">
        <v>-5.4</v>
      </c>
      <c r="AF186" s="21">
        <v>-5.4</v>
      </c>
      <c r="AG186" s="21">
        <v>-105.4</v>
      </c>
      <c r="AI186" s="23">
        <v>42555</v>
      </c>
      <c r="AJ186" s="23">
        <v>42766</v>
      </c>
      <c r="AK186" s="23">
        <v>43131</v>
      </c>
      <c r="AL186" s="23"/>
      <c r="AM186" s="25">
        <v>102.75027397260274</v>
      </c>
      <c r="AN186" s="24">
        <v>-6.5</v>
      </c>
      <c r="AO186" s="24">
        <v>-106.5</v>
      </c>
      <c r="AR186" s="29">
        <v>42555</v>
      </c>
      <c r="AS186" s="29">
        <v>42842</v>
      </c>
      <c r="AT186" s="29">
        <v>43207</v>
      </c>
      <c r="AU186" s="29">
        <v>43572</v>
      </c>
      <c r="AV186" s="29">
        <v>43938</v>
      </c>
      <c r="AW186" s="29">
        <v>44303</v>
      </c>
      <c r="AX186" s="29">
        <v>44668</v>
      </c>
      <c r="AY186" s="29">
        <v>45033</v>
      </c>
      <c r="AZ186" s="29"/>
      <c r="BA186" s="31">
        <v>86.847342465753428</v>
      </c>
      <c r="BB186" s="30">
        <v>-5.07</v>
      </c>
      <c r="BC186" s="30">
        <v>-5.07</v>
      </c>
      <c r="BD186" s="30">
        <v>-5.07</v>
      </c>
      <c r="BE186" s="30">
        <v>-5.07</v>
      </c>
      <c r="BF186" s="30">
        <v>-5.07</v>
      </c>
      <c r="BG186" s="30">
        <v>-5.07</v>
      </c>
      <c r="BH186" s="30">
        <v>-105.07</v>
      </c>
      <c r="BK186" s="23">
        <v>42555</v>
      </c>
      <c r="BL186" s="23">
        <v>42588</v>
      </c>
      <c r="BM186" s="23">
        <v>42953</v>
      </c>
      <c r="BN186" s="23">
        <v>43318</v>
      </c>
      <c r="BO186" s="25">
        <v>107.06</v>
      </c>
      <c r="BP186" s="24">
        <v>-7.3</v>
      </c>
      <c r="BQ186" s="24">
        <v>-7.3</v>
      </c>
      <c r="BR186" s="24">
        <v>-107.3</v>
      </c>
      <c r="BT186" s="19">
        <v>42555</v>
      </c>
      <c r="BU186" s="19">
        <v>42639</v>
      </c>
      <c r="BV186" s="19">
        <v>43004</v>
      </c>
      <c r="BW186" s="19">
        <v>43369</v>
      </c>
      <c r="BX186" s="19">
        <v>43734</v>
      </c>
      <c r="BY186" s="19">
        <v>44100</v>
      </c>
      <c r="BZ186" s="22">
        <v>103.91739726027397</v>
      </c>
      <c r="CA186" s="22">
        <v>-6.3</v>
      </c>
      <c r="CB186" s="22">
        <f t="shared" ref="CB186:CD186" si="363">CA186</f>
        <v>-6.3</v>
      </c>
      <c r="CC186" s="22">
        <f t="shared" si="363"/>
        <v>-6.3</v>
      </c>
      <c r="CD186" s="22">
        <f t="shared" si="363"/>
        <v>-6.3</v>
      </c>
      <c r="CE186" s="20">
        <v>-106.3</v>
      </c>
      <c r="CG186" s="26">
        <v>42555</v>
      </c>
      <c r="CH186" s="26">
        <v>42905</v>
      </c>
      <c r="CI186" s="26">
        <v>43270</v>
      </c>
      <c r="CJ186" s="26">
        <v>43635</v>
      </c>
      <c r="CK186" s="26">
        <v>44001</v>
      </c>
      <c r="CL186" s="26"/>
      <c r="CM186" s="28">
        <v>104.22583561643835</v>
      </c>
      <c r="CN186" s="28">
        <v>-5.38</v>
      </c>
      <c r="CO186" s="28">
        <v>-5.38</v>
      </c>
      <c r="CP186" s="27">
        <v>-5.38</v>
      </c>
      <c r="CQ186" s="27">
        <v>-105.38</v>
      </c>
      <c r="CT186" s="23">
        <v>42555</v>
      </c>
      <c r="CU186" s="23">
        <v>42578</v>
      </c>
      <c r="CV186" s="23">
        <v>42943</v>
      </c>
      <c r="CW186" s="23">
        <v>43308</v>
      </c>
      <c r="CX186" s="25" t="s">
        <v>2</v>
      </c>
      <c r="CY186" s="24">
        <v>-6.5</v>
      </c>
      <c r="CZ186" s="24">
        <v>-6.5</v>
      </c>
      <c r="DA186" s="24">
        <v>-106.5</v>
      </c>
    </row>
    <row r="187" spans="1:105" x14ac:dyDescent="0.15">
      <c r="A187" s="1">
        <v>42556</v>
      </c>
      <c r="B187" s="1">
        <v>42771</v>
      </c>
      <c r="C187" s="1">
        <v>43136</v>
      </c>
      <c r="E187" s="2" t="s">
        <v>2</v>
      </c>
      <c r="F187">
        <v>-5.17</v>
      </c>
      <c r="G187">
        <v>-105.17</v>
      </c>
      <c r="J187" s="12">
        <v>42556</v>
      </c>
      <c r="K187" s="12">
        <v>42795</v>
      </c>
      <c r="L187" s="12"/>
      <c r="M187" s="13">
        <v>104.88753424657536</v>
      </c>
      <c r="N187" s="11">
        <v>-108.5</v>
      </c>
      <c r="Q187" s="14">
        <v>42556</v>
      </c>
      <c r="R187" s="14">
        <v>42612</v>
      </c>
      <c r="S187" s="14">
        <v>42977</v>
      </c>
      <c r="T187" s="17">
        <v>105.95575342465753</v>
      </c>
      <c r="U187" s="18">
        <v>-6.2</v>
      </c>
      <c r="V187" s="18">
        <v>-106.2</v>
      </c>
      <c r="X187" s="19">
        <v>42556</v>
      </c>
      <c r="Y187" s="19">
        <v>42673</v>
      </c>
      <c r="Z187" s="19">
        <v>43038</v>
      </c>
      <c r="AA187" s="19">
        <v>43403</v>
      </c>
      <c r="AB187" s="19">
        <v>43768</v>
      </c>
      <c r="AC187" s="22">
        <v>103.00383561643835</v>
      </c>
      <c r="AD187" s="21">
        <v>-5.4</v>
      </c>
      <c r="AE187" s="21">
        <v>-5.4</v>
      </c>
      <c r="AF187" s="21">
        <v>-5.4</v>
      </c>
      <c r="AG187" s="21">
        <v>-105.4</v>
      </c>
      <c r="AI187" s="23">
        <v>42556</v>
      </c>
      <c r="AJ187" s="23">
        <v>42766</v>
      </c>
      <c r="AK187" s="23">
        <v>43131</v>
      </c>
      <c r="AL187" s="23"/>
      <c r="AM187" s="25">
        <v>102.77808219178083</v>
      </c>
      <c r="AN187" s="24">
        <v>-6.5</v>
      </c>
      <c r="AO187" s="24">
        <v>-106.5</v>
      </c>
      <c r="AR187" s="29">
        <v>42556</v>
      </c>
      <c r="AS187" s="29">
        <v>42842</v>
      </c>
      <c r="AT187" s="29">
        <v>43207</v>
      </c>
      <c r="AU187" s="29">
        <v>43572</v>
      </c>
      <c r="AV187" s="29">
        <v>43938</v>
      </c>
      <c r="AW187" s="29">
        <v>44303</v>
      </c>
      <c r="AX187" s="29">
        <v>44668</v>
      </c>
      <c r="AY187" s="29">
        <v>45033</v>
      </c>
      <c r="AZ187" s="29"/>
      <c r="BA187" s="31">
        <v>86.881232876712318</v>
      </c>
      <c r="BB187" s="30">
        <v>-5.07</v>
      </c>
      <c r="BC187" s="30">
        <v>-5.07</v>
      </c>
      <c r="BD187" s="30">
        <v>-5.07</v>
      </c>
      <c r="BE187" s="30">
        <v>-5.07</v>
      </c>
      <c r="BF187" s="30">
        <v>-5.07</v>
      </c>
      <c r="BG187" s="30">
        <v>-5.07</v>
      </c>
      <c r="BH187" s="30">
        <v>-105.07</v>
      </c>
      <c r="BK187" s="23">
        <v>42556</v>
      </c>
      <c r="BL187" s="23">
        <v>42588</v>
      </c>
      <c r="BM187" s="23">
        <v>42953</v>
      </c>
      <c r="BN187" s="23">
        <v>43318</v>
      </c>
      <c r="BO187" s="25">
        <v>107.08000000000001</v>
      </c>
      <c r="BP187" s="24">
        <v>-7.3</v>
      </c>
      <c r="BQ187" s="24">
        <v>-7.3</v>
      </c>
      <c r="BR187" s="24">
        <v>-107.3</v>
      </c>
      <c r="BT187" s="19">
        <v>42556</v>
      </c>
      <c r="BU187" s="19">
        <v>42639</v>
      </c>
      <c r="BV187" s="19">
        <v>43004</v>
      </c>
      <c r="BW187" s="19">
        <v>43369</v>
      </c>
      <c r="BX187" s="19">
        <v>43734</v>
      </c>
      <c r="BY187" s="19">
        <v>44100</v>
      </c>
      <c r="BZ187" s="22">
        <v>103.88465753424657</v>
      </c>
      <c r="CA187" s="22">
        <v>-6.3</v>
      </c>
      <c r="CB187" s="22">
        <v>-6.3</v>
      </c>
      <c r="CC187" s="20">
        <v>-6.3</v>
      </c>
      <c r="CD187" s="20">
        <v>-6.3</v>
      </c>
      <c r="CE187" s="20">
        <v>-106.3</v>
      </c>
      <c r="CG187" s="26">
        <v>42556</v>
      </c>
      <c r="CH187" s="26">
        <v>42905</v>
      </c>
      <c r="CI187" s="26">
        <v>43270</v>
      </c>
      <c r="CJ187" s="26">
        <v>43635</v>
      </c>
      <c r="CK187" s="26">
        <v>44001</v>
      </c>
      <c r="CL187" s="26"/>
      <c r="CM187" s="28">
        <v>104.19057534246575</v>
      </c>
      <c r="CN187" s="28">
        <v>-5.38</v>
      </c>
      <c r="CO187" s="28">
        <v>-5.38</v>
      </c>
      <c r="CP187" s="28">
        <v>-5.38</v>
      </c>
      <c r="CQ187" s="28">
        <v>-105.38</v>
      </c>
      <c r="CT187" s="23">
        <v>42556</v>
      </c>
      <c r="CU187" s="23">
        <v>42578</v>
      </c>
      <c r="CV187" s="23">
        <v>42943</v>
      </c>
      <c r="CW187" s="23">
        <v>43308</v>
      </c>
      <c r="CX187" s="25">
        <v>104.90602739726027</v>
      </c>
      <c r="CY187" s="24">
        <v>-6.5</v>
      </c>
      <c r="CZ187" s="24">
        <v>-6.5</v>
      </c>
      <c r="DA187" s="24">
        <v>-106.5</v>
      </c>
    </row>
    <row r="188" spans="1:105" x14ac:dyDescent="0.15">
      <c r="A188" s="1">
        <v>42557</v>
      </c>
      <c r="B188" s="1">
        <v>42771</v>
      </c>
      <c r="C188" s="1">
        <v>43136</v>
      </c>
      <c r="E188" s="2">
        <v>100.15298630136986</v>
      </c>
      <c r="F188">
        <v>-5.17</v>
      </c>
      <c r="G188">
        <v>-105.17</v>
      </c>
      <c r="J188" s="12">
        <v>42557</v>
      </c>
      <c r="K188" s="12">
        <v>42795</v>
      </c>
      <c r="L188" s="12"/>
      <c r="M188" s="13">
        <v>104.96082191780822</v>
      </c>
      <c r="N188" s="11">
        <v>-108.5</v>
      </c>
      <c r="Q188" s="14">
        <v>42557</v>
      </c>
      <c r="R188" s="14">
        <v>42612</v>
      </c>
      <c r="S188" s="14">
        <v>42977</v>
      </c>
      <c r="T188" s="17">
        <v>105.9827397260274</v>
      </c>
      <c r="U188" s="18">
        <v>-6.2</v>
      </c>
      <c r="V188" s="18">
        <v>-106.2</v>
      </c>
      <c r="X188" s="19">
        <v>42557</v>
      </c>
      <c r="Y188" s="19">
        <v>42673</v>
      </c>
      <c r="Z188" s="19">
        <v>43038</v>
      </c>
      <c r="AA188" s="19">
        <v>43403</v>
      </c>
      <c r="AB188" s="19">
        <v>43768</v>
      </c>
      <c r="AC188" s="22">
        <v>102.9886301369863</v>
      </c>
      <c r="AD188" s="21">
        <v>-5.4</v>
      </c>
      <c r="AE188" s="21">
        <v>-5.4</v>
      </c>
      <c r="AF188" s="21">
        <v>-5.4</v>
      </c>
      <c r="AG188" s="21">
        <v>-105.4</v>
      </c>
      <c r="AI188" s="23">
        <v>42557</v>
      </c>
      <c r="AJ188" s="23">
        <v>42766</v>
      </c>
      <c r="AK188" s="23">
        <v>43131</v>
      </c>
      <c r="AL188" s="23"/>
      <c r="AM188" s="25">
        <v>102.94589041095891</v>
      </c>
      <c r="AN188" s="24">
        <v>-6.5</v>
      </c>
      <c r="AO188" s="24">
        <v>-106.5</v>
      </c>
      <c r="AR188" s="29">
        <v>42557</v>
      </c>
      <c r="AS188" s="29">
        <v>42842</v>
      </c>
      <c r="AT188" s="29">
        <v>43207</v>
      </c>
      <c r="AU188" s="29">
        <v>43572</v>
      </c>
      <c r="AV188" s="29">
        <v>43938</v>
      </c>
      <c r="AW188" s="29">
        <v>44303</v>
      </c>
      <c r="AX188" s="29">
        <v>44668</v>
      </c>
      <c r="AY188" s="29">
        <v>45033</v>
      </c>
      <c r="AZ188" s="29"/>
      <c r="BA188" s="31">
        <v>86.125123287671229</v>
      </c>
      <c r="BB188" s="30">
        <v>-5.07</v>
      </c>
      <c r="BC188" s="30">
        <v>-5.07</v>
      </c>
      <c r="BD188" s="30">
        <v>-5.07</v>
      </c>
      <c r="BE188" s="30">
        <v>-5.07</v>
      </c>
      <c r="BF188" s="30">
        <v>-5.07</v>
      </c>
      <c r="BG188" s="30">
        <v>-5.07</v>
      </c>
      <c r="BH188" s="30">
        <v>-105.07</v>
      </c>
      <c r="BK188" s="23">
        <v>42557</v>
      </c>
      <c r="BL188" s="23">
        <v>42588</v>
      </c>
      <c r="BM188" s="23">
        <v>42953</v>
      </c>
      <c r="BN188" s="23">
        <v>43318</v>
      </c>
      <c r="BO188" s="25">
        <v>107.12</v>
      </c>
      <c r="BP188" s="24">
        <v>-7.3</v>
      </c>
      <c r="BQ188" s="24">
        <v>-7.3</v>
      </c>
      <c r="BR188" s="24">
        <v>-107.3</v>
      </c>
      <c r="BT188" s="19">
        <v>42557</v>
      </c>
      <c r="BU188" s="19">
        <v>42639</v>
      </c>
      <c r="BV188" s="19">
        <v>43004</v>
      </c>
      <c r="BW188" s="19">
        <v>43369</v>
      </c>
      <c r="BX188" s="19">
        <v>43734</v>
      </c>
      <c r="BY188" s="19">
        <v>44100</v>
      </c>
      <c r="BZ188" s="22">
        <v>103.88191780821919</v>
      </c>
      <c r="CA188" s="22">
        <v>-6.3</v>
      </c>
      <c r="CB188" s="22">
        <v>-6.3</v>
      </c>
      <c r="CC188" s="20">
        <v>-6.3</v>
      </c>
      <c r="CD188" s="20">
        <v>-6.3</v>
      </c>
      <c r="CE188" s="20">
        <v>-106.3</v>
      </c>
      <c r="CG188" s="26">
        <v>42557</v>
      </c>
      <c r="CH188" s="26">
        <v>42905</v>
      </c>
      <c r="CI188" s="26">
        <v>43270</v>
      </c>
      <c r="CJ188" s="26">
        <v>43635</v>
      </c>
      <c r="CK188" s="26">
        <v>44001</v>
      </c>
      <c r="CL188" s="26"/>
      <c r="CM188" s="28">
        <v>104.25531506849315</v>
      </c>
      <c r="CN188" s="28">
        <v>-5.38</v>
      </c>
      <c r="CO188" s="28">
        <v>-5.38</v>
      </c>
      <c r="CP188" s="27">
        <v>-5.38</v>
      </c>
      <c r="CQ188" s="27">
        <v>-105.38</v>
      </c>
      <c r="CT188" s="23">
        <v>42557</v>
      </c>
      <c r="CU188" s="23">
        <v>42578</v>
      </c>
      <c r="CV188" s="23">
        <v>42943</v>
      </c>
      <c r="CW188" s="23">
        <v>43308</v>
      </c>
      <c r="CX188" s="25">
        <v>104.92383561643835</v>
      </c>
      <c r="CY188" s="24">
        <v>-6.5</v>
      </c>
      <c r="CZ188" s="24">
        <v>-6.5</v>
      </c>
      <c r="DA188" s="24">
        <v>-106.5</v>
      </c>
    </row>
    <row r="189" spans="1:105" x14ac:dyDescent="0.15">
      <c r="A189" s="1">
        <v>42558</v>
      </c>
      <c r="B189" s="1">
        <v>42771</v>
      </c>
      <c r="C189" s="1">
        <v>43136</v>
      </c>
      <c r="E189" s="2" t="s">
        <v>2</v>
      </c>
      <c r="F189">
        <v>-5.17</v>
      </c>
      <c r="G189">
        <v>-105.17</v>
      </c>
      <c r="J189" s="12">
        <v>42558</v>
      </c>
      <c r="K189" s="12">
        <v>42795</v>
      </c>
      <c r="L189" s="12"/>
      <c r="M189" s="13">
        <v>105.00410958904109</v>
      </c>
      <c r="N189" s="11">
        <v>-108.5</v>
      </c>
      <c r="Q189" s="14">
        <v>42558</v>
      </c>
      <c r="R189" s="14">
        <v>42612</v>
      </c>
      <c r="S189" s="14">
        <v>42977</v>
      </c>
      <c r="T189" s="17">
        <v>106.00972602739725</v>
      </c>
      <c r="U189" s="18">
        <v>-6.2</v>
      </c>
      <c r="V189" s="18">
        <v>-106.2</v>
      </c>
      <c r="X189" s="19">
        <v>42558</v>
      </c>
      <c r="Y189" s="19">
        <v>42673</v>
      </c>
      <c r="Z189" s="19">
        <v>43038</v>
      </c>
      <c r="AA189" s="19">
        <v>43403</v>
      </c>
      <c r="AB189" s="19">
        <v>43768</v>
      </c>
      <c r="AC189" s="22">
        <v>103.00342465753425</v>
      </c>
      <c r="AD189" s="21">
        <v>-5.4</v>
      </c>
      <c r="AE189" s="21">
        <v>-5.4</v>
      </c>
      <c r="AF189" s="21">
        <v>-5.4</v>
      </c>
      <c r="AG189" s="21">
        <v>-105.4</v>
      </c>
      <c r="AI189" s="23">
        <v>42558</v>
      </c>
      <c r="AJ189" s="23">
        <v>42766</v>
      </c>
      <c r="AK189" s="23">
        <v>43131</v>
      </c>
      <c r="AL189" s="23"/>
      <c r="AM189" s="25">
        <v>103.01369863013699</v>
      </c>
      <c r="AN189" s="24">
        <v>-6.5</v>
      </c>
      <c r="AO189" s="24">
        <v>-106.5</v>
      </c>
      <c r="AR189" s="29">
        <v>42558</v>
      </c>
      <c r="AS189" s="29">
        <v>42842</v>
      </c>
      <c r="AT189" s="29">
        <v>43207</v>
      </c>
      <c r="AU189" s="29">
        <v>43572</v>
      </c>
      <c r="AV189" s="29">
        <v>43938</v>
      </c>
      <c r="AW189" s="29">
        <v>44303</v>
      </c>
      <c r="AX189" s="29">
        <v>44668</v>
      </c>
      <c r="AY189" s="29">
        <v>45033</v>
      </c>
      <c r="AZ189" s="29"/>
      <c r="BA189" s="31">
        <v>86.889013698630137</v>
      </c>
      <c r="BB189" s="30">
        <v>-5.07</v>
      </c>
      <c r="BC189" s="30">
        <v>-5.07</v>
      </c>
      <c r="BD189" s="30">
        <v>-5.07</v>
      </c>
      <c r="BE189" s="30">
        <v>-5.07</v>
      </c>
      <c r="BF189" s="30">
        <v>-5.07</v>
      </c>
      <c r="BG189" s="30">
        <v>-5.07</v>
      </c>
      <c r="BH189" s="30">
        <v>-105.07</v>
      </c>
      <c r="BK189" s="23">
        <v>42558</v>
      </c>
      <c r="BL189" s="23">
        <v>42588</v>
      </c>
      <c r="BM189" s="23">
        <v>42953</v>
      </c>
      <c r="BN189" s="23">
        <v>43318</v>
      </c>
      <c r="BO189" s="25">
        <v>107.15</v>
      </c>
      <c r="BP189" s="24">
        <v>-7.3</v>
      </c>
      <c r="BQ189" s="24">
        <v>-7.3</v>
      </c>
      <c r="BR189" s="24">
        <v>-107.3</v>
      </c>
      <c r="BT189" s="19">
        <v>42558</v>
      </c>
      <c r="BU189" s="19">
        <v>42639</v>
      </c>
      <c r="BV189" s="19">
        <v>43004</v>
      </c>
      <c r="BW189" s="19">
        <v>43369</v>
      </c>
      <c r="BX189" s="19">
        <v>43734</v>
      </c>
      <c r="BY189" s="19">
        <v>44100</v>
      </c>
      <c r="BZ189" s="22">
        <v>103.96917808219177</v>
      </c>
      <c r="CA189" s="22">
        <v>-6.3</v>
      </c>
      <c r="CB189" s="22">
        <f t="shared" ref="CB189:CD189" si="364">CA189</f>
        <v>-6.3</v>
      </c>
      <c r="CC189" s="22">
        <f t="shared" si="364"/>
        <v>-6.3</v>
      </c>
      <c r="CD189" s="22">
        <f t="shared" si="364"/>
        <v>-6.3</v>
      </c>
      <c r="CE189" s="20">
        <v>-106.3</v>
      </c>
      <c r="CG189" s="26">
        <v>42558</v>
      </c>
      <c r="CH189" s="26">
        <v>42905</v>
      </c>
      <c r="CI189" s="26">
        <v>43270</v>
      </c>
      <c r="CJ189" s="26">
        <v>43635</v>
      </c>
      <c r="CK189" s="26">
        <v>44001</v>
      </c>
      <c r="CL189" s="26"/>
      <c r="CM189" s="28">
        <v>104.36005479452055</v>
      </c>
      <c r="CN189" s="28">
        <v>-5.38</v>
      </c>
      <c r="CO189" s="28">
        <v>-5.38</v>
      </c>
      <c r="CP189" s="28">
        <v>-5.38</v>
      </c>
      <c r="CQ189" s="28">
        <v>-105.38</v>
      </c>
      <c r="CT189" s="23">
        <v>42558</v>
      </c>
      <c r="CU189" s="23">
        <v>42578</v>
      </c>
      <c r="CV189" s="23">
        <v>42943</v>
      </c>
      <c r="CW189" s="23">
        <v>43308</v>
      </c>
      <c r="CX189" s="25">
        <v>104.96164383561644</v>
      </c>
      <c r="CY189" s="24">
        <v>-6.5</v>
      </c>
      <c r="CZ189" s="24">
        <v>-6.5</v>
      </c>
      <c r="DA189" s="24">
        <v>-106.5</v>
      </c>
    </row>
    <row r="190" spans="1:105" x14ac:dyDescent="0.15">
      <c r="A190" s="1">
        <v>42559</v>
      </c>
      <c r="B190" s="1">
        <v>42771</v>
      </c>
      <c r="C190" s="1">
        <v>43136</v>
      </c>
      <c r="E190" s="2">
        <v>100.18131506849315</v>
      </c>
      <c r="F190">
        <v>-5.17</v>
      </c>
      <c r="G190">
        <v>-105.17</v>
      </c>
      <c r="J190" s="12">
        <v>42559</v>
      </c>
      <c r="K190" s="12">
        <v>42795</v>
      </c>
      <c r="L190" s="12"/>
      <c r="M190" s="13">
        <v>105.09739726027397</v>
      </c>
      <c r="N190" s="11">
        <v>-108.5</v>
      </c>
      <c r="Q190" s="14">
        <v>42559</v>
      </c>
      <c r="R190" s="14">
        <v>42612</v>
      </c>
      <c r="S190" s="14">
        <v>42977</v>
      </c>
      <c r="T190" s="17">
        <v>106.31671232876712</v>
      </c>
      <c r="U190" s="18">
        <v>-6.2</v>
      </c>
      <c r="V190" s="18">
        <v>-106.2</v>
      </c>
      <c r="X190" s="19">
        <v>42559</v>
      </c>
      <c r="Y190" s="19">
        <v>42673</v>
      </c>
      <c r="Z190" s="19">
        <v>43038</v>
      </c>
      <c r="AA190" s="19">
        <v>43403</v>
      </c>
      <c r="AB190" s="19">
        <v>43768</v>
      </c>
      <c r="AC190" s="22">
        <v>103.2082191780822</v>
      </c>
      <c r="AD190" s="21">
        <v>-5.4</v>
      </c>
      <c r="AE190" s="21">
        <v>-5.4</v>
      </c>
      <c r="AF190" s="21">
        <v>-5.4</v>
      </c>
      <c r="AG190" s="21">
        <v>-105.4</v>
      </c>
      <c r="AI190" s="23">
        <v>42559</v>
      </c>
      <c r="AJ190" s="23">
        <v>42766</v>
      </c>
      <c r="AK190" s="23">
        <v>43131</v>
      </c>
      <c r="AL190" s="23"/>
      <c r="AM190" s="25">
        <v>103.03150684931506</v>
      </c>
      <c r="AN190" s="24">
        <v>-6.5</v>
      </c>
      <c r="AO190" s="24">
        <v>-106.5</v>
      </c>
      <c r="AR190" s="29">
        <v>42559</v>
      </c>
      <c r="AS190" s="29">
        <v>42842</v>
      </c>
      <c r="AT190" s="29">
        <v>43207</v>
      </c>
      <c r="AU190" s="29">
        <v>43572</v>
      </c>
      <c r="AV190" s="29">
        <v>43938</v>
      </c>
      <c r="AW190" s="29">
        <v>44303</v>
      </c>
      <c r="AX190" s="29">
        <v>44668</v>
      </c>
      <c r="AY190" s="29">
        <v>45033</v>
      </c>
      <c r="AZ190" s="29"/>
      <c r="BA190" s="31">
        <v>86.652904109589045</v>
      </c>
      <c r="BB190" s="30">
        <v>-5.07</v>
      </c>
      <c r="BC190" s="30">
        <v>-5.07</v>
      </c>
      <c r="BD190" s="30">
        <v>-5.07</v>
      </c>
      <c r="BE190" s="30">
        <v>-5.07</v>
      </c>
      <c r="BF190" s="30">
        <v>-5.07</v>
      </c>
      <c r="BG190" s="30">
        <v>-5.07</v>
      </c>
      <c r="BH190" s="30">
        <v>-105.07</v>
      </c>
      <c r="BK190" s="23">
        <v>42559</v>
      </c>
      <c r="BL190" s="23">
        <v>42588</v>
      </c>
      <c r="BM190" s="23">
        <v>42953</v>
      </c>
      <c r="BN190" s="23">
        <v>43318</v>
      </c>
      <c r="BO190" s="25">
        <v>107.14999999999999</v>
      </c>
      <c r="BP190" s="24">
        <v>-7.3</v>
      </c>
      <c r="BQ190" s="24">
        <v>-7.3</v>
      </c>
      <c r="BR190" s="24">
        <v>-107.3</v>
      </c>
      <c r="BT190" s="19">
        <v>42559</v>
      </c>
      <c r="BU190" s="19">
        <v>42639</v>
      </c>
      <c r="BV190" s="19">
        <v>43004</v>
      </c>
      <c r="BW190" s="19">
        <v>43369</v>
      </c>
      <c r="BX190" s="19">
        <v>43734</v>
      </c>
      <c r="BY190" s="19">
        <v>44100</v>
      </c>
      <c r="BZ190" s="22">
        <v>104.18643835616439</v>
      </c>
      <c r="CA190" s="22">
        <v>-6.3</v>
      </c>
      <c r="CB190" s="22">
        <v>-6.3</v>
      </c>
      <c r="CC190" s="20">
        <v>-6.3</v>
      </c>
      <c r="CD190" s="20">
        <v>-6.3</v>
      </c>
      <c r="CE190" s="20">
        <v>-106.3</v>
      </c>
      <c r="CG190" s="26">
        <v>42559</v>
      </c>
      <c r="CH190" s="26">
        <v>42905</v>
      </c>
      <c r="CI190" s="26">
        <v>43270</v>
      </c>
      <c r="CJ190" s="26">
        <v>43635</v>
      </c>
      <c r="CK190" s="26">
        <v>44001</v>
      </c>
      <c r="CL190" s="26"/>
      <c r="CM190" s="28">
        <v>104.49479452054794</v>
      </c>
      <c r="CN190" s="28">
        <v>-5.38</v>
      </c>
      <c r="CO190" s="28">
        <v>-5.38</v>
      </c>
      <c r="CP190" s="27">
        <v>-5.38</v>
      </c>
      <c r="CQ190" s="27">
        <v>-105.38</v>
      </c>
      <c r="CT190" s="23">
        <v>42559</v>
      </c>
      <c r="CU190" s="23">
        <v>42578</v>
      </c>
      <c r="CV190" s="23">
        <v>42943</v>
      </c>
      <c r="CW190" s="23">
        <v>43308</v>
      </c>
      <c r="CX190" s="25">
        <v>105.07945205479453</v>
      </c>
      <c r="CY190" s="24">
        <v>-6.5</v>
      </c>
      <c r="CZ190" s="24">
        <v>-6.5</v>
      </c>
      <c r="DA190" s="24">
        <v>-106.5</v>
      </c>
    </row>
    <row r="191" spans="1:105" x14ac:dyDescent="0.15">
      <c r="A191" s="1">
        <v>42562</v>
      </c>
      <c r="B191" s="1">
        <v>42771</v>
      </c>
      <c r="C191" s="1">
        <v>43136</v>
      </c>
      <c r="E191" s="2" t="s">
        <v>2</v>
      </c>
      <c r="F191">
        <v>-5.17</v>
      </c>
      <c r="G191">
        <v>-105.17</v>
      </c>
      <c r="J191" s="12">
        <v>42562</v>
      </c>
      <c r="K191" s="12">
        <v>42795</v>
      </c>
      <c r="L191" s="12"/>
      <c r="M191" s="13">
        <v>105.09726027397261</v>
      </c>
      <c r="N191" s="11">
        <v>-108.5</v>
      </c>
      <c r="Q191" s="14">
        <v>42562</v>
      </c>
      <c r="R191" s="14">
        <v>42612</v>
      </c>
      <c r="S191" s="14">
        <v>42977</v>
      </c>
      <c r="T191" s="17">
        <v>106.26767123287672</v>
      </c>
      <c r="U191" s="18">
        <v>-6.2</v>
      </c>
      <c r="V191" s="18">
        <v>-106.2</v>
      </c>
      <c r="X191" s="19">
        <v>42562</v>
      </c>
      <c r="Y191" s="19">
        <v>42673</v>
      </c>
      <c r="Z191" s="19">
        <v>43038</v>
      </c>
      <c r="AA191" s="19">
        <v>43403</v>
      </c>
      <c r="AB191" s="19">
        <v>43768</v>
      </c>
      <c r="AC191" s="22">
        <v>103.15260273972602</v>
      </c>
      <c r="AD191" s="21">
        <v>-5.4</v>
      </c>
      <c r="AE191" s="21">
        <v>-5.4</v>
      </c>
      <c r="AF191" s="21">
        <v>-5.4</v>
      </c>
      <c r="AG191" s="21">
        <v>-105.4</v>
      </c>
      <c r="AI191" s="23">
        <v>42562</v>
      </c>
      <c r="AJ191" s="23">
        <v>42766</v>
      </c>
      <c r="AK191" s="23">
        <v>43131</v>
      </c>
      <c r="AL191" s="23"/>
      <c r="AM191" s="25">
        <v>103.10493150684931</v>
      </c>
      <c r="AN191" s="24">
        <v>-6.5</v>
      </c>
      <c r="AO191" s="24">
        <v>-106.5</v>
      </c>
      <c r="AR191" s="29">
        <v>42562</v>
      </c>
      <c r="AS191" s="29">
        <v>42842</v>
      </c>
      <c r="AT191" s="29">
        <v>43207</v>
      </c>
      <c r="AU191" s="29">
        <v>43572</v>
      </c>
      <c r="AV191" s="29">
        <v>43938</v>
      </c>
      <c r="AW191" s="29">
        <v>44303</v>
      </c>
      <c r="AX191" s="29">
        <v>44668</v>
      </c>
      <c r="AY191" s="29">
        <v>45033</v>
      </c>
      <c r="AZ191" s="29"/>
      <c r="BA191" s="31">
        <v>87.184575342465749</v>
      </c>
      <c r="BB191" s="30">
        <v>-5.07</v>
      </c>
      <c r="BC191" s="30">
        <v>-5.07</v>
      </c>
      <c r="BD191" s="30">
        <v>-5.07</v>
      </c>
      <c r="BE191" s="30">
        <v>-5.07</v>
      </c>
      <c r="BF191" s="30">
        <v>-5.07</v>
      </c>
      <c r="BG191" s="30">
        <v>-5.07</v>
      </c>
      <c r="BH191" s="30">
        <v>-105.07</v>
      </c>
      <c r="BK191" s="23">
        <v>42562</v>
      </c>
      <c r="BL191" s="23">
        <v>42588</v>
      </c>
      <c r="BM191" s="23">
        <v>42953</v>
      </c>
      <c r="BN191" s="23">
        <v>43318</v>
      </c>
      <c r="BO191" s="25">
        <v>107.2</v>
      </c>
      <c r="BP191" s="24">
        <v>-7.3</v>
      </c>
      <c r="BQ191" s="24">
        <v>-7.3</v>
      </c>
      <c r="BR191" s="24">
        <v>-107.3</v>
      </c>
      <c r="BT191" s="19">
        <v>42562</v>
      </c>
      <c r="BU191" s="19">
        <v>42639</v>
      </c>
      <c r="BV191" s="19">
        <v>43004</v>
      </c>
      <c r="BW191" s="19">
        <v>43369</v>
      </c>
      <c r="BX191" s="19">
        <v>43734</v>
      </c>
      <c r="BY191" s="19">
        <v>44100</v>
      </c>
      <c r="BZ191" s="22" t="s">
        <v>2</v>
      </c>
      <c r="CA191" s="22">
        <v>-6.3</v>
      </c>
      <c r="CB191" s="22">
        <v>-6.3</v>
      </c>
      <c r="CC191" s="20">
        <v>-6.3</v>
      </c>
      <c r="CD191" s="20">
        <v>-6.3</v>
      </c>
      <c r="CE191" s="20">
        <v>-106.3</v>
      </c>
      <c r="CG191" s="26">
        <v>42562</v>
      </c>
      <c r="CH191" s="26">
        <v>42905</v>
      </c>
      <c r="CI191" s="26">
        <v>43270</v>
      </c>
      <c r="CJ191" s="26">
        <v>43635</v>
      </c>
      <c r="CK191" s="26">
        <v>44001</v>
      </c>
      <c r="CL191" s="26"/>
      <c r="CM191" s="28">
        <v>104.46901369863014</v>
      </c>
      <c r="CN191" s="28">
        <v>-5.38</v>
      </c>
      <c r="CO191" s="28">
        <v>-5.38</v>
      </c>
      <c r="CP191" s="28">
        <v>-5.38</v>
      </c>
      <c r="CQ191" s="28">
        <v>-105.38</v>
      </c>
      <c r="CT191" s="23">
        <v>42562</v>
      </c>
      <c r="CU191" s="23">
        <v>42578</v>
      </c>
      <c r="CV191" s="23">
        <v>42943</v>
      </c>
      <c r="CW191" s="23">
        <v>43308</v>
      </c>
      <c r="CX191" s="25">
        <v>105.30287671232875</v>
      </c>
      <c r="CY191" s="24">
        <v>-6.5</v>
      </c>
      <c r="CZ191" s="24">
        <v>-6.5</v>
      </c>
      <c r="DA191" s="24">
        <v>-106.5</v>
      </c>
    </row>
    <row r="192" spans="1:105" x14ac:dyDescent="0.15">
      <c r="A192" s="1">
        <v>42563</v>
      </c>
      <c r="B192" s="1">
        <v>42771</v>
      </c>
      <c r="C192" s="1">
        <v>43136</v>
      </c>
      <c r="E192" s="2" t="s">
        <v>2</v>
      </c>
      <c r="F192">
        <v>-5.17</v>
      </c>
      <c r="G192">
        <v>-105.17</v>
      </c>
      <c r="J192" s="12">
        <v>42563</v>
      </c>
      <c r="K192" s="12">
        <v>42795</v>
      </c>
      <c r="L192" s="12"/>
      <c r="M192" s="13">
        <v>105.09054794520549</v>
      </c>
      <c r="N192" s="11">
        <v>-108.5</v>
      </c>
      <c r="Q192" s="14">
        <v>42563</v>
      </c>
      <c r="R192" s="14">
        <v>42612</v>
      </c>
      <c r="S192" s="14">
        <v>42977</v>
      </c>
      <c r="T192" s="17">
        <v>106.28465753424658</v>
      </c>
      <c r="U192" s="18">
        <v>-6.2</v>
      </c>
      <c r="V192" s="18">
        <v>-106.2</v>
      </c>
      <c r="X192" s="19">
        <v>42563</v>
      </c>
      <c r="Y192" s="19">
        <v>42673</v>
      </c>
      <c r="Z192" s="19">
        <v>43038</v>
      </c>
      <c r="AA192" s="19">
        <v>43403</v>
      </c>
      <c r="AB192" s="19">
        <v>43768</v>
      </c>
      <c r="AC192" s="22">
        <v>103.17739726027398</v>
      </c>
      <c r="AD192" s="21">
        <v>-5.4</v>
      </c>
      <c r="AE192" s="21">
        <v>-5.4</v>
      </c>
      <c r="AF192" s="21">
        <v>-5.4</v>
      </c>
      <c r="AG192" s="21">
        <v>-105.4</v>
      </c>
      <c r="AI192" s="23">
        <v>42563</v>
      </c>
      <c r="AJ192" s="23">
        <v>42766</v>
      </c>
      <c r="AK192" s="23">
        <v>43131</v>
      </c>
      <c r="AL192" s="23"/>
      <c r="AM192" s="25">
        <v>103.1327397260274</v>
      </c>
      <c r="AN192" s="24">
        <v>-6.5</v>
      </c>
      <c r="AO192" s="24">
        <v>-106.5</v>
      </c>
      <c r="AR192" s="29">
        <v>42563</v>
      </c>
      <c r="AS192" s="29">
        <v>42842</v>
      </c>
      <c r="AT192" s="29">
        <v>43207</v>
      </c>
      <c r="AU192" s="29">
        <v>43572</v>
      </c>
      <c r="AV192" s="29">
        <v>43938</v>
      </c>
      <c r="AW192" s="29">
        <v>44303</v>
      </c>
      <c r="AX192" s="29">
        <v>44668</v>
      </c>
      <c r="AY192" s="29">
        <v>45033</v>
      </c>
      <c r="AZ192" s="29"/>
      <c r="BA192" s="31">
        <v>87.158465753424665</v>
      </c>
      <c r="BB192" s="30">
        <v>-5.07</v>
      </c>
      <c r="BC192" s="30">
        <v>-5.07</v>
      </c>
      <c r="BD192" s="30">
        <v>-5.07</v>
      </c>
      <c r="BE192" s="30">
        <v>-5.07</v>
      </c>
      <c r="BF192" s="30">
        <v>-5.07</v>
      </c>
      <c r="BG192" s="30">
        <v>-5.07</v>
      </c>
      <c r="BH192" s="30">
        <v>-105.07</v>
      </c>
      <c r="BK192" s="23">
        <v>42563</v>
      </c>
      <c r="BL192" s="23">
        <v>42588</v>
      </c>
      <c r="BM192" s="23">
        <v>42953</v>
      </c>
      <c r="BN192" s="23">
        <v>43318</v>
      </c>
      <c r="BO192" s="25">
        <v>107.27</v>
      </c>
      <c r="BP192" s="24">
        <v>-7.3</v>
      </c>
      <c r="BQ192" s="24">
        <v>-7.3</v>
      </c>
      <c r="BR192" s="24">
        <v>-107.3</v>
      </c>
      <c r="BT192" s="19">
        <v>42563</v>
      </c>
      <c r="BU192" s="19">
        <v>42639</v>
      </c>
      <c r="BV192" s="19">
        <v>43004</v>
      </c>
      <c r="BW192" s="19">
        <v>43369</v>
      </c>
      <c r="BX192" s="19">
        <v>43734</v>
      </c>
      <c r="BY192" s="19">
        <v>44100</v>
      </c>
      <c r="BZ192" s="22">
        <v>104.29547945205481</v>
      </c>
      <c r="CA192" s="22">
        <v>-6.3</v>
      </c>
      <c r="CB192" s="22">
        <f t="shared" ref="CB192:CD192" si="365">CA192</f>
        <v>-6.3</v>
      </c>
      <c r="CC192" s="22">
        <f t="shared" si="365"/>
        <v>-6.3</v>
      </c>
      <c r="CD192" s="22">
        <f t="shared" si="365"/>
        <v>-6.3</v>
      </c>
      <c r="CE192" s="20">
        <v>-106.3</v>
      </c>
      <c r="CG192" s="26">
        <v>42563</v>
      </c>
      <c r="CH192" s="26">
        <v>42905</v>
      </c>
      <c r="CI192" s="26">
        <v>43270</v>
      </c>
      <c r="CJ192" s="26">
        <v>43635</v>
      </c>
      <c r="CK192" s="26">
        <v>44001</v>
      </c>
      <c r="CL192" s="26"/>
      <c r="CM192" s="28">
        <v>104.48375342465754</v>
      </c>
      <c r="CN192" s="28">
        <v>-5.38</v>
      </c>
      <c r="CO192" s="28">
        <v>-5.38</v>
      </c>
      <c r="CP192" s="27">
        <v>-5.38</v>
      </c>
      <c r="CQ192" s="27">
        <v>-105.38</v>
      </c>
      <c r="CT192" s="23">
        <v>42563</v>
      </c>
      <c r="CU192" s="23">
        <v>42578</v>
      </c>
      <c r="CV192" s="23">
        <v>42943</v>
      </c>
      <c r="CW192" s="23">
        <v>43308</v>
      </c>
      <c r="CX192" s="25">
        <v>105.35068493150685</v>
      </c>
      <c r="CY192" s="24">
        <v>-6.5</v>
      </c>
      <c r="CZ192" s="24">
        <v>-6.5</v>
      </c>
      <c r="DA192" s="24">
        <v>-106.5</v>
      </c>
    </row>
    <row r="193" spans="1:105" x14ac:dyDescent="0.15">
      <c r="A193" s="1">
        <v>42564</v>
      </c>
      <c r="B193" s="1">
        <v>42771</v>
      </c>
      <c r="C193" s="1">
        <v>43136</v>
      </c>
      <c r="E193" s="2">
        <v>99.85213698630136</v>
      </c>
      <c r="F193">
        <v>-5.17</v>
      </c>
      <c r="G193">
        <v>-105.17</v>
      </c>
      <c r="J193" s="12">
        <v>42564</v>
      </c>
      <c r="K193" s="12">
        <v>42795</v>
      </c>
      <c r="L193" s="12"/>
      <c r="M193" s="13">
        <v>105.15383561643836</v>
      </c>
      <c r="N193" s="11">
        <v>-108.5</v>
      </c>
      <c r="Q193" s="14">
        <v>42564</v>
      </c>
      <c r="R193" s="14">
        <v>42612</v>
      </c>
      <c r="S193" s="14">
        <v>42977</v>
      </c>
      <c r="T193" s="17">
        <v>106.29164383561644</v>
      </c>
      <c r="U193" s="18">
        <v>-6.2</v>
      </c>
      <c r="V193" s="18">
        <v>-106.2</v>
      </c>
      <c r="X193" s="19">
        <v>42564</v>
      </c>
      <c r="Y193" s="19">
        <v>42673</v>
      </c>
      <c r="Z193" s="19">
        <v>43038</v>
      </c>
      <c r="AA193" s="19">
        <v>43403</v>
      </c>
      <c r="AB193" s="19">
        <v>43768</v>
      </c>
      <c r="AC193" s="22">
        <v>103.20219178082192</v>
      </c>
      <c r="AD193" s="21">
        <v>-5.4</v>
      </c>
      <c r="AE193" s="21">
        <v>-5.4</v>
      </c>
      <c r="AF193" s="21">
        <v>-5.4</v>
      </c>
      <c r="AG193" s="21">
        <v>-105.4</v>
      </c>
      <c r="AI193" s="23">
        <v>42564</v>
      </c>
      <c r="AJ193" s="23">
        <v>42766</v>
      </c>
      <c r="AK193" s="23">
        <v>43131</v>
      </c>
      <c r="AL193" s="23"/>
      <c r="AM193" s="25">
        <v>103.17054794520548</v>
      </c>
      <c r="AN193" s="24">
        <v>-6.5</v>
      </c>
      <c r="AO193" s="24">
        <v>-106.5</v>
      </c>
      <c r="AR193" s="29">
        <v>42564</v>
      </c>
      <c r="AS193" s="29">
        <v>42842</v>
      </c>
      <c r="AT193" s="29">
        <v>43207</v>
      </c>
      <c r="AU193" s="29">
        <v>43572</v>
      </c>
      <c r="AV193" s="29">
        <v>43938</v>
      </c>
      <c r="AW193" s="29">
        <v>44303</v>
      </c>
      <c r="AX193" s="29">
        <v>44668</v>
      </c>
      <c r="AY193" s="29">
        <v>45033</v>
      </c>
      <c r="AZ193" s="29"/>
      <c r="BA193" s="31">
        <v>87.222356164383555</v>
      </c>
      <c r="BB193" s="30">
        <v>-5.07</v>
      </c>
      <c r="BC193" s="30">
        <v>-5.07</v>
      </c>
      <c r="BD193" s="30">
        <v>-5.07</v>
      </c>
      <c r="BE193" s="30">
        <v>-5.07</v>
      </c>
      <c r="BF193" s="30">
        <v>-5.07</v>
      </c>
      <c r="BG193" s="30">
        <v>-5.07</v>
      </c>
      <c r="BH193" s="30">
        <v>-105.07</v>
      </c>
      <c r="BK193" s="23">
        <v>42564</v>
      </c>
      <c r="BL193" s="23">
        <v>42588</v>
      </c>
      <c r="BM193" s="23">
        <v>42953</v>
      </c>
      <c r="BN193" s="23">
        <v>43318</v>
      </c>
      <c r="BO193" s="25">
        <v>107.35000000000001</v>
      </c>
      <c r="BP193" s="24">
        <v>-7.3</v>
      </c>
      <c r="BQ193" s="24">
        <v>-7.3</v>
      </c>
      <c r="BR193" s="24">
        <v>-107.3</v>
      </c>
      <c r="BT193" s="19">
        <v>42564</v>
      </c>
      <c r="BU193" s="19">
        <v>42639</v>
      </c>
      <c r="BV193" s="19">
        <v>43004</v>
      </c>
      <c r="BW193" s="19">
        <v>43369</v>
      </c>
      <c r="BX193" s="19">
        <v>43734</v>
      </c>
      <c r="BY193" s="19">
        <v>44100</v>
      </c>
      <c r="BZ193" s="22">
        <v>104.2727397260274</v>
      </c>
      <c r="CA193" s="22">
        <v>-6.3</v>
      </c>
      <c r="CB193" s="22">
        <v>-6.3</v>
      </c>
      <c r="CC193" s="20">
        <v>-6.3</v>
      </c>
      <c r="CD193" s="20">
        <v>-6.3</v>
      </c>
      <c r="CE193" s="20">
        <v>-106.3</v>
      </c>
      <c r="CG193" s="26">
        <v>42564</v>
      </c>
      <c r="CH193" s="26">
        <v>42905</v>
      </c>
      <c r="CI193" s="26">
        <v>43270</v>
      </c>
      <c r="CJ193" s="26">
        <v>43635</v>
      </c>
      <c r="CK193" s="26">
        <v>44001</v>
      </c>
      <c r="CL193" s="26"/>
      <c r="CM193" s="28">
        <v>103.94849315068493</v>
      </c>
      <c r="CN193" s="28">
        <v>-5.38</v>
      </c>
      <c r="CO193" s="28">
        <v>-5.38</v>
      </c>
      <c r="CP193" s="28">
        <v>-5.38</v>
      </c>
      <c r="CQ193" s="28">
        <v>-105.38</v>
      </c>
      <c r="CT193" s="23">
        <v>42564</v>
      </c>
      <c r="CU193" s="23">
        <v>42578</v>
      </c>
      <c r="CV193" s="23">
        <v>42943</v>
      </c>
      <c r="CW193" s="23">
        <v>43308</v>
      </c>
      <c r="CX193" s="25">
        <v>105.26849315068493</v>
      </c>
      <c r="CY193" s="24">
        <v>-6.5</v>
      </c>
      <c r="CZ193" s="24">
        <v>-6.5</v>
      </c>
      <c r="DA193" s="24">
        <v>-106.5</v>
      </c>
    </row>
    <row r="194" spans="1:105" x14ac:dyDescent="0.15">
      <c r="A194" s="1">
        <v>42565</v>
      </c>
      <c r="B194" s="1">
        <v>42771</v>
      </c>
      <c r="C194" s="1">
        <v>43136</v>
      </c>
      <c r="E194" s="2">
        <v>99.266301369863015</v>
      </c>
      <c r="F194">
        <v>-5.17</v>
      </c>
      <c r="G194">
        <v>-105.17</v>
      </c>
      <c r="J194" s="12">
        <v>42565</v>
      </c>
      <c r="K194" s="12">
        <v>42795</v>
      </c>
      <c r="L194" s="12"/>
      <c r="M194" s="13">
        <v>105.46712328767123</v>
      </c>
      <c r="N194" s="11">
        <v>-108.5</v>
      </c>
      <c r="Q194" s="14">
        <v>42565</v>
      </c>
      <c r="R194" s="14">
        <v>42612</v>
      </c>
      <c r="S194" s="14">
        <v>42977</v>
      </c>
      <c r="T194" s="17">
        <v>106.2986301369863</v>
      </c>
      <c r="U194" s="18">
        <v>-6.2</v>
      </c>
      <c r="V194" s="18">
        <v>-106.2</v>
      </c>
      <c r="X194" s="19">
        <v>42565</v>
      </c>
      <c r="Y194" s="19">
        <v>42673</v>
      </c>
      <c r="Z194" s="19">
        <v>43038</v>
      </c>
      <c r="AA194" s="19">
        <v>43403</v>
      </c>
      <c r="AB194" s="19">
        <v>43768</v>
      </c>
      <c r="AC194" s="22">
        <v>103.31698630136987</v>
      </c>
      <c r="AD194" s="21">
        <v>-5.4</v>
      </c>
      <c r="AE194" s="21">
        <v>-5.4</v>
      </c>
      <c r="AF194" s="21">
        <v>-5.4</v>
      </c>
      <c r="AG194" s="21">
        <v>-105.4</v>
      </c>
      <c r="AI194" s="23">
        <v>42565</v>
      </c>
      <c r="AJ194" s="23">
        <v>42766</v>
      </c>
      <c r="AK194" s="23">
        <v>43131</v>
      </c>
      <c r="AL194" s="23"/>
      <c r="AM194" s="25">
        <v>103.30835616438357</v>
      </c>
      <c r="AN194" s="24">
        <v>-6.5</v>
      </c>
      <c r="AO194" s="24">
        <v>-106.5</v>
      </c>
      <c r="AR194" s="29">
        <v>42565</v>
      </c>
      <c r="AS194" s="29">
        <v>42842</v>
      </c>
      <c r="AT194" s="29">
        <v>43207</v>
      </c>
      <c r="AU194" s="29">
        <v>43572</v>
      </c>
      <c r="AV194" s="29">
        <v>43938</v>
      </c>
      <c r="AW194" s="29">
        <v>44303</v>
      </c>
      <c r="AX194" s="29">
        <v>44668</v>
      </c>
      <c r="AY194" s="29">
        <v>45033</v>
      </c>
      <c r="AZ194" s="29"/>
      <c r="BA194" s="31">
        <v>87.236246575342463</v>
      </c>
      <c r="BB194" s="30">
        <v>-5.07</v>
      </c>
      <c r="BC194" s="30">
        <v>-5.07</v>
      </c>
      <c r="BD194" s="30">
        <v>-5.07</v>
      </c>
      <c r="BE194" s="30">
        <v>-5.07</v>
      </c>
      <c r="BF194" s="30">
        <v>-5.07</v>
      </c>
      <c r="BG194" s="30">
        <v>-5.07</v>
      </c>
      <c r="BH194" s="30">
        <v>-105.07</v>
      </c>
      <c r="BK194" s="23">
        <v>42565</v>
      </c>
      <c r="BL194" s="23">
        <v>42588</v>
      </c>
      <c r="BM194" s="23">
        <v>42953</v>
      </c>
      <c r="BN194" s="23">
        <v>43318</v>
      </c>
      <c r="BO194" s="25">
        <v>107.53</v>
      </c>
      <c r="BP194" s="24">
        <v>-7.3</v>
      </c>
      <c r="BQ194" s="24">
        <v>-7.3</v>
      </c>
      <c r="BR194" s="24">
        <v>-107.3</v>
      </c>
      <c r="BT194" s="19">
        <v>42565</v>
      </c>
      <c r="BU194" s="19">
        <v>42639</v>
      </c>
      <c r="BV194" s="19">
        <v>43004</v>
      </c>
      <c r="BW194" s="19">
        <v>43369</v>
      </c>
      <c r="BX194" s="19">
        <v>43734</v>
      </c>
      <c r="BY194" s="19">
        <v>44100</v>
      </c>
      <c r="BZ194" s="22">
        <v>104.38000000000001</v>
      </c>
      <c r="CA194" s="22">
        <v>-6.3</v>
      </c>
      <c r="CB194" s="22">
        <v>-6.3</v>
      </c>
      <c r="CC194" s="20">
        <v>-6.3</v>
      </c>
      <c r="CD194" s="20">
        <v>-6.3</v>
      </c>
      <c r="CE194" s="20">
        <v>-106.3</v>
      </c>
      <c r="CG194" s="26">
        <v>42565</v>
      </c>
      <c r="CH194" s="26">
        <v>42905</v>
      </c>
      <c r="CI194" s="26">
        <v>43270</v>
      </c>
      <c r="CJ194" s="26">
        <v>43635</v>
      </c>
      <c r="CK194" s="26">
        <v>44001</v>
      </c>
      <c r="CL194" s="26"/>
      <c r="CM194" s="28">
        <v>104.58323287671233</v>
      </c>
      <c r="CN194" s="28">
        <v>-5.38</v>
      </c>
      <c r="CO194" s="28">
        <v>-5.38</v>
      </c>
      <c r="CP194" s="27">
        <v>-5.38</v>
      </c>
      <c r="CQ194" s="27">
        <v>-105.38</v>
      </c>
      <c r="CT194" s="23">
        <v>42565</v>
      </c>
      <c r="CU194" s="23">
        <v>42578</v>
      </c>
      <c r="CV194" s="23">
        <v>42943</v>
      </c>
      <c r="CW194" s="23">
        <v>43308</v>
      </c>
      <c r="CX194" s="25">
        <v>105.28630136986301</v>
      </c>
      <c r="CY194" s="24">
        <v>-6.5</v>
      </c>
      <c r="CZ194" s="24">
        <v>-6.5</v>
      </c>
      <c r="DA194" s="24">
        <v>-106.5</v>
      </c>
    </row>
    <row r="195" spans="1:105" x14ac:dyDescent="0.15">
      <c r="A195" s="1">
        <v>42566</v>
      </c>
      <c r="B195" s="1">
        <v>42771</v>
      </c>
      <c r="C195" s="1">
        <v>43136</v>
      </c>
      <c r="E195" s="2">
        <v>99.480465753424653</v>
      </c>
      <c r="F195">
        <v>-5.17</v>
      </c>
      <c r="G195">
        <v>-105.17</v>
      </c>
      <c r="J195" s="12">
        <v>42566</v>
      </c>
      <c r="K195" s="12">
        <v>42795</v>
      </c>
      <c r="L195" s="12"/>
      <c r="M195" s="13">
        <v>105.49041095890411</v>
      </c>
      <c r="N195" s="11">
        <v>-108.5</v>
      </c>
      <c r="Q195" s="14">
        <v>42566</v>
      </c>
      <c r="R195" s="14">
        <v>42612</v>
      </c>
      <c r="S195" s="14">
        <v>42977</v>
      </c>
      <c r="T195" s="17">
        <v>106.38561643835617</v>
      </c>
      <c r="U195" s="18">
        <v>-6.2</v>
      </c>
      <c r="V195" s="18">
        <v>-106.2</v>
      </c>
      <c r="X195" s="19">
        <v>42566</v>
      </c>
      <c r="Y195" s="19">
        <v>42673</v>
      </c>
      <c r="Z195" s="19">
        <v>43038</v>
      </c>
      <c r="AA195" s="19">
        <v>43403</v>
      </c>
      <c r="AB195" s="19">
        <v>43768</v>
      </c>
      <c r="AC195" s="22">
        <v>103.23178082191781</v>
      </c>
      <c r="AD195" s="21">
        <v>-5.4</v>
      </c>
      <c r="AE195" s="21">
        <v>-5.4</v>
      </c>
      <c r="AF195" s="21">
        <v>-5.4</v>
      </c>
      <c r="AG195" s="21">
        <v>-105.4</v>
      </c>
      <c r="AI195" s="23">
        <v>42566</v>
      </c>
      <c r="AJ195" s="23">
        <v>42766</v>
      </c>
      <c r="AK195" s="23">
        <v>43131</v>
      </c>
      <c r="AL195" s="23"/>
      <c r="AM195" s="25">
        <v>103.35616438356165</v>
      </c>
      <c r="AN195" s="24">
        <v>-6.5</v>
      </c>
      <c r="AO195" s="24">
        <v>-106.5</v>
      </c>
      <c r="AR195" s="29">
        <v>42566</v>
      </c>
      <c r="AS195" s="29">
        <v>42842</v>
      </c>
      <c r="AT195" s="29">
        <v>43207</v>
      </c>
      <c r="AU195" s="29">
        <v>43572</v>
      </c>
      <c r="AV195" s="29">
        <v>43938</v>
      </c>
      <c r="AW195" s="29">
        <v>44303</v>
      </c>
      <c r="AX195" s="29">
        <v>44668</v>
      </c>
      <c r="AY195" s="29">
        <v>45033</v>
      </c>
      <c r="AZ195" s="29"/>
      <c r="BA195" s="31">
        <v>87.250136986301371</v>
      </c>
      <c r="BB195" s="30">
        <v>-5.07</v>
      </c>
      <c r="BC195" s="30">
        <v>-5.07</v>
      </c>
      <c r="BD195" s="30">
        <v>-5.07</v>
      </c>
      <c r="BE195" s="30">
        <v>-5.07</v>
      </c>
      <c r="BF195" s="30">
        <v>-5.07</v>
      </c>
      <c r="BG195" s="30">
        <v>-5.07</v>
      </c>
      <c r="BH195" s="30">
        <v>-105.07</v>
      </c>
      <c r="BK195" s="23">
        <v>42566</v>
      </c>
      <c r="BL195" s="23">
        <v>42588</v>
      </c>
      <c r="BM195" s="23">
        <v>42953</v>
      </c>
      <c r="BN195" s="23">
        <v>43318</v>
      </c>
      <c r="BO195" s="25">
        <v>107.69</v>
      </c>
      <c r="BP195" s="24">
        <v>-7.3</v>
      </c>
      <c r="BQ195" s="24">
        <v>-7.3</v>
      </c>
      <c r="BR195" s="24">
        <v>-107.3</v>
      </c>
      <c r="BT195" s="19">
        <v>42566</v>
      </c>
      <c r="BU195" s="19">
        <v>42639</v>
      </c>
      <c r="BV195" s="19">
        <v>43004</v>
      </c>
      <c r="BW195" s="19">
        <v>43369</v>
      </c>
      <c r="BX195" s="19">
        <v>43734</v>
      </c>
      <c r="BY195" s="19">
        <v>44100</v>
      </c>
      <c r="BZ195" s="22">
        <v>104.39726027397261</v>
      </c>
      <c r="CA195" s="22">
        <v>-6.3</v>
      </c>
      <c r="CB195" s="22">
        <f t="shared" ref="CB195:CD195" si="366">CA195</f>
        <v>-6.3</v>
      </c>
      <c r="CC195" s="22">
        <f t="shared" si="366"/>
        <v>-6.3</v>
      </c>
      <c r="CD195" s="22">
        <f t="shared" si="366"/>
        <v>-6.3</v>
      </c>
      <c r="CE195" s="20">
        <v>-106.3</v>
      </c>
      <c r="CG195" s="26">
        <v>42566</v>
      </c>
      <c r="CH195" s="26">
        <v>42905</v>
      </c>
      <c r="CI195" s="26">
        <v>43270</v>
      </c>
      <c r="CJ195" s="26">
        <v>43635</v>
      </c>
      <c r="CK195" s="26">
        <v>44001</v>
      </c>
      <c r="CL195" s="26"/>
      <c r="CM195" s="28">
        <v>104.59797260273973</v>
      </c>
      <c r="CN195" s="28">
        <v>-5.38</v>
      </c>
      <c r="CO195" s="28">
        <v>-5.38</v>
      </c>
      <c r="CP195" s="28">
        <v>-5.38</v>
      </c>
      <c r="CQ195" s="28">
        <v>-105.38</v>
      </c>
      <c r="CT195" s="23">
        <v>42566</v>
      </c>
      <c r="CU195" s="23">
        <v>42578</v>
      </c>
      <c r="CV195" s="23">
        <v>42943</v>
      </c>
      <c r="CW195" s="23">
        <v>43308</v>
      </c>
      <c r="CX195" s="25">
        <v>105.3141095890411</v>
      </c>
      <c r="CY195" s="24">
        <v>-6.5</v>
      </c>
      <c r="CZ195" s="24">
        <v>-6.5</v>
      </c>
      <c r="DA195" s="24">
        <v>-106.5</v>
      </c>
    </row>
    <row r="196" spans="1:105" x14ac:dyDescent="0.15">
      <c r="A196" s="1">
        <v>42569</v>
      </c>
      <c r="B196" s="1">
        <v>42771</v>
      </c>
      <c r="C196" s="1">
        <v>43136</v>
      </c>
      <c r="E196" s="2" t="s">
        <v>2</v>
      </c>
      <c r="F196">
        <v>-5.17</v>
      </c>
      <c r="G196">
        <v>-105.17</v>
      </c>
      <c r="J196" s="12">
        <v>42569</v>
      </c>
      <c r="K196" s="12">
        <v>42795</v>
      </c>
      <c r="L196" s="12"/>
      <c r="M196" s="13">
        <v>105.54027397260275</v>
      </c>
      <c r="N196" s="11">
        <v>-108.5</v>
      </c>
      <c r="Q196" s="14">
        <v>42569</v>
      </c>
      <c r="R196" s="14">
        <v>42612</v>
      </c>
      <c r="S196" s="14">
        <v>42977</v>
      </c>
      <c r="T196" s="17">
        <v>106.42657534246575</v>
      </c>
      <c r="U196" s="18">
        <v>-6.2</v>
      </c>
      <c r="V196" s="18">
        <v>-106.2</v>
      </c>
      <c r="X196" s="19">
        <v>42569</v>
      </c>
      <c r="Y196" s="19">
        <v>42673</v>
      </c>
      <c r="Z196" s="19">
        <v>43038</v>
      </c>
      <c r="AA196" s="19">
        <v>43403</v>
      </c>
      <c r="AB196" s="19">
        <v>43768</v>
      </c>
      <c r="AC196" s="22">
        <v>103.52616438356165</v>
      </c>
      <c r="AD196" s="21">
        <v>-5.4</v>
      </c>
      <c r="AE196" s="21">
        <v>-5.4</v>
      </c>
      <c r="AF196" s="21">
        <v>-5.4</v>
      </c>
      <c r="AG196" s="21">
        <v>-105.4</v>
      </c>
      <c r="AI196" s="23">
        <v>42569</v>
      </c>
      <c r="AJ196" s="23">
        <v>42766</v>
      </c>
      <c r="AK196" s="23">
        <v>43131</v>
      </c>
      <c r="AL196" s="23"/>
      <c r="AM196" s="25">
        <v>103.41958904109589</v>
      </c>
      <c r="AN196" s="24">
        <v>-6.5</v>
      </c>
      <c r="AO196" s="24">
        <v>-106.5</v>
      </c>
      <c r="AR196" s="29">
        <v>42569</v>
      </c>
      <c r="AS196" s="29">
        <v>42842</v>
      </c>
      <c r="AT196" s="29">
        <v>43207</v>
      </c>
      <c r="AU196" s="29">
        <v>43572</v>
      </c>
      <c r="AV196" s="29">
        <v>43938</v>
      </c>
      <c r="AW196" s="29">
        <v>44303</v>
      </c>
      <c r="AX196" s="29">
        <v>44668</v>
      </c>
      <c r="AY196" s="29">
        <v>45033</v>
      </c>
      <c r="AZ196" s="29"/>
      <c r="BA196" s="31">
        <v>87.29180821917808</v>
      </c>
      <c r="BB196" s="30">
        <v>-5.07</v>
      </c>
      <c r="BC196" s="30">
        <v>-5.07</v>
      </c>
      <c r="BD196" s="30">
        <v>-5.07</v>
      </c>
      <c r="BE196" s="30">
        <v>-5.07</v>
      </c>
      <c r="BF196" s="30">
        <v>-5.07</v>
      </c>
      <c r="BG196" s="30">
        <v>-5.07</v>
      </c>
      <c r="BH196" s="30">
        <v>-105.07</v>
      </c>
      <c r="BK196" s="23">
        <v>42569</v>
      </c>
      <c r="BL196" s="23">
        <v>42588</v>
      </c>
      <c r="BM196" s="23">
        <v>42953</v>
      </c>
      <c r="BN196" s="23">
        <v>43318</v>
      </c>
      <c r="BO196" s="25">
        <v>107.71</v>
      </c>
      <c r="BP196" s="24">
        <v>-7.3</v>
      </c>
      <c r="BQ196" s="24">
        <v>-7.3</v>
      </c>
      <c r="BR196" s="24">
        <v>-107.3</v>
      </c>
      <c r="BT196" s="19">
        <v>42569</v>
      </c>
      <c r="BU196" s="19">
        <v>42639</v>
      </c>
      <c r="BV196" s="19">
        <v>43004</v>
      </c>
      <c r="BW196" s="19">
        <v>43369</v>
      </c>
      <c r="BX196" s="19">
        <v>43734</v>
      </c>
      <c r="BY196" s="19">
        <v>44100</v>
      </c>
      <c r="BZ196" s="22">
        <v>104.65904109589042</v>
      </c>
      <c r="CA196" s="22">
        <v>-6.3</v>
      </c>
      <c r="CB196" s="22">
        <v>-6.3</v>
      </c>
      <c r="CC196" s="20">
        <v>-6.3</v>
      </c>
      <c r="CD196" s="20">
        <v>-6.3</v>
      </c>
      <c r="CE196" s="20">
        <v>-106.3</v>
      </c>
      <c r="CG196" s="26">
        <v>42569</v>
      </c>
      <c r="CH196" s="26">
        <v>42905</v>
      </c>
      <c r="CI196" s="26">
        <v>43270</v>
      </c>
      <c r="CJ196" s="26">
        <v>43635</v>
      </c>
      <c r="CK196" s="26">
        <v>44001</v>
      </c>
      <c r="CL196" s="26"/>
      <c r="CM196" s="28">
        <v>104.64219178082192</v>
      </c>
      <c r="CN196" s="28">
        <v>-5.38</v>
      </c>
      <c r="CO196" s="28">
        <v>-5.38</v>
      </c>
      <c r="CP196" s="27">
        <v>-5.38</v>
      </c>
      <c r="CQ196" s="27">
        <v>-105.38</v>
      </c>
      <c r="CT196" s="23">
        <v>42569</v>
      </c>
      <c r="CU196" s="23">
        <v>42578</v>
      </c>
      <c r="CV196" s="23">
        <v>42943</v>
      </c>
      <c r="CW196" s="23">
        <v>43308</v>
      </c>
      <c r="CX196" s="25">
        <v>105.40753424657534</v>
      </c>
      <c r="CY196" s="24">
        <v>-6.5</v>
      </c>
      <c r="CZ196" s="24">
        <v>-6.5</v>
      </c>
      <c r="DA196" s="24">
        <v>-106.5</v>
      </c>
    </row>
    <row r="197" spans="1:105" x14ac:dyDescent="0.15">
      <c r="A197" s="1">
        <v>42570</v>
      </c>
      <c r="B197" s="1">
        <v>42771</v>
      </c>
      <c r="C197" s="1">
        <v>43136</v>
      </c>
      <c r="E197" s="2">
        <v>99.63712328767123</v>
      </c>
      <c r="F197">
        <v>-5.17</v>
      </c>
      <c r="G197">
        <v>-105.17</v>
      </c>
      <c r="J197" s="12">
        <v>42570</v>
      </c>
      <c r="K197" s="12">
        <v>42795</v>
      </c>
      <c r="L197" s="12"/>
      <c r="M197" s="13">
        <v>105.56356164383561</v>
      </c>
      <c r="N197" s="11">
        <v>-108.5</v>
      </c>
      <c r="Q197" s="14">
        <v>42570</v>
      </c>
      <c r="R197" s="14">
        <v>42612</v>
      </c>
      <c r="S197" s="14">
        <v>42977</v>
      </c>
      <c r="T197" s="17">
        <v>106.44356164383561</v>
      </c>
      <c r="U197" s="18">
        <v>-6.2</v>
      </c>
      <c r="V197" s="18">
        <v>-106.2</v>
      </c>
      <c r="X197" s="19">
        <v>42570</v>
      </c>
      <c r="Y197" s="19">
        <v>42673</v>
      </c>
      <c r="Z197" s="19">
        <v>43038</v>
      </c>
      <c r="AA197" s="19">
        <v>43403</v>
      </c>
      <c r="AB197" s="19">
        <v>43768</v>
      </c>
      <c r="AC197" s="22">
        <v>103.6809589041096</v>
      </c>
      <c r="AD197" s="21">
        <v>-5.4</v>
      </c>
      <c r="AE197" s="21">
        <v>-5.4</v>
      </c>
      <c r="AF197" s="21">
        <v>-5.4</v>
      </c>
      <c r="AG197" s="21">
        <v>-105.4</v>
      </c>
      <c r="AI197" s="23">
        <v>42570</v>
      </c>
      <c r="AJ197" s="23">
        <v>42766</v>
      </c>
      <c r="AK197" s="23">
        <v>43131</v>
      </c>
      <c r="AL197" s="23"/>
      <c r="AM197" s="25">
        <v>103.51739726027397</v>
      </c>
      <c r="AN197" s="24">
        <v>-6.5</v>
      </c>
      <c r="AO197" s="24">
        <v>-106.5</v>
      </c>
      <c r="AR197" s="29">
        <v>42570</v>
      </c>
      <c r="AS197" s="29">
        <v>42842</v>
      </c>
      <c r="AT197" s="29">
        <v>43207</v>
      </c>
      <c r="AU197" s="29">
        <v>43572</v>
      </c>
      <c r="AV197" s="29">
        <v>43938</v>
      </c>
      <c r="AW197" s="29">
        <v>44303</v>
      </c>
      <c r="AX197" s="29">
        <v>44668</v>
      </c>
      <c r="AY197" s="29">
        <v>45033</v>
      </c>
      <c r="AZ197" s="29"/>
      <c r="BA197" s="31">
        <v>87.315698630136993</v>
      </c>
      <c r="BB197" s="30">
        <v>-5.07</v>
      </c>
      <c r="BC197" s="30">
        <v>-5.07</v>
      </c>
      <c r="BD197" s="30">
        <v>-5.07</v>
      </c>
      <c r="BE197" s="30">
        <v>-5.07</v>
      </c>
      <c r="BF197" s="30">
        <v>-5.07</v>
      </c>
      <c r="BG197" s="30">
        <v>-5.07</v>
      </c>
      <c r="BH197" s="30">
        <v>-105.07</v>
      </c>
      <c r="BK197" s="23">
        <v>42570</v>
      </c>
      <c r="BL197" s="23">
        <v>42588</v>
      </c>
      <c r="BM197" s="23">
        <v>42953</v>
      </c>
      <c r="BN197" s="23">
        <v>43318</v>
      </c>
      <c r="BO197" s="25">
        <v>107.86</v>
      </c>
      <c r="BP197" s="24">
        <v>-7.3</v>
      </c>
      <c r="BQ197" s="24">
        <v>-7.3</v>
      </c>
      <c r="BR197" s="24">
        <v>-107.3</v>
      </c>
      <c r="BT197" s="19">
        <v>42570</v>
      </c>
      <c r="BU197" s="19">
        <v>42639</v>
      </c>
      <c r="BV197" s="19">
        <v>43004</v>
      </c>
      <c r="BW197" s="19">
        <v>43369</v>
      </c>
      <c r="BX197" s="19">
        <v>43734</v>
      </c>
      <c r="BY197" s="19">
        <v>44100</v>
      </c>
      <c r="BZ197" s="22">
        <v>104.85630136986302</v>
      </c>
      <c r="CA197" s="22">
        <v>-6.3</v>
      </c>
      <c r="CB197" s="22">
        <v>-6.3</v>
      </c>
      <c r="CC197" s="20">
        <v>-6.3</v>
      </c>
      <c r="CD197" s="20">
        <v>-6.3</v>
      </c>
      <c r="CE197" s="20">
        <v>-106.3</v>
      </c>
      <c r="CG197" s="26">
        <v>42570</v>
      </c>
      <c r="CH197" s="26">
        <v>42905</v>
      </c>
      <c r="CI197" s="26">
        <v>43270</v>
      </c>
      <c r="CJ197" s="26">
        <v>43635</v>
      </c>
      <c r="CK197" s="26">
        <v>44001</v>
      </c>
      <c r="CL197" s="26"/>
      <c r="CM197" s="28">
        <v>104.65693150684932</v>
      </c>
      <c r="CN197" s="28">
        <v>-5.38</v>
      </c>
      <c r="CO197" s="28">
        <v>-5.38</v>
      </c>
      <c r="CP197" s="28">
        <v>-5.38</v>
      </c>
      <c r="CQ197" s="28">
        <v>-105.38</v>
      </c>
      <c r="CT197" s="23">
        <v>42570</v>
      </c>
      <c r="CU197" s="23">
        <v>42578</v>
      </c>
      <c r="CV197" s="23">
        <v>42943</v>
      </c>
      <c r="CW197" s="23">
        <v>43308</v>
      </c>
      <c r="CX197" s="25">
        <v>105.67534246575342</v>
      </c>
      <c r="CY197" s="24">
        <v>-6.5</v>
      </c>
      <c r="CZ197" s="24">
        <v>-6.5</v>
      </c>
      <c r="DA197" s="24">
        <v>-106.5</v>
      </c>
    </row>
    <row r="198" spans="1:105" x14ac:dyDescent="0.15">
      <c r="A198" s="1">
        <v>42571</v>
      </c>
      <c r="B198" s="1">
        <v>42771</v>
      </c>
      <c r="C198" s="1">
        <v>43136</v>
      </c>
      <c r="E198" s="2">
        <v>99.651287671232879</v>
      </c>
      <c r="F198">
        <v>-5.17</v>
      </c>
      <c r="G198">
        <v>-105.17</v>
      </c>
      <c r="J198" s="12">
        <v>42571</v>
      </c>
      <c r="K198" s="12">
        <v>42795</v>
      </c>
      <c r="L198" s="12"/>
      <c r="M198" s="13">
        <v>105.47684931506849</v>
      </c>
      <c r="N198" s="11">
        <v>-108.5</v>
      </c>
      <c r="Q198" s="14">
        <v>42571</v>
      </c>
      <c r="R198" s="14">
        <v>42612</v>
      </c>
      <c r="S198" s="14">
        <v>42977</v>
      </c>
      <c r="T198" s="17">
        <v>106.47054794520548</v>
      </c>
      <c r="U198" s="18">
        <v>-6.2</v>
      </c>
      <c r="V198" s="18">
        <v>-106.2</v>
      </c>
      <c r="X198" s="19">
        <v>42571</v>
      </c>
      <c r="Y198" s="19">
        <v>42673</v>
      </c>
      <c r="Z198" s="19">
        <v>43038</v>
      </c>
      <c r="AA198" s="19">
        <v>43403</v>
      </c>
      <c r="AB198" s="19">
        <v>43768</v>
      </c>
      <c r="AC198" s="22">
        <v>104.16575342465754</v>
      </c>
      <c r="AD198" s="21">
        <v>-5.4</v>
      </c>
      <c r="AE198" s="21">
        <v>-5.4</v>
      </c>
      <c r="AF198" s="21">
        <v>-5.4</v>
      </c>
      <c r="AG198" s="21">
        <v>-105.4</v>
      </c>
      <c r="AI198" s="23">
        <v>42571</v>
      </c>
      <c r="AJ198" s="23">
        <v>42766</v>
      </c>
      <c r="AK198" s="23">
        <v>43131</v>
      </c>
      <c r="AL198" s="23"/>
      <c r="AM198" s="25">
        <v>103.54520547945205</v>
      </c>
      <c r="AN198" s="24">
        <v>-6.5</v>
      </c>
      <c r="AO198" s="24">
        <v>-106.5</v>
      </c>
      <c r="AR198" s="29">
        <v>42571</v>
      </c>
      <c r="AS198" s="29">
        <v>42842</v>
      </c>
      <c r="AT198" s="29">
        <v>43207</v>
      </c>
      <c r="AU198" s="29">
        <v>43572</v>
      </c>
      <c r="AV198" s="29">
        <v>43938</v>
      </c>
      <c r="AW198" s="29">
        <v>44303</v>
      </c>
      <c r="AX198" s="29">
        <v>44668</v>
      </c>
      <c r="AY198" s="29">
        <v>45033</v>
      </c>
      <c r="AZ198" s="29"/>
      <c r="BA198" s="31">
        <v>88.66958904109589</v>
      </c>
      <c r="BB198" s="30">
        <v>-5.07</v>
      </c>
      <c r="BC198" s="30">
        <v>-5.07</v>
      </c>
      <c r="BD198" s="30">
        <v>-5.07</v>
      </c>
      <c r="BE198" s="30">
        <v>-5.07</v>
      </c>
      <c r="BF198" s="30">
        <v>-5.07</v>
      </c>
      <c r="BG198" s="30">
        <v>-5.07</v>
      </c>
      <c r="BH198" s="30">
        <v>-105.07</v>
      </c>
      <c r="BK198" s="23">
        <v>42571</v>
      </c>
      <c r="BL198" s="23">
        <v>42588</v>
      </c>
      <c r="BM198" s="23">
        <v>42953</v>
      </c>
      <c r="BN198" s="23">
        <v>43318</v>
      </c>
      <c r="BO198" s="25">
        <v>107.88000000000001</v>
      </c>
      <c r="BP198" s="24">
        <v>-7.3</v>
      </c>
      <c r="BQ198" s="24">
        <v>-7.3</v>
      </c>
      <c r="BR198" s="24">
        <v>-107.3</v>
      </c>
      <c r="BT198" s="19">
        <v>42571</v>
      </c>
      <c r="BU198" s="19">
        <v>42639</v>
      </c>
      <c r="BV198" s="19">
        <v>43004</v>
      </c>
      <c r="BW198" s="19">
        <v>43369</v>
      </c>
      <c r="BX198" s="19">
        <v>43734</v>
      </c>
      <c r="BY198" s="19">
        <v>44100</v>
      </c>
      <c r="BZ198" s="22">
        <v>105.19356164383561</v>
      </c>
      <c r="CA198" s="22">
        <v>-6.3</v>
      </c>
      <c r="CB198" s="22">
        <f t="shared" ref="CB198:CD198" si="367">CA198</f>
        <v>-6.3</v>
      </c>
      <c r="CC198" s="22">
        <f t="shared" si="367"/>
        <v>-6.3</v>
      </c>
      <c r="CD198" s="22">
        <f t="shared" si="367"/>
        <v>-6.3</v>
      </c>
      <c r="CE198" s="20">
        <v>-106.3</v>
      </c>
      <c r="CG198" s="26">
        <v>42571</v>
      </c>
      <c r="CH198" s="26">
        <v>42905</v>
      </c>
      <c r="CI198" s="26">
        <v>43270</v>
      </c>
      <c r="CJ198" s="26">
        <v>43635</v>
      </c>
      <c r="CK198" s="26">
        <v>44001</v>
      </c>
      <c r="CL198" s="26"/>
      <c r="CM198" s="28">
        <v>104.67167123287672</v>
      </c>
      <c r="CN198" s="28">
        <v>-5.38</v>
      </c>
      <c r="CO198" s="28">
        <v>-5.38</v>
      </c>
      <c r="CP198" s="27">
        <v>-5.38</v>
      </c>
      <c r="CQ198" s="27">
        <v>-105.38</v>
      </c>
      <c r="CT198" s="23">
        <v>42571</v>
      </c>
      <c r="CU198" s="23">
        <v>42578</v>
      </c>
      <c r="CV198" s="23">
        <v>42943</v>
      </c>
      <c r="CW198" s="23">
        <v>43308</v>
      </c>
      <c r="CX198" s="25">
        <v>105.81315068493151</v>
      </c>
      <c r="CY198" s="24">
        <v>-6.5</v>
      </c>
      <c r="CZ198" s="24">
        <v>-6.5</v>
      </c>
      <c r="DA198" s="24">
        <v>-106.5</v>
      </c>
    </row>
    <row r="199" spans="1:105" x14ac:dyDescent="0.15">
      <c r="A199" s="1">
        <v>42572</v>
      </c>
      <c r="B199" s="1">
        <v>42771</v>
      </c>
      <c r="C199" s="1">
        <v>43136</v>
      </c>
      <c r="E199" s="2" t="s">
        <v>2</v>
      </c>
      <c r="F199">
        <v>-5.17</v>
      </c>
      <c r="G199">
        <v>-105.17</v>
      </c>
      <c r="J199" s="12">
        <v>42572</v>
      </c>
      <c r="K199" s="12">
        <v>42795</v>
      </c>
      <c r="L199" s="12"/>
      <c r="M199" s="13">
        <v>105.51013698630138</v>
      </c>
      <c r="N199" s="11">
        <v>-108.5</v>
      </c>
      <c r="Q199" s="14">
        <v>42572</v>
      </c>
      <c r="R199" s="14">
        <v>42612</v>
      </c>
      <c r="S199" s="14">
        <v>42977</v>
      </c>
      <c r="T199" s="17">
        <v>106.49753424657534</v>
      </c>
      <c r="U199" s="18">
        <v>-6.2</v>
      </c>
      <c r="V199" s="18">
        <v>-106.2</v>
      </c>
      <c r="X199" s="19">
        <v>42572</v>
      </c>
      <c r="Y199" s="19">
        <v>42673</v>
      </c>
      <c r="Z199" s="19">
        <v>43038</v>
      </c>
      <c r="AA199" s="19">
        <v>43403</v>
      </c>
      <c r="AB199" s="19">
        <v>43768</v>
      </c>
      <c r="AC199" s="22">
        <v>103.92054794520548</v>
      </c>
      <c r="AD199" s="21">
        <v>-5.4</v>
      </c>
      <c r="AE199" s="21">
        <v>-5.4</v>
      </c>
      <c r="AF199" s="21">
        <v>-5.4</v>
      </c>
      <c r="AG199" s="21">
        <v>-105.4</v>
      </c>
      <c r="AI199" s="23">
        <v>42572</v>
      </c>
      <c r="AJ199" s="23">
        <v>42766</v>
      </c>
      <c r="AK199" s="23">
        <v>43131</v>
      </c>
      <c r="AL199" s="23"/>
      <c r="AM199" s="25">
        <v>103.66301369863012</v>
      </c>
      <c r="AN199" s="24">
        <v>-6.5</v>
      </c>
      <c r="AO199" s="24">
        <v>-106.5</v>
      </c>
      <c r="AR199" s="29">
        <v>42572</v>
      </c>
      <c r="AS199" s="29">
        <v>42842</v>
      </c>
      <c r="AT199" s="29">
        <v>43207</v>
      </c>
      <c r="AU199" s="29">
        <v>43572</v>
      </c>
      <c r="AV199" s="29">
        <v>43938</v>
      </c>
      <c r="AW199" s="29">
        <v>44303</v>
      </c>
      <c r="AX199" s="29">
        <v>44668</v>
      </c>
      <c r="AY199" s="29">
        <v>45033</v>
      </c>
      <c r="AZ199" s="29"/>
      <c r="BA199" s="31">
        <v>89.193479452054788</v>
      </c>
      <c r="BB199" s="30">
        <v>-5.07</v>
      </c>
      <c r="BC199" s="30">
        <v>-5.07</v>
      </c>
      <c r="BD199" s="30">
        <v>-5.07</v>
      </c>
      <c r="BE199" s="30">
        <v>-5.07</v>
      </c>
      <c r="BF199" s="30">
        <v>-5.07</v>
      </c>
      <c r="BG199" s="30">
        <v>-5.07</v>
      </c>
      <c r="BH199" s="30">
        <v>-105.07</v>
      </c>
      <c r="BK199" s="23">
        <v>42572</v>
      </c>
      <c r="BL199" s="23">
        <v>42588</v>
      </c>
      <c r="BM199" s="23">
        <v>42953</v>
      </c>
      <c r="BN199" s="23">
        <v>43318</v>
      </c>
      <c r="BO199" s="25">
        <v>107.91</v>
      </c>
      <c r="BP199" s="24">
        <v>-7.3</v>
      </c>
      <c r="BQ199" s="24">
        <v>-7.3</v>
      </c>
      <c r="BR199" s="24">
        <v>-107.3</v>
      </c>
      <c r="BT199" s="19">
        <v>42572</v>
      </c>
      <c r="BU199" s="19">
        <v>42639</v>
      </c>
      <c r="BV199" s="19">
        <v>43004</v>
      </c>
      <c r="BW199" s="19">
        <v>43369</v>
      </c>
      <c r="BX199" s="19">
        <v>43734</v>
      </c>
      <c r="BY199" s="19">
        <v>44100</v>
      </c>
      <c r="BZ199" s="22">
        <v>106.05082191780822</v>
      </c>
      <c r="CA199" s="22">
        <v>-6.3</v>
      </c>
      <c r="CB199" s="22">
        <v>-6.3</v>
      </c>
      <c r="CC199" s="20">
        <v>-6.3</v>
      </c>
      <c r="CD199" s="20">
        <v>-6.3</v>
      </c>
      <c r="CE199" s="20">
        <v>-106.3</v>
      </c>
      <c r="CG199" s="26">
        <v>42572</v>
      </c>
      <c r="CH199" s="26">
        <v>42905</v>
      </c>
      <c r="CI199" s="26">
        <v>43270</v>
      </c>
      <c r="CJ199" s="26">
        <v>43635</v>
      </c>
      <c r="CK199" s="26">
        <v>44001</v>
      </c>
      <c r="CL199" s="26"/>
      <c r="CM199" s="28">
        <v>104.78641095890411</v>
      </c>
      <c r="CN199" s="28">
        <v>-5.38</v>
      </c>
      <c r="CO199" s="28">
        <v>-5.38</v>
      </c>
      <c r="CP199" s="28">
        <v>-5.38</v>
      </c>
      <c r="CQ199" s="28">
        <v>-105.38</v>
      </c>
      <c r="CT199" s="23">
        <v>42572</v>
      </c>
      <c r="CU199" s="23">
        <v>42578</v>
      </c>
      <c r="CV199" s="23">
        <v>42943</v>
      </c>
      <c r="CW199" s="23">
        <v>43308</v>
      </c>
      <c r="CX199" s="25">
        <v>105.88095890410959</v>
      </c>
      <c r="CY199" s="24">
        <v>-6.5</v>
      </c>
      <c r="CZ199" s="24">
        <v>-6.5</v>
      </c>
      <c r="DA199" s="24">
        <v>-106.5</v>
      </c>
    </row>
    <row r="200" spans="1:105" x14ac:dyDescent="0.15">
      <c r="A200" s="1">
        <v>42573</v>
      </c>
      <c r="B200" s="1">
        <v>42771</v>
      </c>
      <c r="C200" s="1">
        <v>43136</v>
      </c>
      <c r="E200" s="2">
        <v>99.659616438356167</v>
      </c>
      <c r="F200">
        <v>-5.17</v>
      </c>
      <c r="G200">
        <v>-105.17</v>
      </c>
      <c r="J200" s="12">
        <v>42573</v>
      </c>
      <c r="K200" s="12">
        <v>42795</v>
      </c>
      <c r="L200" s="12"/>
      <c r="M200" s="13">
        <v>105.47342465753425</v>
      </c>
      <c r="N200" s="11">
        <v>-108.5</v>
      </c>
      <c r="Q200" s="14">
        <v>42573</v>
      </c>
      <c r="R200" s="14">
        <v>42612</v>
      </c>
      <c r="S200" s="14">
        <v>42977</v>
      </c>
      <c r="T200" s="17">
        <v>106.64452054794521</v>
      </c>
      <c r="U200" s="18">
        <v>-6.2</v>
      </c>
      <c r="V200" s="18">
        <v>-106.2</v>
      </c>
      <c r="X200" s="19">
        <v>42573</v>
      </c>
      <c r="Y200" s="19">
        <v>42673</v>
      </c>
      <c r="Z200" s="19">
        <v>43038</v>
      </c>
      <c r="AA200" s="19">
        <v>43403</v>
      </c>
      <c r="AB200" s="19">
        <v>43768</v>
      </c>
      <c r="AC200" s="22">
        <v>103.95534246575342</v>
      </c>
      <c r="AD200" s="21">
        <v>-5.4</v>
      </c>
      <c r="AE200" s="21">
        <v>-5.4</v>
      </c>
      <c r="AF200" s="21">
        <v>-5.4</v>
      </c>
      <c r="AG200" s="21">
        <v>-105.4</v>
      </c>
      <c r="AI200" s="23">
        <v>42573</v>
      </c>
      <c r="AJ200" s="23">
        <v>42766</v>
      </c>
      <c r="AK200" s="23">
        <v>43131</v>
      </c>
      <c r="AL200" s="23"/>
      <c r="AM200" s="25">
        <v>103.74082191780822</v>
      </c>
      <c r="AN200" s="24">
        <v>-6.5</v>
      </c>
      <c r="AO200" s="24">
        <v>-106.5</v>
      </c>
      <c r="AR200" s="29">
        <v>42573</v>
      </c>
      <c r="AS200" s="29">
        <v>42842</v>
      </c>
      <c r="AT200" s="29">
        <v>43207</v>
      </c>
      <c r="AU200" s="29">
        <v>43572</v>
      </c>
      <c r="AV200" s="29">
        <v>43938</v>
      </c>
      <c r="AW200" s="29">
        <v>44303</v>
      </c>
      <c r="AX200" s="29">
        <v>44668</v>
      </c>
      <c r="AY200" s="29">
        <v>45033</v>
      </c>
      <c r="AZ200" s="29"/>
      <c r="BA200" s="31">
        <v>89.227369863013692</v>
      </c>
      <c r="BB200" s="30">
        <v>-5.07</v>
      </c>
      <c r="BC200" s="30">
        <v>-5.07</v>
      </c>
      <c r="BD200" s="30">
        <v>-5.07</v>
      </c>
      <c r="BE200" s="30">
        <v>-5.07</v>
      </c>
      <c r="BF200" s="30">
        <v>-5.07</v>
      </c>
      <c r="BG200" s="30">
        <v>-5.07</v>
      </c>
      <c r="BH200" s="30">
        <v>-105.07</v>
      </c>
      <c r="BK200" s="23">
        <v>42573</v>
      </c>
      <c r="BL200" s="23">
        <v>42588</v>
      </c>
      <c r="BM200" s="23">
        <v>42953</v>
      </c>
      <c r="BN200" s="23">
        <v>43318</v>
      </c>
      <c r="BO200" s="25">
        <v>107.92999999999999</v>
      </c>
      <c r="BP200" s="24">
        <v>-7.3</v>
      </c>
      <c r="BQ200" s="24">
        <v>-7.3</v>
      </c>
      <c r="BR200" s="24">
        <v>-107.3</v>
      </c>
      <c r="BT200" s="19">
        <v>42573</v>
      </c>
      <c r="BU200" s="19">
        <v>42639</v>
      </c>
      <c r="BV200" s="19">
        <v>43004</v>
      </c>
      <c r="BW200" s="19">
        <v>43369</v>
      </c>
      <c r="BX200" s="19">
        <v>43734</v>
      </c>
      <c r="BY200" s="19">
        <v>44100</v>
      </c>
      <c r="BZ200" s="22">
        <v>105.35808219178082</v>
      </c>
      <c r="CA200" s="22">
        <v>-6.3</v>
      </c>
      <c r="CB200" s="22">
        <v>-6.3</v>
      </c>
      <c r="CC200" s="20">
        <v>-6.3</v>
      </c>
      <c r="CD200" s="20">
        <v>-6.3</v>
      </c>
      <c r="CE200" s="20">
        <v>-106.3</v>
      </c>
      <c r="CG200" s="26">
        <v>42573</v>
      </c>
      <c r="CH200" s="26">
        <v>42905</v>
      </c>
      <c r="CI200" s="26">
        <v>43270</v>
      </c>
      <c r="CJ200" s="26">
        <v>43635</v>
      </c>
      <c r="CK200" s="26">
        <v>44001</v>
      </c>
      <c r="CL200" s="26"/>
      <c r="CM200" s="28">
        <v>104.98115068493151</v>
      </c>
      <c r="CN200" s="28">
        <v>-5.38</v>
      </c>
      <c r="CO200" s="28">
        <v>-5.38</v>
      </c>
      <c r="CP200" s="27">
        <v>-5.38</v>
      </c>
      <c r="CQ200" s="27">
        <v>-105.38</v>
      </c>
      <c r="CT200" s="23">
        <v>42573</v>
      </c>
      <c r="CU200" s="23">
        <v>42578</v>
      </c>
      <c r="CV200" s="23">
        <v>42943</v>
      </c>
      <c r="CW200" s="23">
        <v>43308</v>
      </c>
      <c r="CX200" s="25">
        <v>105.51876712328767</v>
      </c>
      <c r="CY200" s="24">
        <v>-6.5</v>
      </c>
      <c r="CZ200" s="24">
        <v>-6.5</v>
      </c>
      <c r="DA200" s="24">
        <v>-106.5</v>
      </c>
    </row>
    <row r="201" spans="1:105" x14ac:dyDescent="0.15">
      <c r="A201" s="1">
        <v>42576</v>
      </c>
      <c r="B201" s="1">
        <v>42771</v>
      </c>
      <c r="C201" s="1">
        <v>43136</v>
      </c>
      <c r="E201" s="2" t="s">
        <v>2</v>
      </c>
      <c r="F201">
        <v>-5.17</v>
      </c>
      <c r="G201">
        <v>-105.17</v>
      </c>
      <c r="J201" s="12">
        <v>42576</v>
      </c>
      <c r="K201" s="12">
        <v>42795</v>
      </c>
      <c r="L201" s="12"/>
      <c r="M201" s="13">
        <v>105.50328767123287</v>
      </c>
      <c r="N201" s="11">
        <v>-108.5</v>
      </c>
      <c r="Q201" s="14">
        <v>42576</v>
      </c>
      <c r="R201" s="14">
        <v>42612</v>
      </c>
      <c r="S201" s="14">
        <v>42977</v>
      </c>
      <c r="T201" s="17">
        <v>106.6654794520548</v>
      </c>
      <c r="U201" s="18">
        <v>-6.2</v>
      </c>
      <c r="V201" s="18">
        <v>-106.2</v>
      </c>
      <c r="X201" s="19">
        <v>42576</v>
      </c>
      <c r="Y201" s="19">
        <v>42673</v>
      </c>
      <c r="Z201" s="19">
        <v>43038</v>
      </c>
      <c r="AA201" s="19">
        <v>43403</v>
      </c>
      <c r="AB201" s="19">
        <v>43768</v>
      </c>
      <c r="AC201" s="22">
        <v>103.92972602739727</v>
      </c>
      <c r="AD201" s="21">
        <v>-5.4</v>
      </c>
      <c r="AE201" s="21">
        <v>-5.4</v>
      </c>
      <c r="AF201" s="21">
        <v>-5.4</v>
      </c>
      <c r="AG201" s="21">
        <v>-105.4</v>
      </c>
      <c r="AI201" s="23">
        <v>42576</v>
      </c>
      <c r="AJ201" s="23">
        <v>42766</v>
      </c>
      <c r="AK201" s="23">
        <v>43131</v>
      </c>
      <c r="AL201" s="23"/>
      <c r="AM201" s="25">
        <v>103.81424657534247</v>
      </c>
      <c r="AN201" s="24">
        <v>-6.5</v>
      </c>
      <c r="AO201" s="24">
        <v>-106.5</v>
      </c>
      <c r="AR201" s="29">
        <v>42576</v>
      </c>
      <c r="AS201" s="29">
        <v>42842</v>
      </c>
      <c r="AT201" s="29">
        <v>43207</v>
      </c>
      <c r="AU201" s="29">
        <v>43572</v>
      </c>
      <c r="AV201" s="29">
        <v>43938</v>
      </c>
      <c r="AW201" s="29">
        <v>44303</v>
      </c>
      <c r="AX201" s="29">
        <v>44668</v>
      </c>
      <c r="AY201" s="29">
        <v>45033</v>
      </c>
      <c r="AZ201" s="29"/>
      <c r="BA201" s="31">
        <v>88.409041095890402</v>
      </c>
      <c r="BB201" s="30">
        <v>-5.07</v>
      </c>
      <c r="BC201" s="30">
        <v>-5.07</v>
      </c>
      <c r="BD201" s="30">
        <v>-5.07</v>
      </c>
      <c r="BE201" s="30">
        <v>-5.07</v>
      </c>
      <c r="BF201" s="30">
        <v>-5.07</v>
      </c>
      <c r="BG201" s="30">
        <v>-5.07</v>
      </c>
      <c r="BH201" s="30">
        <v>-105.07</v>
      </c>
      <c r="BK201" s="23">
        <v>42576</v>
      </c>
      <c r="BL201" s="23">
        <v>42588</v>
      </c>
      <c r="BM201" s="23">
        <v>42953</v>
      </c>
      <c r="BN201" s="23">
        <v>43318</v>
      </c>
      <c r="BO201" s="25">
        <v>107.99</v>
      </c>
      <c r="BP201" s="24">
        <v>-7.3</v>
      </c>
      <c r="BQ201" s="24">
        <v>-7.3</v>
      </c>
      <c r="BR201" s="24">
        <v>-107.3</v>
      </c>
      <c r="BT201" s="19">
        <v>42576</v>
      </c>
      <c r="BU201" s="19">
        <v>42639</v>
      </c>
      <c r="BV201" s="19">
        <v>43004</v>
      </c>
      <c r="BW201" s="19">
        <v>43369</v>
      </c>
      <c r="BX201" s="19">
        <v>43734</v>
      </c>
      <c r="BY201" s="19">
        <v>44100</v>
      </c>
      <c r="BZ201" s="22">
        <v>105.29986301369863</v>
      </c>
      <c r="CA201" s="22">
        <v>-6.3</v>
      </c>
      <c r="CB201" s="22">
        <f t="shared" ref="CB201:CD201" si="368">CA201</f>
        <v>-6.3</v>
      </c>
      <c r="CC201" s="22">
        <f t="shared" si="368"/>
        <v>-6.3</v>
      </c>
      <c r="CD201" s="22">
        <f t="shared" si="368"/>
        <v>-6.3</v>
      </c>
      <c r="CE201" s="20">
        <v>-106.3</v>
      </c>
      <c r="CG201" s="26">
        <v>42576</v>
      </c>
      <c r="CH201" s="26">
        <v>42905</v>
      </c>
      <c r="CI201" s="26">
        <v>43270</v>
      </c>
      <c r="CJ201" s="26">
        <v>43635</v>
      </c>
      <c r="CK201" s="26">
        <v>44001</v>
      </c>
      <c r="CL201" s="26"/>
      <c r="CM201" s="28">
        <v>104.8953698630137</v>
      </c>
      <c r="CN201" s="28">
        <v>-5.38</v>
      </c>
      <c r="CO201" s="28">
        <v>-5.38</v>
      </c>
      <c r="CP201" s="28">
        <v>-5.38</v>
      </c>
      <c r="CQ201" s="28">
        <v>-105.38</v>
      </c>
      <c r="CT201" s="23">
        <v>42576</v>
      </c>
      <c r="CU201" s="23">
        <v>42578</v>
      </c>
      <c r="CV201" s="23">
        <v>42943</v>
      </c>
      <c r="CW201" s="23">
        <v>43308</v>
      </c>
      <c r="CX201" s="25">
        <v>105.89219178082192</v>
      </c>
      <c r="CY201" s="24">
        <v>-6.5</v>
      </c>
      <c r="CZ201" s="24">
        <v>-6.5</v>
      </c>
      <c r="DA201" s="24">
        <v>-106.5</v>
      </c>
    </row>
    <row r="202" spans="1:105" x14ac:dyDescent="0.15">
      <c r="A202" s="1">
        <v>42577</v>
      </c>
      <c r="B202" s="1">
        <v>42771</v>
      </c>
      <c r="C202" s="1">
        <v>43136</v>
      </c>
      <c r="E202" s="2">
        <v>99.736273972602731</v>
      </c>
      <c r="F202">
        <v>-5.17</v>
      </c>
      <c r="G202">
        <v>-105.17</v>
      </c>
      <c r="J202" s="12">
        <v>42577</v>
      </c>
      <c r="K202" s="12">
        <v>42795</v>
      </c>
      <c r="L202" s="12"/>
      <c r="M202" s="13">
        <v>105.51657534246574</v>
      </c>
      <c r="N202" s="11">
        <v>-108.5</v>
      </c>
      <c r="Q202" s="14">
        <v>42577</v>
      </c>
      <c r="R202" s="14">
        <v>42612</v>
      </c>
      <c r="S202" s="14">
        <v>42977</v>
      </c>
      <c r="T202" s="17">
        <v>106.68246575342467</v>
      </c>
      <c r="U202" s="18">
        <v>-6.2</v>
      </c>
      <c r="V202" s="18">
        <v>-106.2</v>
      </c>
      <c r="X202" s="19">
        <v>42577</v>
      </c>
      <c r="Y202" s="19">
        <v>42673</v>
      </c>
      <c r="Z202" s="19">
        <v>43038</v>
      </c>
      <c r="AA202" s="19">
        <v>43403</v>
      </c>
      <c r="AB202" s="19">
        <v>43768</v>
      </c>
      <c r="AC202" s="22">
        <v>103.9945205479452</v>
      </c>
      <c r="AD202" s="21">
        <v>-5.4</v>
      </c>
      <c r="AE202" s="21">
        <v>-5.4</v>
      </c>
      <c r="AF202" s="21">
        <v>-5.4</v>
      </c>
      <c r="AG202" s="21">
        <v>-105.4</v>
      </c>
      <c r="AI202" s="23">
        <v>42577</v>
      </c>
      <c r="AJ202" s="23">
        <v>42766</v>
      </c>
      <c r="AK202" s="23">
        <v>43131</v>
      </c>
      <c r="AL202" s="23"/>
      <c r="AM202" s="25">
        <v>103.98205479452055</v>
      </c>
      <c r="AN202" s="24">
        <v>-6.5</v>
      </c>
      <c r="AO202" s="24">
        <v>-106.5</v>
      </c>
      <c r="AR202" s="29">
        <v>42577</v>
      </c>
      <c r="AS202" s="29">
        <v>42842</v>
      </c>
      <c r="AT202" s="29">
        <v>43207</v>
      </c>
      <c r="AU202" s="29">
        <v>43572</v>
      </c>
      <c r="AV202" s="29">
        <v>43938</v>
      </c>
      <c r="AW202" s="29">
        <v>44303</v>
      </c>
      <c r="AX202" s="29">
        <v>44668</v>
      </c>
      <c r="AY202" s="29">
        <v>45033</v>
      </c>
      <c r="AZ202" s="29"/>
      <c r="BA202" s="31">
        <v>88.822931506849315</v>
      </c>
      <c r="BB202" s="30">
        <v>-5.07</v>
      </c>
      <c r="BC202" s="30">
        <v>-5.07</v>
      </c>
      <c r="BD202" s="30">
        <v>-5.07</v>
      </c>
      <c r="BE202" s="30">
        <v>-5.07</v>
      </c>
      <c r="BF202" s="30">
        <v>-5.07</v>
      </c>
      <c r="BG202" s="30">
        <v>-5.07</v>
      </c>
      <c r="BH202" s="30">
        <v>-105.07</v>
      </c>
      <c r="BK202" s="23">
        <v>42577</v>
      </c>
      <c r="BL202" s="23">
        <v>42588</v>
      </c>
      <c r="BM202" s="23">
        <v>42953</v>
      </c>
      <c r="BN202" s="23">
        <v>43318</v>
      </c>
      <c r="BO202" s="25">
        <v>108.02</v>
      </c>
      <c r="BP202" s="24">
        <v>-7.3</v>
      </c>
      <c r="BQ202" s="24">
        <v>-7.3</v>
      </c>
      <c r="BR202" s="24">
        <v>-107.3</v>
      </c>
      <c r="BT202" s="19">
        <v>42577</v>
      </c>
      <c r="BU202" s="19">
        <v>42639</v>
      </c>
      <c r="BV202" s="19">
        <v>43004</v>
      </c>
      <c r="BW202" s="19">
        <v>43369</v>
      </c>
      <c r="BX202" s="19">
        <v>43734</v>
      </c>
      <c r="BY202" s="19">
        <v>44100</v>
      </c>
      <c r="BZ202" s="22">
        <v>105.39712328767123</v>
      </c>
      <c r="CA202" s="22">
        <v>-6.3</v>
      </c>
      <c r="CB202" s="22">
        <v>-6.3</v>
      </c>
      <c r="CC202" s="20">
        <v>-6.3</v>
      </c>
      <c r="CD202" s="20">
        <v>-6.3</v>
      </c>
      <c r="CE202" s="20">
        <v>-106.3</v>
      </c>
      <c r="CG202" s="26">
        <v>42577</v>
      </c>
      <c r="CH202" s="26">
        <v>42905</v>
      </c>
      <c r="CI202" s="26">
        <v>43270</v>
      </c>
      <c r="CJ202" s="26">
        <v>43635</v>
      </c>
      <c r="CK202" s="26">
        <v>44001</v>
      </c>
      <c r="CL202" s="26"/>
      <c r="CM202" s="28">
        <v>105.06010958904109</v>
      </c>
      <c r="CN202" s="28">
        <v>-5.38</v>
      </c>
      <c r="CO202" s="28">
        <v>-5.38</v>
      </c>
      <c r="CP202" s="27">
        <v>-5.38</v>
      </c>
      <c r="CQ202" s="27">
        <v>-105.38</v>
      </c>
      <c r="CT202" s="23">
        <v>42577</v>
      </c>
      <c r="CU202" s="23">
        <v>42578</v>
      </c>
      <c r="CV202" s="23">
        <v>42943</v>
      </c>
      <c r="CW202" s="23">
        <v>43308</v>
      </c>
      <c r="CX202" s="25">
        <v>99.6</v>
      </c>
      <c r="CY202" s="24">
        <v>-6.5</v>
      </c>
      <c r="CZ202" s="24">
        <v>-6.5</v>
      </c>
      <c r="DA202" s="24">
        <v>-106.5</v>
      </c>
    </row>
    <row r="203" spans="1:105" x14ac:dyDescent="0.15">
      <c r="A203" s="1">
        <v>42578</v>
      </c>
      <c r="B203" s="1">
        <v>42771</v>
      </c>
      <c r="C203" s="1">
        <v>43136</v>
      </c>
      <c r="E203" s="2">
        <v>99.74943835616439</v>
      </c>
      <c r="F203">
        <v>-5.17</v>
      </c>
      <c r="G203">
        <v>-105.17</v>
      </c>
      <c r="J203" s="12">
        <v>42578</v>
      </c>
      <c r="K203" s="12">
        <v>42795</v>
      </c>
      <c r="L203" s="12"/>
      <c r="M203" s="13">
        <v>105.50986301369863</v>
      </c>
      <c r="N203" s="11">
        <v>-108.5</v>
      </c>
      <c r="Q203" s="14">
        <v>42578</v>
      </c>
      <c r="R203" s="14">
        <v>42612</v>
      </c>
      <c r="S203" s="14">
        <v>42977</v>
      </c>
      <c r="T203" s="17">
        <v>106.67945205479452</v>
      </c>
      <c r="U203" s="18">
        <v>-6.2</v>
      </c>
      <c r="V203" s="18">
        <v>-106.2</v>
      </c>
      <c r="X203" s="19">
        <v>42578</v>
      </c>
      <c r="Y203" s="19">
        <v>42673</v>
      </c>
      <c r="Z203" s="19">
        <v>43038</v>
      </c>
      <c r="AA203" s="19">
        <v>43403</v>
      </c>
      <c r="AB203" s="19">
        <v>43768</v>
      </c>
      <c r="AC203" s="22">
        <v>104.00931506849315</v>
      </c>
      <c r="AD203" s="21">
        <v>-5.4</v>
      </c>
      <c r="AE203" s="21">
        <v>-5.4</v>
      </c>
      <c r="AF203" s="21">
        <v>-5.4</v>
      </c>
      <c r="AG203" s="21">
        <v>-105.4</v>
      </c>
      <c r="AI203" s="23">
        <v>42578</v>
      </c>
      <c r="AJ203" s="23">
        <v>42766</v>
      </c>
      <c r="AK203" s="23">
        <v>43131</v>
      </c>
      <c r="AL203" s="23"/>
      <c r="AM203" s="25">
        <v>104.00986301369863</v>
      </c>
      <c r="AN203" s="24">
        <v>-6.5</v>
      </c>
      <c r="AO203" s="24">
        <v>-106.5</v>
      </c>
      <c r="AR203" s="29">
        <v>42578</v>
      </c>
      <c r="AS203" s="29">
        <v>42842</v>
      </c>
      <c r="AT203" s="29">
        <v>43207</v>
      </c>
      <c r="AU203" s="29">
        <v>43572</v>
      </c>
      <c r="AV203" s="29">
        <v>43938</v>
      </c>
      <c r="AW203" s="29">
        <v>44303</v>
      </c>
      <c r="AX203" s="29">
        <v>44668</v>
      </c>
      <c r="AY203" s="29">
        <v>45033</v>
      </c>
      <c r="AZ203" s="29"/>
      <c r="BA203" s="31">
        <v>88.606821917808219</v>
      </c>
      <c r="BB203" s="30">
        <v>-5.07</v>
      </c>
      <c r="BC203" s="30">
        <v>-5.07</v>
      </c>
      <c r="BD203" s="30">
        <v>-5.07</v>
      </c>
      <c r="BE203" s="30">
        <v>-5.07</v>
      </c>
      <c r="BF203" s="30">
        <v>-5.07</v>
      </c>
      <c r="BG203" s="30">
        <v>-5.07</v>
      </c>
      <c r="BH203" s="30">
        <v>-105.07</v>
      </c>
      <c r="BK203" s="23">
        <v>42578</v>
      </c>
      <c r="BL203" s="23">
        <v>42588</v>
      </c>
      <c r="BM203" s="23">
        <v>42953</v>
      </c>
      <c r="BN203" s="23">
        <v>43318</v>
      </c>
      <c r="BO203" s="25">
        <v>108.09</v>
      </c>
      <c r="BP203" s="24">
        <v>-7.3</v>
      </c>
      <c r="BQ203" s="24">
        <v>-7.3</v>
      </c>
      <c r="BR203" s="24">
        <v>-107.3</v>
      </c>
      <c r="BT203" s="19">
        <v>42578</v>
      </c>
      <c r="BU203" s="19">
        <v>42639</v>
      </c>
      <c r="BV203" s="19">
        <v>43004</v>
      </c>
      <c r="BW203" s="19">
        <v>43369</v>
      </c>
      <c r="BX203" s="19">
        <v>43734</v>
      </c>
      <c r="BY203" s="19">
        <v>44100</v>
      </c>
      <c r="BZ203" s="22">
        <v>105.46438356164384</v>
      </c>
      <c r="CA203" s="22">
        <v>-6.3</v>
      </c>
      <c r="CB203" s="22">
        <v>-6.3</v>
      </c>
      <c r="CC203" s="20">
        <v>-6.3</v>
      </c>
      <c r="CD203" s="20">
        <v>-6.3</v>
      </c>
      <c r="CE203" s="20">
        <v>-106.3</v>
      </c>
      <c r="CG203" s="26">
        <v>42578</v>
      </c>
      <c r="CH203" s="26">
        <v>42905</v>
      </c>
      <c r="CI203" s="26">
        <v>43270</v>
      </c>
      <c r="CJ203" s="26">
        <v>43635</v>
      </c>
      <c r="CK203" s="26">
        <v>44001</v>
      </c>
      <c r="CL203" s="26"/>
      <c r="CM203" s="28">
        <v>105.04484931506849</v>
      </c>
      <c r="CN203" s="28">
        <v>-5.38</v>
      </c>
      <c r="CO203" s="28">
        <v>-5.38</v>
      </c>
      <c r="CP203" s="28">
        <v>-5.38</v>
      </c>
      <c r="CQ203" s="28">
        <v>-105.38</v>
      </c>
      <c r="CT203" s="23">
        <v>42578</v>
      </c>
      <c r="CU203" s="23">
        <v>42943</v>
      </c>
      <c r="CV203" s="23">
        <v>43308</v>
      </c>
      <c r="CW203" s="23"/>
      <c r="CX203" s="25">
        <v>99.717808219178082</v>
      </c>
      <c r="CY203" s="24">
        <v>-6.5</v>
      </c>
      <c r="CZ203" s="24">
        <v>-106.5</v>
      </c>
    </row>
    <row r="204" spans="1:105" x14ac:dyDescent="0.15">
      <c r="A204" s="1">
        <v>42579</v>
      </c>
      <c r="B204" s="1">
        <v>42771</v>
      </c>
      <c r="C204" s="1">
        <v>43136</v>
      </c>
      <c r="E204" s="2">
        <v>99.763602739726039</v>
      </c>
      <c r="F204">
        <v>-5.17</v>
      </c>
      <c r="G204">
        <v>-105.17</v>
      </c>
      <c r="J204" s="12">
        <v>42579</v>
      </c>
      <c r="K204" s="12">
        <v>42795</v>
      </c>
      <c r="L204" s="12"/>
      <c r="M204" s="13">
        <v>105.49315068493151</v>
      </c>
      <c r="N204" s="11">
        <v>-108.5</v>
      </c>
      <c r="Q204" s="14">
        <v>42579</v>
      </c>
      <c r="R204" s="14">
        <v>42612</v>
      </c>
      <c r="S204" s="14">
        <v>42977</v>
      </c>
      <c r="T204" s="17">
        <v>106.71643835616439</v>
      </c>
      <c r="U204" s="18">
        <v>-6.2</v>
      </c>
      <c r="V204" s="18">
        <v>-106.2</v>
      </c>
      <c r="X204" s="19">
        <v>42579</v>
      </c>
      <c r="Y204" s="19">
        <v>42673</v>
      </c>
      <c r="Z204" s="19">
        <v>43038</v>
      </c>
      <c r="AA204" s="19">
        <v>43403</v>
      </c>
      <c r="AB204" s="19">
        <v>43768</v>
      </c>
      <c r="AC204" s="22">
        <v>104.2741095890411</v>
      </c>
      <c r="AD204" s="21">
        <v>-5.4</v>
      </c>
      <c r="AE204" s="21">
        <v>-5.4</v>
      </c>
      <c r="AF204" s="21">
        <v>-5.4</v>
      </c>
      <c r="AG204" s="21">
        <v>-105.4</v>
      </c>
      <c r="AI204" s="23">
        <v>42579</v>
      </c>
      <c r="AJ204" s="23">
        <v>42766</v>
      </c>
      <c r="AK204" s="23">
        <v>43131</v>
      </c>
      <c r="AL204" s="23"/>
      <c r="AM204" s="25">
        <v>104.02767123287671</v>
      </c>
      <c r="AN204" s="24">
        <v>-6.5</v>
      </c>
      <c r="AO204" s="24">
        <v>-106.5</v>
      </c>
      <c r="AR204" s="29">
        <v>42579</v>
      </c>
      <c r="AS204" s="29">
        <v>42842</v>
      </c>
      <c r="AT204" s="29">
        <v>43207</v>
      </c>
      <c r="AU204" s="29">
        <v>43572</v>
      </c>
      <c r="AV204" s="29">
        <v>43938</v>
      </c>
      <c r="AW204" s="29">
        <v>44303</v>
      </c>
      <c r="AX204" s="29">
        <v>44668</v>
      </c>
      <c r="AY204" s="29">
        <v>45033</v>
      </c>
      <c r="AZ204" s="29"/>
      <c r="BA204" s="31">
        <v>89.310712328767124</v>
      </c>
      <c r="BB204" s="30">
        <v>-5.07</v>
      </c>
      <c r="BC204" s="30">
        <v>-5.07</v>
      </c>
      <c r="BD204" s="30">
        <v>-5.07</v>
      </c>
      <c r="BE204" s="30">
        <v>-5.07</v>
      </c>
      <c r="BF204" s="30">
        <v>-5.07</v>
      </c>
      <c r="BG204" s="30">
        <v>-5.07</v>
      </c>
      <c r="BH204" s="30">
        <v>-105.07</v>
      </c>
      <c r="BK204" s="23">
        <v>42579</v>
      </c>
      <c r="BL204" s="23">
        <v>42588</v>
      </c>
      <c r="BM204" s="23">
        <v>42953</v>
      </c>
      <c r="BN204" s="23">
        <v>43318</v>
      </c>
      <c r="BO204" s="25">
        <v>108.24</v>
      </c>
      <c r="BP204" s="24">
        <v>-7.3</v>
      </c>
      <c r="BQ204" s="24">
        <v>-7.3</v>
      </c>
      <c r="BR204" s="24">
        <v>-107.3</v>
      </c>
      <c r="BT204" s="19">
        <v>42579</v>
      </c>
      <c r="BU204" s="19">
        <v>42639</v>
      </c>
      <c r="BV204" s="19">
        <v>43004</v>
      </c>
      <c r="BW204" s="19">
        <v>43369</v>
      </c>
      <c r="BX204" s="19">
        <v>43734</v>
      </c>
      <c r="BY204" s="19">
        <v>44100</v>
      </c>
      <c r="BZ204" s="22">
        <v>106.27164383561643</v>
      </c>
      <c r="CA204" s="22">
        <v>-6.3</v>
      </c>
      <c r="CB204" s="22">
        <f t="shared" ref="CB204:CD204" si="369">CA204</f>
        <v>-6.3</v>
      </c>
      <c r="CC204" s="22">
        <f t="shared" si="369"/>
        <v>-6.3</v>
      </c>
      <c r="CD204" s="22">
        <f t="shared" si="369"/>
        <v>-6.3</v>
      </c>
      <c r="CE204" s="20">
        <v>-106.3</v>
      </c>
      <c r="CG204" s="26">
        <v>42579</v>
      </c>
      <c r="CH204" s="26">
        <v>42905</v>
      </c>
      <c r="CI204" s="26">
        <v>43270</v>
      </c>
      <c r="CJ204" s="26">
        <v>43635</v>
      </c>
      <c r="CK204" s="26">
        <v>44001</v>
      </c>
      <c r="CL204" s="26"/>
      <c r="CM204" s="28">
        <v>105.05958904109589</v>
      </c>
      <c r="CN204" s="28">
        <v>-5.38</v>
      </c>
      <c r="CO204" s="28">
        <v>-5.38</v>
      </c>
      <c r="CP204" s="27">
        <v>-5.38</v>
      </c>
      <c r="CQ204" s="27">
        <v>-105.38</v>
      </c>
      <c r="CT204" s="23">
        <v>42579</v>
      </c>
      <c r="CU204" s="23">
        <v>42943</v>
      </c>
      <c r="CV204" s="23">
        <v>43308</v>
      </c>
      <c r="CW204" s="23"/>
      <c r="CX204" s="25">
        <v>99.935616438356163</v>
      </c>
      <c r="CY204" s="24">
        <v>-6.5</v>
      </c>
      <c r="CZ204" s="24">
        <v>-106.5</v>
      </c>
    </row>
    <row r="205" spans="1:105" x14ac:dyDescent="0.15">
      <c r="A205" s="1">
        <v>42580</v>
      </c>
      <c r="B205" s="1">
        <v>42771</v>
      </c>
      <c r="C205" s="1">
        <v>43136</v>
      </c>
      <c r="E205" s="2">
        <v>99.778767123287665</v>
      </c>
      <c r="F205">
        <v>-5.17</v>
      </c>
      <c r="G205">
        <v>-105.17</v>
      </c>
      <c r="J205" s="12">
        <v>42580</v>
      </c>
      <c r="K205" s="12">
        <v>42795</v>
      </c>
      <c r="L205" s="12"/>
      <c r="M205" s="13">
        <v>105.51643835616439</v>
      </c>
      <c r="N205" s="11">
        <v>-108.5</v>
      </c>
      <c r="Q205" s="14">
        <v>42580</v>
      </c>
      <c r="R205" s="14">
        <v>42612</v>
      </c>
      <c r="S205" s="14">
        <v>42977</v>
      </c>
      <c r="T205" s="17">
        <v>106.71342465753425</v>
      </c>
      <c r="U205" s="18">
        <v>-6.2</v>
      </c>
      <c r="V205" s="18">
        <v>-106.2</v>
      </c>
      <c r="X205" s="19">
        <v>42580</v>
      </c>
      <c r="Y205" s="19">
        <v>42673</v>
      </c>
      <c r="Z205" s="19">
        <v>43038</v>
      </c>
      <c r="AA205" s="19">
        <v>43403</v>
      </c>
      <c r="AB205" s="19">
        <v>43768</v>
      </c>
      <c r="AC205" s="22">
        <v>104.16890410958904</v>
      </c>
      <c r="AD205" s="21">
        <v>-5.4</v>
      </c>
      <c r="AE205" s="21">
        <v>-5.4</v>
      </c>
      <c r="AF205" s="21">
        <v>-5.4</v>
      </c>
      <c r="AG205" s="21">
        <v>-105.4</v>
      </c>
      <c r="AI205" s="23">
        <v>42580</v>
      </c>
      <c r="AJ205" s="23">
        <v>42766</v>
      </c>
      <c r="AK205" s="23">
        <v>43131</v>
      </c>
      <c r="AL205" s="23"/>
      <c r="AM205" s="25">
        <v>104.07547945205479</v>
      </c>
      <c r="AN205" s="24">
        <v>-6.5</v>
      </c>
      <c r="AO205" s="24">
        <v>-106.5</v>
      </c>
      <c r="AR205" s="29">
        <v>42580</v>
      </c>
      <c r="AS205" s="29">
        <v>42842</v>
      </c>
      <c r="AT205" s="29">
        <v>43207</v>
      </c>
      <c r="AU205" s="29">
        <v>43572</v>
      </c>
      <c r="AV205" s="29">
        <v>43938</v>
      </c>
      <c r="AW205" s="29">
        <v>44303</v>
      </c>
      <c r="AX205" s="29">
        <v>44668</v>
      </c>
      <c r="AY205" s="29">
        <v>45033</v>
      </c>
      <c r="AZ205" s="29"/>
      <c r="BA205" s="31">
        <v>89.544602739726017</v>
      </c>
      <c r="BB205" s="30">
        <v>-5.07</v>
      </c>
      <c r="BC205" s="30">
        <v>-5.07</v>
      </c>
      <c r="BD205" s="30">
        <v>-5.07</v>
      </c>
      <c r="BE205" s="30">
        <v>-5.07</v>
      </c>
      <c r="BF205" s="30">
        <v>-5.07</v>
      </c>
      <c r="BG205" s="30">
        <v>-5.07</v>
      </c>
      <c r="BH205" s="30">
        <v>-105.07</v>
      </c>
      <c r="BK205" s="23">
        <v>42580</v>
      </c>
      <c r="BL205" s="23">
        <v>42588</v>
      </c>
      <c r="BM205" s="23">
        <v>42953</v>
      </c>
      <c r="BN205" s="23">
        <v>43318</v>
      </c>
      <c r="BO205" s="25">
        <v>108.36999999999999</v>
      </c>
      <c r="BP205" s="24">
        <v>-7.3</v>
      </c>
      <c r="BQ205" s="24">
        <v>-7.3</v>
      </c>
      <c r="BR205" s="24">
        <v>-107.3</v>
      </c>
      <c r="BT205" s="19">
        <v>42580</v>
      </c>
      <c r="BU205" s="19">
        <v>42639</v>
      </c>
      <c r="BV205" s="19">
        <v>43004</v>
      </c>
      <c r="BW205" s="19">
        <v>43369</v>
      </c>
      <c r="BX205" s="19">
        <v>43734</v>
      </c>
      <c r="BY205" s="19">
        <v>44100</v>
      </c>
      <c r="BZ205" s="22">
        <v>106.28890410958904</v>
      </c>
      <c r="CA205" s="22">
        <v>-6.3</v>
      </c>
      <c r="CB205" s="22">
        <v>-6.3</v>
      </c>
      <c r="CC205" s="20">
        <v>-6.3</v>
      </c>
      <c r="CD205" s="20">
        <v>-6.3</v>
      </c>
      <c r="CE205" s="20">
        <v>-106.3</v>
      </c>
      <c r="CG205" s="26">
        <v>42580</v>
      </c>
      <c r="CH205" s="26">
        <v>42905</v>
      </c>
      <c r="CI205" s="26">
        <v>43270</v>
      </c>
      <c r="CJ205" s="26">
        <v>43635</v>
      </c>
      <c r="CK205" s="26">
        <v>44001</v>
      </c>
      <c r="CL205" s="26"/>
      <c r="CM205" s="28">
        <v>105.07432876712329</v>
      </c>
      <c r="CN205" s="28">
        <v>-5.38</v>
      </c>
      <c r="CO205" s="28">
        <v>-5.38</v>
      </c>
      <c r="CP205" s="28">
        <v>-5.38</v>
      </c>
      <c r="CQ205" s="28">
        <v>-105.38</v>
      </c>
      <c r="CT205" s="23">
        <v>42580</v>
      </c>
      <c r="CU205" s="23">
        <v>42943</v>
      </c>
      <c r="CV205" s="23">
        <v>43308</v>
      </c>
      <c r="CW205" s="23"/>
      <c r="CX205" s="25">
        <v>100.15342465753425</v>
      </c>
      <c r="CY205" s="24">
        <v>-6.5</v>
      </c>
      <c r="CZ205" s="24">
        <v>-106.5</v>
      </c>
    </row>
    <row r="206" spans="1:105" x14ac:dyDescent="0.15">
      <c r="A206" s="1">
        <v>42583</v>
      </c>
      <c r="B206" s="1">
        <v>42771</v>
      </c>
      <c r="C206" s="1">
        <v>43136</v>
      </c>
      <c r="E206" s="2">
        <v>99.831260273972603</v>
      </c>
      <c r="F206">
        <v>-5.17</v>
      </c>
      <c r="G206">
        <v>-105.17</v>
      </c>
      <c r="J206" s="12">
        <v>42583</v>
      </c>
      <c r="K206" s="12">
        <v>42795</v>
      </c>
      <c r="L206" s="12"/>
      <c r="M206" s="13">
        <v>105.48630136986301</v>
      </c>
      <c r="N206" s="11">
        <v>-108.5</v>
      </c>
      <c r="Q206" s="14">
        <v>42583</v>
      </c>
      <c r="R206" s="14">
        <v>42612</v>
      </c>
      <c r="S206" s="14">
        <v>42977</v>
      </c>
      <c r="T206" s="17">
        <v>106.66438356164383</v>
      </c>
      <c r="U206" s="18">
        <v>-6.2</v>
      </c>
      <c r="V206" s="18">
        <v>-106.2</v>
      </c>
      <c r="X206" s="19">
        <v>42583</v>
      </c>
      <c r="Y206" s="19">
        <v>42673</v>
      </c>
      <c r="Z206" s="19">
        <v>43038</v>
      </c>
      <c r="AA206" s="19">
        <v>43403</v>
      </c>
      <c r="AB206" s="19">
        <v>43768</v>
      </c>
      <c r="AC206" s="22">
        <v>104.28328767123288</v>
      </c>
      <c r="AD206" s="21">
        <v>-5.4</v>
      </c>
      <c r="AE206" s="21">
        <v>-5.4</v>
      </c>
      <c r="AF206" s="21">
        <v>-5.4</v>
      </c>
      <c r="AG206" s="21">
        <v>-105.4</v>
      </c>
      <c r="AI206" s="23">
        <v>42583</v>
      </c>
      <c r="AJ206" s="23">
        <v>42766</v>
      </c>
      <c r="AK206" s="23">
        <v>43131</v>
      </c>
      <c r="AL206" s="23"/>
      <c r="AM206" s="25">
        <v>104.12890410958904</v>
      </c>
      <c r="AN206" s="24">
        <v>-6.5</v>
      </c>
      <c r="AO206" s="24">
        <v>-106.5</v>
      </c>
      <c r="AR206" s="29">
        <v>42583</v>
      </c>
      <c r="AS206" s="29">
        <v>42842</v>
      </c>
      <c r="AT206" s="29">
        <v>43207</v>
      </c>
      <c r="AU206" s="29">
        <v>43572</v>
      </c>
      <c r="AV206" s="29">
        <v>43938</v>
      </c>
      <c r="AW206" s="29">
        <v>44303</v>
      </c>
      <c r="AX206" s="29">
        <v>44668</v>
      </c>
      <c r="AY206" s="29">
        <v>45033</v>
      </c>
      <c r="AZ206" s="29"/>
      <c r="BA206" s="31">
        <v>90.346273972602745</v>
      </c>
      <c r="BB206" s="30">
        <v>-5.07</v>
      </c>
      <c r="BC206" s="30">
        <v>-5.07</v>
      </c>
      <c r="BD206" s="30">
        <v>-5.07</v>
      </c>
      <c r="BE206" s="30">
        <v>-5.07</v>
      </c>
      <c r="BF206" s="30">
        <v>-5.07</v>
      </c>
      <c r="BG206" s="30">
        <v>-5.07</v>
      </c>
      <c r="BH206" s="30">
        <v>-105.07</v>
      </c>
      <c r="BK206" s="23">
        <v>42583</v>
      </c>
      <c r="BL206" s="23">
        <v>42588</v>
      </c>
      <c r="BM206" s="23">
        <v>42953</v>
      </c>
      <c r="BN206" s="23">
        <v>43318</v>
      </c>
      <c r="BO206" s="25">
        <v>108.56</v>
      </c>
      <c r="BP206" s="24">
        <v>-7.3</v>
      </c>
      <c r="BQ206" s="24">
        <v>-7.3</v>
      </c>
      <c r="BR206" s="24">
        <v>-107.3</v>
      </c>
      <c r="BT206" s="19">
        <v>42583</v>
      </c>
      <c r="BU206" s="19">
        <v>42639</v>
      </c>
      <c r="BV206" s="19">
        <v>43004</v>
      </c>
      <c r="BW206" s="19">
        <v>43369</v>
      </c>
      <c r="BX206" s="19">
        <v>43734</v>
      </c>
      <c r="BY206" s="19">
        <v>44100</v>
      </c>
      <c r="BZ206" s="22">
        <v>107.16068493150685</v>
      </c>
      <c r="CA206" s="22">
        <v>-6.3</v>
      </c>
      <c r="CB206" s="22">
        <v>-6.3</v>
      </c>
      <c r="CC206" s="20">
        <v>-6.3</v>
      </c>
      <c r="CD206" s="20">
        <v>-6.3</v>
      </c>
      <c r="CE206" s="20">
        <v>-106.3</v>
      </c>
      <c r="CG206" s="26">
        <v>42583</v>
      </c>
      <c r="CH206" s="26">
        <v>42905</v>
      </c>
      <c r="CI206" s="26">
        <v>43270</v>
      </c>
      <c r="CJ206" s="26">
        <v>43635</v>
      </c>
      <c r="CK206" s="26">
        <v>44001</v>
      </c>
      <c r="CL206" s="26"/>
      <c r="CM206" s="28">
        <v>105.02854794520547</v>
      </c>
      <c r="CN206" s="28">
        <v>-5.38</v>
      </c>
      <c r="CO206" s="28">
        <v>-5.38</v>
      </c>
      <c r="CP206" s="27">
        <v>-5.38</v>
      </c>
      <c r="CQ206" s="27">
        <v>-105.38</v>
      </c>
      <c r="CT206" s="23">
        <v>42583</v>
      </c>
      <c r="CU206" s="23">
        <v>42943</v>
      </c>
      <c r="CV206" s="23">
        <v>43308</v>
      </c>
      <c r="CW206" s="23"/>
      <c r="CX206" s="25">
        <v>100.14684931506849</v>
      </c>
      <c r="CY206" s="24">
        <v>-6.5</v>
      </c>
      <c r="CZ206" s="24">
        <v>-106.5</v>
      </c>
    </row>
    <row r="207" spans="1:105" x14ac:dyDescent="0.15">
      <c r="A207" s="1">
        <v>42584</v>
      </c>
      <c r="B207" s="1">
        <v>42771</v>
      </c>
      <c r="C207" s="1">
        <v>43136</v>
      </c>
      <c r="E207" s="2">
        <v>99.885424657534244</v>
      </c>
      <c r="F207">
        <v>-5.17</v>
      </c>
      <c r="G207">
        <v>-105.17</v>
      </c>
      <c r="J207" s="12">
        <v>42584</v>
      </c>
      <c r="K207" s="12">
        <v>42795</v>
      </c>
      <c r="L207" s="12"/>
      <c r="M207" s="13">
        <v>105.50958904109589</v>
      </c>
      <c r="N207" s="11">
        <v>-108.5</v>
      </c>
      <c r="Q207" s="14">
        <v>42584</v>
      </c>
      <c r="R207" s="14">
        <v>42612</v>
      </c>
      <c r="S207" s="14">
        <v>42977</v>
      </c>
      <c r="T207" s="17">
        <v>106.7113698630137</v>
      </c>
      <c r="U207" s="18">
        <v>-6.2</v>
      </c>
      <c r="V207" s="18">
        <v>-106.2</v>
      </c>
      <c r="X207" s="19">
        <v>42584</v>
      </c>
      <c r="Y207" s="19">
        <v>42673</v>
      </c>
      <c r="Z207" s="19">
        <v>43038</v>
      </c>
      <c r="AA207" s="19">
        <v>43403</v>
      </c>
      <c r="AB207" s="19">
        <v>43768</v>
      </c>
      <c r="AC207" s="22">
        <v>104.86808219178081</v>
      </c>
      <c r="AD207" s="21">
        <v>-5.4</v>
      </c>
      <c r="AE207" s="21">
        <v>-5.4</v>
      </c>
      <c r="AF207" s="21">
        <v>-5.4</v>
      </c>
      <c r="AG207" s="21">
        <v>-105.4</v>
      </c>
      <c r="AI207" s="23">
        <v>42584</v>
      </c>
      <c r="AJ207" s="23">
        <v>42766</v>
      </c>
      <c r="AK207" s="23">
        <v>43131</v>
      </c>
      <c r="AL207" s="23"/>
      <c r="AM207" s="25">
        <v>104.12671232876711</v>
      </c>
      <c r="AN207" s="24">
        <v>-6.5</v>
      </c>
      <c r="AO207" s="24">
        <v>-106.5</v>
      </c>
      <c r="AR207" s="29">
        <v>42584</v>
      </c>
      <c r="AS207" s="29">
        <v>42842</v>
      </c>
      <c r="AT207" s="29">
        <v>43207</v>
      </c>
      <c r="AU207" s="29">
        <v>43572</v>
      </c>
      <c r="AV207" s="29">
        <v>43938</v>
      </c>
      <c r="AW207" s="29">
        <v>44303</v>
      </c>
      <c r="AX207" s="29">
        <v>44668</v>
      </c>
      <c r="AY207" s="29">
        <v>45033</v>
      </c>
      <c r="AZ207" s="29"/>
      <c r="BA207" s="31">
        <v>92.000164383561639</v>
      </c>
      <c r="BB207" s="30">
        <v>-5.07</v>
      </c>
      <c r="BC207" s="30">
        <v>-5.07</v>
      </c>
      <c r="BD207" s="30">
        <v>-5.07</v>
      </c>
      <c r="BE207" s="30">
        <v>-5.07</v>
      </c>
      <c r="BF207" s="30">
        <v>-5.07</v>
      </c>
      <c r="BG207" s="30">
        <v>-5.07</v>
      </c>
      <c r="BH207" s="30">
        <v>-105.07</v>
      </c>
      <c r="BK207" s="23">
        <v>42584</v>
      </c>
      <c r="BL207" s="23">
        <v>42588</v>
      </c>
      <c r="BM207" s="23">
        <v>42953</v>
      </c>
      <c r="BN207" s="23">
        <v>43318</v>
      </c>
      <c r="BO207" s="25">
        <v>108.80999999999999</v>
      </c>
      <c r="BP207" s="24">
        <v>-7.3</v>
      </c>
      <c r="BQ207" s="24">
        <v>-7.3</v>
      </c>
      <c r="BR207" s="24">
        <v>-107.3</v>
      </c>
      <c r="BT207" s="19">
        <v>42584</v>
      </c>
      <c r="BU207" s="19">
        <v>42639</v>
      </c>
      <c r="BV207" s="19">
        <v>43004</v>
      </c>
      <c r="BW207" s="19">
        <v>43369</v>
      </c>
      <c r="BX207" s="19">
        <v>43734</v>
      </c>
      <c r="BY207" s="19">
        <v>44100</v>
      </c>
      <c r="BZ207" s="22">
        <v>107.05794520547946</v>
      </c>
      <c r="CA207" s="22">
        <v>-6.3</v>
      </c>
      <c r="CB207" s="22">
        <f t="shared" ref="CB207:CD207" si="370">CA207</f>
        <v>-6.3</v>
      </c>
      <c r="CC207" s="22">
        <f t="shared" si="370"/>
        <v>-6.3</v>
      </c>
      <c r="CD207" s="22">
        <f t="shared" si="370"/>
        <v>-6.3</v>
      </c>
      <c r="CE207" s="20">
        <v>-106.3</v>
      </c>
      <c r="CG207" s="26">
        <v>42584</v>
      </c>
      <c r="CH207" s="26">
        <v>42905</v>
      </c>
      <c r="CI207" s="26">
        <v>43270</v>
      </c>
      <c r="CJ207" s="26">
        <v>43635</v>
      </c>
      <c r="CK207" s="26">
        <v>44001</v>
      </c>
      <c r="CL207" s="26"/>
      <c r="CM207" s="28">
        <v>105.11328767123288</v>
      </c>
      <c r="CN207" s="28">
        <v>-5.38</v>
      </c>
      <c r="CO207" s="28">
        <v>-5.38</v>
      </c>
      <c r="CP207" s="28">
        <v>-5.38</v>
      </c>
      <c r="CQ207" s="28">
        <v>-105.38</v>
      </c>
      <c r="CT207" s="23">
        <v>42584</v>
      </c>
      <c r="CU207" s="23">
        <v>42943</v>
      </c>
      <c r="CV207" s="23">
        <v>43308</v>
      </c>
      <c r="CW207" s="23"/>
      <c r="CX207" s="25">
        <v>100.12465753424658</v>
      </c>
      <c r="CY207" s="24">
        <v>-6.5</v>
      </c>
      <c r="CZ207" s="24">
        <v>-106.5</v>
      </c>
    </row>
    <row r="208" spans="1:105" x14ac:dyDescent="0.15">
      <c r="A208" s="1">
        <v>42585</v>
      </c>
      <c r="B208" s="1">
        <v>42771</v>
      </c>
      <c r="C208" s="1">
        <v>43136</v>
      </c>
      <c r="E208" s="2">
        <v>100.04958904109589</v>
      </c>
      <c r="F208">
        <v>-5.17</v>
      </c>
      <c r="G208">
        <v>-105.17</v>
      </c>
      <c r="J208" s="12">
        <v>42585</v>
      </c>
      <c r="K208" s="12">
        <v>42795</v>
      </c>
      <c r="L208" s="12"/>
      <c r="M208" s="13">
        <v>105.47287671232877</v>
      </c>
      <c r="N208" s="11">
        <v>-108.5</v>
      </c>
      <c r="Q208" s="14">
        <v>42585</v>
      </c>
      <c r="R208" s="14">
        <v>42612</v>
      </c>
      <c r="S208" s="14">
        <v>42977</v>
      </c>
      <c r="T208" s="17">
        <v>106.70835616438356</v>
      </c>
      <c r="U208" s="18">
        <v>-6.2</v>
      </c>
      <c r="V208" s="18">
        <v>-106.2</v>
      </c>
      <c r="X208" s="19">
        <v>42585</v>
      </c>
      <c r="Y208" s="19">
        <v>42673</v>
      </c>
      <c r="Z208" s="19">
        <v>43038</v>
      </c>
      <c r="AA208" s="19">
        <v>43403</v>
      </c>
      <c r="AB208" s="19">
        <v>43768</v>
      </c>
      <c r="AC208" s="22">
        <v>104.71287671232876</v>
      </c>
      <c r="AD208" s="21">
        <v>-5.4</v>
      </c>
      <c r="AE208" s="21">
        <v>-5.4</v>
      </c>
      <c r="AF208" s="21">
        <v>-5.4</v>
      </c>
      <c r="AG208" s="21">
        <v>-105.4</v>
      </c>
      <c r="AI208" s="23">
        <v>42585</v>
      </c>
      <c r="AJ208" s="23">
        <v>42766</v>
      </c>
      <c r="AK208" s="23">
        <v>43131</v>
      </c>
      <c r="AL208" s="23"/>
      <c r="AM208" s="25">
        <v>104.24452054794521</v>
      </c>
      <c r="AN208" s="24">
        <v>-6.5</v>
      </c>
      <c r="AO208" s="24">
        <v>-106.5</v>
      </c>
      <c r="AR208" s="29">
        <v>42585</v>
      </c>
      <c r="AS208" s="29">
        <v>42842</v>
      </c>
      <c r="AT208" s="29">
        <v>43207</v>
      </c>
      <c r="AU208" s="29">
        <v>43572</v>
      </c>
      <c r="AV208" s="29">
        <v>43938</v>
      </c>
      <c r="AW208" s="29">
        <v>44303</v>
      </c>
      <c r="AX208" s="29">
        <v>44668</v>
      </c>
      <c r="AY208" s="29">
        <v>45033</v>
      </c>
      <c r="AZ208" s="29"/>
      <c r="BA208" s="31">
        <v>92.364054794520541</v>
      </c>
      <c r="BB208" s="30">
        <v>-5.07</v>
      </c>
      <c r="BC208" s="30">
        <v>-5.07</v>
      </c>
      <c r="BD208" s="30">
        <v>-5.07</v>
      </c>
      <c r="BE208" s="30">
        <v>-5.07</v>
      </c>
      <c r="BF208" s="30">
        <v>-5.07</v>
      </c>
      <c r="BG208" s="30">
        <v>-5.07</v>
      </c>
      <c r="BH208" s="30">
        <v>-105.07</v>
      </c>
      <c r="BK208" s="23">
        <v>42585</v>
      </c>
      <c r="BL208" s="23">
        <v>42588</v>
      </c>
      <c r="BM208" s="23">
        <v>42953</v>
      </c>
      <c r="BN208" s="23">
        <v>43318</v>
      </c>
      <c r="BO208" s="25">
        <v>109.16000000000001</v>
      </c>
      <c r="BP208" s="24">
        <v>-7.3</v>
      </c>
      <c r="BQ208" s="24">
        <v>-7.3</v>
      </c>
      <c r="BR208" s="24">
        <v>-107.3</v>
      </c>
      <c r="BT208" s="19">
        <v>42585</v>
      </c>
      <c r="BU208" s="19">
        <v>42639</v>
      </c>
      <c r="BV208" s="19">
        <v>43004</v>
      </c>
      <c r="BW208" s="19">
        <v>43369</v>
      </c>
      <c r="BX208" s="19">
        <v>43734</v>
      </c>
      <c r="BY208" s="19">
        <v>44100</v>
      </c>
      <c r="BZ208" s="22">
        <v>106.88520547945205</v>
      </c>
      <c r="CA208" s="22">
        <v>-6.3</v>
      </c>
      <c r="CB208" s="22">
        <v>-6.3</v>
      </c>
      <c r="CC208" s="20">
        <v>-6.3</v>
      </c>
      <c r="CD208" s="20">
        <v>-6.3</v>
      </c>
      <c r="CE208" s="20">
        <v>-106.3</v>
      </c>
      <c r="CG208" s="26">
        <v>42585</v>
      </c>
      <c r="CH208" s="26">
        <v>42905</v>
      </c>
      <c r="CI208" s="26">
        <v>43270</v>
      </c>
      <c r="CJ208" s="26">
        <v>43635</v>
      </c>
      <c r="CK208" s="26">
        <v>44001</v>
      </c>
      <c r="CL208" s="26"/>
      <c r="CM208" s="28">
        <v>105.16802739726027</v>
      </c>
      <c r="CN208" s="28">
        <v>-5.38</v>
      </c>
      <c r="CO208" s="28">
        <v>-5.38</v>
      </c>
      <c r="CP208" s="27">
        <v>-5.38</v>
      </c>
      <c r="CQ208" s="27">
        <v>-105.38</v>
      </c>
      <c r="CT208" s="23">
        <v>42585</v>
      </c>
      <c r="CU208" s="23">
        <v>42943</v>
      </c>
      <c r="CV208" s="23">
        <v>43308</v>
      </c>
      <c r="CW208" s="23"/>
      <c r="CX208" s="25">
        <v>100.24246575342465</v>
      </c>
      <c r="CY208" s="24">
        <v>-6.5</v>
      </c>
      <c r="CZ208" s="24">
        <v>-106.5</v>
      </c>
    </row>
    <row r="209" spans="1:104" x14ac:dyDescent="0.15">
      <c r="A209" s="1">
        <v>42586</v>
      </c>
      <c r="B209" s="1">
        <v>42771</v>
      </c>
      <c r="C209" s="1">
        <v>43136</v>
      </c>
      <c r="E209" s="2" t="s">
        <v>2</v>
      </c>
      <c r="F209">
        <v>-5.17</v>
      </c>
      <c r="G209">
        <v>-105.17</v>
      </c>
      <c r="J209" s="12">
        <v>42586</v>
      </c>
      <c r="K209" s="12">
        <v>42795</v>
      </c>
      <c r="L209" s="12"/>
      <c r="M209" s="13">
        <v>105.46616438356165</v>
      </c>
      <c r="N209" s="11">
        <v>-108.5</v>
      </c>
      <c r="Q209" s="14">
        <v>42586</v>
      </c>
      <c r="R209" s="14">
        <v>42612</v>
      </c>
      <c r="S209" s="14">
        <v>42977</v>
      </c>
      <c r="T209" s="17">
        <v>106.72534246575343</v>
      </c>
      <c r="U209" s="18">
        <v>-6.2</v>
      </c>
      <c r="V209" s="18">
        <v>-106.2</v>
      </c>
      <c r="X209" s="19">
        <v>42586</v>
      </c>
      <c r="Y209" s="19">
        <v>42673</v>
      </c>
      <c r="Z209" s="19">
        <v>43038</v>
      </c>
      <c r="AA209" s="19">
        <v>43403</v>
      </c>
      <c r="AB209" s="19">
        <v>43768</v>
      </c>
      <c r="AC209" s="22">
        <v>104.7876712328767</v>
      </c>
      <c r="AD209" s="21">
        <v>-5.4</v>
      </c>
      <c r="AE209" s="21">
        <v>-5.4</v>
      </c>
      <c r="AF209" s="21">
        <v>-5.4</v>
      </c>
      <c r="AG209" s="21">
        <v>-105.4</v>
      </c>
      <c r="AI209" s="23">
        <v>42586</v>
      </c>
      <c r="AJ209" s="23">
        <v>42766</v>
      </c>
      <c r="AK209" s="23">
        <v>43131</v>
      </c>
      <c r="AL209" s="23"/>
      <c r="AM209" s="25">
        <v>104.26232876712329</v>
      </c>
      <c r="AN209" s="24">
        <v>-6.5</v>
      </c>
      <c r="AO209" s="24">
        <v>-106.5</v>
      </c>
      <c r="AR209" s="29">
        <v>42586</v>
      </c>
      <c r="AS209" s="29">
        <v>42842</v>
      </c>
      <c r="AT209" s="29">
        <v>43207</v>
      </c>
      <c r="AU209" s="29">
        <v>43572</v>
      </c>
      <c r="AV209" s="29">
        <v>43938</v>
      </c>
      <c r="AW209" s="29">
        <v>44303</v>
      </c>
      <c r="AX209" s="29">
        <v>44668</v>
      </c>
      <c r="AY209" s="29">
        <v>45033</v>
      </c>
      <c r="AZ209" s="29"/>
      <c r="BA209" s="31">
        <v>92.26794520547945</v>
      </c>
      <c r="BB209" s="30">
        <v>-5.07</v>
      </c>
      <c r="BC209" s="30">
        <v>-5.07</v>
      </c>
      <c r="BD209" s="30">
        <v>-5.07</v>
      </c>
      <c r="BE209" s="30">
        <v>-5.07</v>
      </c>
      <c r="BF209" s="30">
        <v>-5.07</v>
      </c>
      <c r="BG209" s="30">
        <v>-5.07</v>
      </c>
      <c r="BH209" s="30">
        <v>-105.07</v>
      </c>
      <c r="BK209" s="23">
        <v>42586</v>
      </c>
      <c r="BL209" s="23">
        <v>42588</v>
      </c>
      <c r="BM209" s="23">
        <v>42953</v>
      </c>
      <c r="BN209" s="23">
        <v>43318</v>
      </c>
      <c r="BO209" s="25">
        <v>109.09</v>
      </c>
      <c r="BP209" s="24">
        <v>-7.3</v>
      </c>
      <c r="BQ209" s="24">
        <v>-7.3</v>
      </c>
      <c r="BR209" s="24">
        <v>-107.3</v>
      </c>
      <c r="BT209" s="19">
        <v>42586</v>
      </c>
      <c r="BU209" s="19">
        <v>42639</v>
      </c>
      <c r="BV209" s="19">
        <v>43004</v>
      </c>
      <c r="BW209" s="19">
        <v>43369</v>
      </c>
      <c r="BX209" s="19">
        <v>43734</v>
      </c>
      <c r="BY209" s="19">
        <v>44100</v>
      </c>
      <c r="BZ209" s="22">
        <v>107.10246575342467</v>
      </c>
      <c r="CA209" s="22">
        <v>-6.3</v>
      </c>
      <c r="CB209" s="22">
        <v>-6.3</v>
      </c>
      <c r="CC209" s="20">
        <v>-6.3</v>
      </c>
      <c r="CD209" s="20">
        <v>-6.3</v>
      </c>
      <c r="CE209" s="20">
        <v>-106.3</v>
      </c>
      <c r="CG209" s="26">
        <v>42586</v>
      </c>
      <c r="CH209" s="26">
        <v>42905</v>
      </c>
      <c r="CI209" s="26">
        <v>43270</v>
      </c>
      <c r="CJ209" s="26">
        <v>43635</v>
      </c>
      <c r="CK209" s="26">
        <v>44001</v>
      </c>
      <c r="CL209" s="26"/>
      <c r="CM209" s="28">
        <v>105.22276712328767</v>
      </c>
      <c r="CN209" s="28">
        <v>-5.38</v>
      </c>
      <c r="CO209" s="28">
        <v>-5.38</v>
      </c>
      <c r="CP209" s="28">
        <v>-5.38</v>
      </c>
      <c r="CQ209" s="28">
        <v>-105.38</v>
      </c>
      <c r="CT209" s="23">
        <v>42586</v>
      </c>
      <c r="CU209" s="23">
        <v>42943</v>
      </c>
      <c r="CV209" s="23">
        <v>43308</v>
      </c>
      <c r="CW209" s="23"/>
      <c r="CX209" s="25">
        <v>100.35027397260274</v>
      </c>
      <c r="CY209" s="24">
        <v>-6.5</v>
      </c>
      <c r="CZ209" s="24">
        <v>-106.5</v>
      </c>
    </row>
    <row r="210" spans="1:104" x14ac:dyDescent="0.15">
      <c r="A210" s="1">
        <v>42587</v>
      </c>
      <c r="B210" s="1">
        <v>42771</v>
      </c>
      <c r="C210" s="1">
        <v>43136</v>
      </c>
      <c r="E210" s="2" t="s">
        <v>2</v>
      </c>
      <c r="F210">
        <v>-5.17</v>
      </c>
      <c r="G210">
        <v>-105.17</v>
      </c>
      <c r="J210" s="12">
        <v>42587</v>
      </c>
      <c r="K210" s="12">
        <v>42795</v>
      </c>
      <c r="L210" s="12"/>
      <c r="M210" s="13">
        <v>105.42945205479452</v>
      </c>
      <c r="N210" s="11">
        <v>-108.5</v>
      </c>
      <c r="Q210" s="14">
        <v>42587</v>
      </c>
      <c r="R210" s="14">
        <v>42612</v>
      </c>
      <c r="S210" s="14">
        <v>42977</v>
      </c>
      <c r="T210" s="17">
        <v>106.7723287671233</v>
      </c>
      <c r="U210" s="18">
        <v>-6.2</v>
      </c>
      <c r="V210" s="18">
        <v>-106.2</v>
      </c>
      <c r="X210" s="19">
        <v>42587</v>
      </c>
      <c r="Y210" s="19">
        <v>42673</v>
      </c>
      <c r="Z210" s="19">
        <v>43038</v>
      </c>
      <c r="AA210" s="19">
        <v>43403</v>
      </c>
      <c r="AB210" s="19">
        <v>43768</v>
      </c>
      <c r="AC210" s="22">
        <v>104.74246575342465</v>
      </c>
      <c r="AD210" s="21">
        <v>-5.4</v>
      </c>
      <c r="AE210" s="21">
        <v>-5.4</v>
      </c>
      <c r="AF210" s="21">
        <v>-5.4</v>
      </c>
      <c r="AG210" s="21">
        <v>-105.4</v>
      </c>
      <c r="AI210" s="23">
        <v>42587</v>
      </c>
      <c r="AJ210" s="23">
        <v>42766</v>
      </c>
      <c r="AK210" s="23">
        <v>43131</v>
      </c>
      <c r="AL210" s="23"/>
      <c r="AM210" s="25">
        <v>104.32013698630136</v>
      </c>
      <c r="AN210" s="24">
        <v>-6.5</v>
      </c>
      <c r="AO210" s="24">
        <v>-106.5</v>
      </c>
      <c r="AR210" s="29">
        <v>42587</v>
      </c>
      <c r="AS210" s="29">
        <v>42842</v>
      </c>
      <c r="AT210" s="29">
        <v>43207</v>
      </c>
      <c r="AU210" s="29">
        <v>43572</v>
      </c>
      <c r="AV210" s="29">
        <v>43938</v>
      </c>
      <c r="AW210" s="29">
        <v>44303</v>
      </c>
      <c r="AX210" s="29">
        <v>44668</v>
      </c>
      <c r="AY210" s="29">
        <v>45033</v>
      </c>
      <c r="AZ210" s="29"/>
      <c r="BA210" s="31">
        <v>93.23183561643836</v>
      </c>
      <c r="BB210" s="30">
        <v>-5.07</v>
      </c>
      <c r="BC210" s="30">
        <v>-5.07</v>
      </c>
      <c r="BD210" s="30">
        <v>-5.07</v>
      </c>
      <c r="BE210" s="30">
        <v>-5.07</v>
      </c>
      <c r="BF210" s="30">
        <v>-5.07</v>
      </c>
      <c r="BG210" s="30">
        <v>-5.07</v>
      </c>
      <c r="BH210" s="30">
        <v>-105.07</v>
      </c>
      <c r="BK210" s="23">
        <v>42587</v>
      </c>
      <c r="BL210" s="23">
        <v>42588</v>
      </c>
      <c r="BM210" s="23">
        <v>42953</v>
      </c>
      <c r="BN210" s="23">
        <v>43318</v>
      </c>
      <c r="BO210" s="25">
        <v>102.01</v>
      </c>
      <c r="BP210" s="24">
        <v>-7.3</v>
      </c>
      <c r="BQ210" s="24">
        <v>-7.3</v>
      </c>
      <c r="BR210" s="24">
        <v>-107.3</v>
      </c>
      <c r="BT210" s="19">
        <v>42587</v>
      </c>
      <c r="BU210" s="19">
        <v>42639</v>
      </c>
      <c r="BV210" s="19">
        <v>43004</v>
      </c>
      <c r="BW210" s="19">
        <v>43369</v>
      </c>
      <c r="BX210" s="19">
        <v>43734</v>
      </c>
      <c r="BY210" s="19">
        <v>44100</v>
      </c>
      <c r="BZ210" s="22">
        <v>107.26972602739725</v>
      </c>
      <c r="CA210" s="22">
        <v>-6.3</v>
      </c>
      <c r="CB210" s="22">
        <f t="shared" ref="CB210:CD210" si="371">CA210</f>
        <v>-6.3</v>
      </c>
      <c r="CC210" s="22">
        <f t="shared" si="371"/>
        <v>-6.3</v>
      </c>
      <c r="CD210" s="22">
        <f t="shared" si="371"/>
        <v>-6.3</v>
      </c>
      <c r="CE210" s="20">
        <v>-106.3</v>
      </c>
      <c r="CG210" s="26">
        <v>42587</v>
      </c>
      <c r="CH210" s="26">
        <v>42905</v>
      </c>
      <c r="CI210" s="26">
        <v>43270</v>
      </c>
      <c r="CJ210" s="26">
        <v>43635</v>
      </c>
      <c r="CK210" s="26">
        <v>44001</v>
      </c>
      <c r="CL210" s="26"/>
      <c r="CM210" s="28">
        <v>105.30750684931506</v>
      </c>
      <c r="CN210" s="28">
        <v>-5.38</v>
      </c>
      <c r="CO210" s="28">
        <v>-5.38</v>
      </c>
      <c r="CP210" s="27">
        <v>-5.38</v>
      </c>
      <c r="CQ210" s="27">
        <v>-105.38</v>
      </c>
      <c r="CT210" s="23">
        <v>42587</v>
      </c>
      <c r="CU210" s="23">
        <v>42943</v>
      </c>
      <c r="CV210" s="23">
        <v>43308</v>
      </c>
      <c r="CW210" s="23"/>
      <c r="CX210" s="25">
        <v>100.36808219178081</v>
      </c>
      <c r="CY210" s="24">
        <v>-6.5</v>
      </c>
      <c r="CZ210" s="24">
        <v>-106.5</v>
      </c>
    </row>
    <row r="211" spans="1:104" x14ac:dyDescent="0.15">
      <c r="A211" s="1">
        <v>42590</v>
      </c>
      <c r="B211" s="1">
        <v>42771</v>
      </c>
      <c r="C211" s="1">
        <v>43136</v>
      </c>
      <c r="E211" s="2">
        <v>100.02041095890411</v>
      </c>
      <c r="F211">
        <v>-5.17</v>
      </c>
      <c r="G211">
        <v>-105.17</v>
      </c>
      <c r="J211" s="12">
        <v>42590</v>
      </c>
      <c r="K211" s="12">
        <v>42795</v>
      </c>
      <c r="L211" s="12"/>
      <c r="M211" s="13">
        <v>105.48931506849314</v>
      </c>
      <c r="N211" s="11">
        <v>-108.5</v>
      </c>
      <c r="Q211" s="14">
        <v>42590</v>
      </c>
      <c r="R211" s="14">
        <v>42612</v>
      </c>
      <c r="S211" s="14">
        <v>42977</v>
      </c>
      <c r="T211" s="17">
        <v>106.84328767123287</v>
      </c>
      <c r="U211" s="18">
        <v>-6.2</v>
      </c>
      <c r="V211" s="18">
        <v>-106.2</v>
      </c>
      <c r="X211" s="19">
        <v>42590</v>
      </c>
      <c r="Y211" s="19">
        <v>42673</v>
      </c>
      <c r="Z211" s="19">
        <v>43038</v>
      </c>
      <c r="AA211" s="19">
        <v>43403</v>
      </c>
      <c r="AB211" s="19">
        <v>43768</v>
      </c>
      <c r="AC211" s="22">
        <v>104.6868493150685</v>
      </c>
      <c r="AD211" s="21">
        <v>-5.4</v>
      </c>
      <c r="AE211" s="21">
        <v>-5.4</v>
      </c>
      <c r="AF211" s="21">
        <v>-5.4</v>
      </c>
      <c r="AG211" s="21">
        <v>-105.4</v>
      </c>
      <c r="AI211" s="23">
        <v>42590</v>
      </c>
      <c r="AJ211" s="23">
        <v>42766</v>
      </c>
      <c r="AK211" s="23">
        <v>43131</v>
      </c>
      <c r="AL211" s="23"/>
      <c r="AM211" s="25">
        <v>104.37356164383561</v>
      </c>
      <c r="AN211" s="24">
        <v>-6.5</v>
      </c>
      <c r="AO211" s="24">
        <v>-106.5</v>
      </c>
      <c r="AR211" s="29">
        <v>42590</v>
      </c>
      <c r="AS211" s="29">
        <v>42842</v>
      </c>
      <c r="AT211" s="29">
        <v>43207</v>
      </c>
      <c r="AU211" s="29">
        <v>43572</v>
      </c>
      <c r="AV211" s="29">
        <v>43938</v>
      </c>
      <c r="AW211" s="29">
        <v>44303</v>
      </c>
      <c r="AX211" s="29">
        <v>44668</v>
      </c>
      <c r="AY211" s="29">
        <v>45033</v>
      </c>
      <c r="AZ211" s="29"/>
      <c r="BA211" s="31">
        <v>94.003506849315073</v>
      </c>
      <c r="BB211" s="30">
        <v>-5.07</v>
      </c>
      <c r="BC211" s="30">
        <v>-5.07</v>
      </c>
      <c r="BD211" s="30">
        <v>-5.07</v>
      </c>
      <c r="BE211" s="30">
        <v>-5.07</v>
      </c>
      <c r="BF211" s="30">
        <v>-5.07</v>
      </c>
      <c r="BG211" s="30">
        <v>-5.07</v>
      </c>
      <c r="BH211" s="30">
        <v>-105.07</v>
      </c>
      <c r="BK211" s="23">
        <v>42590</v>
      </c>
      <c r="BL211" s="23">
        <v>42953</v>
      </c>
      <c r="BM211" s="23">
        <v>43318</v>
      </c>
      <c r="BN211" s="23"/>
      <c r="BO211" s="25">
        <v>101.97</v>
      </c>
      <c r="BP211" s="24">
        <v>-7.3</v>
      </c>
      <c r="BQ211" s="24">
        <v>-107.3</v>
      </c>
      <c r="BT211" s="19">
        <v>42590</v>
      </c>
      <c r="BU211" s="19">
        <v>42639</v>
      </c>
      <c r="BV211" s="19">
        <v>43004</v>
      </c>
      <c r="BW211" s="19">
        <v>43369</v>
      </c>
      <c r="BX211" s="19">
        <v>43734</v>
      </c>
      <c r="BY211" s="19">
        <v>44100</v>
      </c>
      <c r="BZ211" s="22">
        <v>107.41150684931506</v>
      </c>
      <c r="CA211" s="22">
        <v>-6.3</v>
      </c>
      <c r="CB211" s="22">
        <v>-6.3</v>
      </c>
      <c r="CC211" s="20">
        <v>-6.3</v>
      </c>
      <c r="CD211" s="20">
        <v>-6.3</v>
      </c>
      <c r="CE211" s="20">
        <v>-106.3</v>
      </c>
      <c r="CG211" s="26">
        <v>42590</v>
      </c>
      <c r="CH211" s="26">
        <v>42905</v>
      </c>
      <c r="CI211" s="26">
        <v>43270</v>
      </c>
      <c r="CJ211" s="26">
        <v>43635</v>
      </c>
      <c r="CK211" s="26">
        <v>44001</v>
      </c>
      <c r="CL211" s="26"/>
      <c r="CM211" s="28">
        <v>105.40172602739726</v>
      </c>
      <c r="CN211" s="28">
        <v>-5.38</v>
      </c>
      <c r="CO211" s="28">
        <v>-5.38</v>
      </c>
      <c r="CP211" s="28">
        <v>-5.38</v>
      </c>
      <c r="CQ211" s="28">
        <v>-105.38</v>
      </c>
      <c r="CT211" s="23">
        <v>42590</v>
      </c>
      <c r="CU211" s="23">
        <v>42943</v>
      </c>
      <c r="CV211" s="23">
        <v>43308</v>
      </c>
      <c r="CW211" s="23"/>
      <c r="CX211" s="25">
        <v>100.42150684931507</v>
      </c>
      <c r="CY211" s="24">
        <v>-6.5</v>
      </c>
      <c r="CZ211" s="24">
        <v>-106.5</v>
      </c>
    </row>
    <row r="212" spans="1:104" x14ac:dyDescent="0.15">
      <c r="A212" s="1">
        <v>42591</v>
      </c>
      <c r="B212" s="1">
        <v>42771</v>
      </c>
      <c r="C212" s="1">
        <v>43136</v>
      </c>
      <c r="E212" s="2">
        <v>100.43457534246575</v>
      </c>
      <c r="F212">
        <v>-5.17</v>
      </c>
      <c r="G212">
        <v>-105.17</v>
      </c>
      <c r="J212" s="12">
        <v>42591</v>
      </c>
      <c r="K212" s="12">
        <v>42795</v>
      </c>
      <c r="L212" s="12"/>
      <c r="M212" s="13">
        <v>105.50260273972603</v>
      </c>
      <c r="N212" s="11">
        <v>-108.5</v>
      </c>
      <c r="Q212" s="14">
        <v>42591</v>
      </c>
      <c r="R212" s="14">
        <v>42612</v>
      </c>
      <c r="S212" s="14">
        <v>42977</v>
      </c>
      <c r="T212" s="17">
        <v>106.86027397260274</v>
      </c>
      <c r="U212" s="18">
        <v>-6.2</v>
      </c>
      <c r="V212" s="18">
        <v>-106.2</v>
      </c>
      <c r="X212" s="19">
        <v>42591</v>
      </c>
      <c r="Y212" s="19">
        <v>42673</v>
      </c>
      <c r="Z212" s="19">
        <v>43038</v>
      </c>
      <c r="AA212" s="19">
        <v>43403</v>
      </c>
      <c r="AB212" s="19">
        <v>43768</v>
      </c>
      <c r="AC212" s="22">
        <v>104.80164383561643</v>
      </c>
      <c r="AD212" s="21">
        <v>-5.4</v>
      </c>
      <c r="AE212" s="21">
        <v>-5.4</v>
      </c>
      <c r="AF212" s="21">
        <v>-5.4</v>
      </c>
      <c r="AG212" s="21">
        <v>-105.4</v>
      </c>
      <c r="AI212" s="23">
        <v>42591</v>
      </c>
      <c r="AJ212" s="23">
        <v>42766</v>
      </c>
      <c r="AK212" s="23">
        <v>43131</v>
      </c>
      <c r="AL212" s="23"/>
      <c r="AM212" s="25">
        <v>104.3513698630137</v>
      </c>
      <c r="AN212" s="24">
        <v>-6.5</v>
      </c>
      <c r="AO212" s="24">
        <v>-106.5</v>
      </c>
      <c r="AR212" s="29">
        <v>42591</v>
      </c>
      <c r="AS212" s="29">
        <v>42842</v>
      </c>
      <c r="AT212" s="29">
        <v>43207</v>
      </c>
      <c r="AU212" s="29">
        <v>43572</v>
      </c>
      <c r="AV212" s="29">
        <v>43938</v>
      </c>
      <c r="AW212" s="29">
        <v>44303</v>
      </c>
      <c r="AX212" s="29">
        <v>44668</v>
      </c>
      <c r="AY212" s="29">
        <v>45033</v>
      </c>
      <c r="AZ212" s="29"/>
      <c r="BA212" s="31">
        <v>94.137397260273985</v>
      </c>
      <c r="BB212" s="30">
        <v>-5.07</v>
      </c>
      <c r="BC212" s="30">
        <v>-5.07</v>
      </c>
      <c r="BD212" s="30">
        <v>-5.07</v>
      </c>
      <c r="BE212" s="30">
        <v>-5.07</v>
      </c>
      <c r="BF212" s="30">
        <v>-5.07</v>
      </c>
      <c r="BG212" s="30">
        <v>-5.07</v>
      </c>
      <c r="BH212" s="30">
        <v>-105.07</v>
      </c>
      <c r="BK212" s="23">
        <v>42591</v>
      </c>
      <c r="BL212" s="23">
        <v>42953</v>
      </c>
      <c r="BM212" s="23">
        <v>43318</v>
      </c>
      <c r="BN212" s="23"/>
      <c r="BO212" s="25">
        <v>102.11</v>
      </c>
      <c r="BP212" s="24">
        <v>-7.3</v>
      </c>
      <c r="BQ212" s="24">
        <v>-107.3</v>
      </c>
      <c r="BT212" s="19">
        <v>42591</v>
      </c>
      <c r="BU212" s="19">
        <v>42639</v>
      </c>
      <c r="BV212" s="19">
        <v>43004</v>
      </c>
      <c r="BW212" s="19">
        <v>43369</v>
      </c>
      <c r="BX212" s="19">
        <v>43734</v>
      </c>
      <c r="BY212" s="19">
        <v>44100</v>
      </c>
      <c r="BZ212" s="22">
        <v>107.53876712328767</v>
      </c>
      <c r="CA212" s="22">
        <v>-6.3</v>
      </c>
      <c r="CB212" s="22">
        <v>-6.3</v>
      </c>
      <c r="CC212" s="20">
        <v>-6.3</v>
      </c>
      <c r="CD212" s="20">
        <v>-6.3</v>
      </c>
      <c r="CE212" s="20">
        <v>-106.3</v>
      </c>
      <c r="CG212" s="26">
        <v>42591</v>
      </c>
      <c r="CH212" s="26">
        <v>42905</v>
      </c>
      <c r="CI212" s="26">
        <v>43270</v>
      </c>
      <c r="CJ212" s="26">
        <v>43635</v>
      </c>
      <c r="CK212" s="26">
        <v>44001</v>
      </c>
      <c r="CL212" s="26"/>
      <c r="CM212" s="28">
        <v>105.46646575342466</v>
      </c>
      <c r="CN212" s="28">
        <v>-5.38</v>
      </c>
      <c r="CO212" s="28">
        <v>-5.38</v>
      </c>
      <c r="CP212" s="27">
        <v>-5.38</v>
      </c>
      <c r="CQ212" s="27">
        <v>-105.38</v>
      </c>
      <c r="CT212" s="23">
        <v>42591</v>
      </c>
      <c r="CU212" s="23">
        <v>42943</v>
      </c>
      <c r="CV212" s="23">
        <v>43308</v>
      </c>
      <c r="CW212" s="23"/>
      <c r="CX212" s="25">
        <v>100.50931506849315</v>
      </c>
      <c r="CY212" s="24">
        <v>-6.5</v>
      </c>
      <c r="CZ212" s="24">
        <v>-106.5</v>
      </c>
    </row>
    <row r="213" spans="1:104" x14ac:dyDescent="0.15">
      <c r="A213" s="1">
        <v>42592</v>
      </c>
      <c r="B213" s="1">
        <v>42771</v>
      </c>
      <c r="C213" s="1">
        <v>43136</v>
      </c>
      <c r="E213" s="2">
        <v>101.1287397260274</v>
      </c>
      <c r="F213">
        <v>-5.17</v>
      </c>
      <c r="G213">
        <v>-105.17</v>
      </c>
      <c r="J213" s="12">
        <v>42592</v>
      </c>
      <c r="K213" s="12">
        <v>42795</v>
      </c>
      <c r="L213" s="12"/>
      <c r="M213" s="13">
        <v>105.4258904109589</v>
      </c>
      <c r="N213" s="11">
        <v>-108.5</v>
      </c>
      <c r="Q213" s="14">
        <v>42592</v>
      </c>
      <c r="R213" s="14">
        <v>42612</v>
      </c>
      <c r="S213" s="14">
        <v>42977</v>
      </c>
      <c r="T213" s="17">
        <v>106.87726027397261</v>
      </c>
      <c r="U213" s="18">
        <v>-6.2</v>
      </c>
      <c r="V213" s="18">
        <v>-106.2</v>
      </c>
      <c r="X213" s="19">
        <v>42592</v>
      </c>
      <c r="Y213" s="19">
        <v>42673</v>
      </c>
      <c r="Z213" s="19">
        <v>43038</v>
      </c>
      <c r="AA213" s="19">
        <v>43403</v>
      </c>
      <c r="AB213" s="19">
        <v>43768</v>
      </c>
      <c r="AC213" s="22">
        <v>104.90643835616439</v>
      </c>
      <c r="AD213" s="21">
        <v>-5.4</v>
      </c>
      <c r="AE213" s="21">
        <v>-5.4</v>
      </c>
      <c r="AF213" s="21">
        <v>-5.4</v>
      </c>
      <c r="AG213" s="21">
        <v>-105.4</v>
      </c>
      <c r="AI213" s="23">
        <v>42592</v>
      </c>
      <c r="AJ213" s="23">
        <v>42766</v>
      </c>
      <c r="AK213" s="23">
        <v>43131</v>
      </c>
      <c r="AL213" s="23"/>
      <c r="AM213" s="25">
        <v>104.40917808219177</v>
      </c>
      <c r="AN213" s="24">
        <v>-6.5</v>
      </c>
      <c r="AO213" s="24">
        <v>-106.5</v>
      </c>
      <c r="AR213" s="29">
        <v>42592</v>
      </c>
      <c r="AS213" s="29">
        <v>42842</v>
      </c>
      <c r="AT213" s="29">
        <v>43207</v>
      </c>
      <c r="AU213" s="29">
        <v>43572</v>
      </c>
      <c r="AV213" s="29">
        <v>43938</v>
      </c>
      <c r="AW213" s="29">
        <v>44303</v>
      </c>
      <c r="AX213" s="29">
        <v>44668</v>
      </c>
      <c r="AY213" s="29">
        <v>45033</v>
      </c>
      <c r="AZ213" s="29"/>
      <c r="BA213" s="31">
        <v>94.211287671232867</v>
      </c>
      <c r="BB213" s="30">
        <v>-5.07</v>
      </c>
      <c r="BC213" s="30">
        <v>-5.07</v>
      </c>
      <c r="BD213" s="30">
        <v>-5.07</v>
      </c>
      <c r="BE213" s="30">
        <v>-5.07</v>
      </c>
      <c r="BF213" s="30">
        <v>-5.07</v>
      </c>
      <c r="BG213" s="30">
        <v>-5.07</v>
      </c>
      <c r="BH213" s="30">
        <v>-105.07</v>
      </c>
      <c r="BK213" s="23">
        <v>42592</v>
      </c>
      <c r="BL213" s="23">
        <v>42953</v>
      </c>
      <c r="BM213" s="23">
        <v>43318</v>
      </c>
      <c r="BN213" s="23"/>
      <c r="BO213" s="25">
        <v>102.14999999999999</v>
      </c>
      <c r="BP213" s="24">
        <v>-7.3</v>
      </c>
      <c r="BQ213" s="24">
        <v>-107.3</v>
      </c>
      <c r="BT213" s="19">
        <v>42592</v>
      </c>
      <c r="BU213" s="19">
        <v>42639</v>
      </c>
      <c r="BV213" s="19">
        <v>43004</v>
      </c>
      <c r="BW213" s="19">
        <v>43369</v>
      </c>
      <c r="BX213" s="19">
        <v>43734</v>
      </c>
      <c r="BY213" s="19">
        <v>44100</v>
      </c>
      <c r="BZ213" s="22">
        <v>107.50602739726027</v>
      </c>
      <c r="CA213" s="22">
        <v>-6.3</v>
      </c>
      <c r="CB213" s="22">
        <f t="shared" ref="CB213:CD213" si="372">CA213</f>
        <v>-6.3</v>
      </c>
      <c r="CC213" s="22">
        <f t="shared" si="372"/>
        <v>-6.3</v>
      </c>
      <c r="CD213" s="22">
        <f t="shared" si="372"/>
        <v>-6.3</v>
      </c>
      <c r="CE213" s="20">
        <v>-106.3</v>
      </c>
      <c r="CG213" s="26">
        <v>42592</v>
      </c>
      <c r="CH213" s="26">
        <v>42905</v>
      </c>
      <c r="CI213" s="26">
        <v>43270</v>
      </c>
      <c r="CJ213" s="26">
        <v>43635</v>
      </c>
      <c r="CK213" s="26">
        <v>44001</v>
      </c>
      <c r="CL213" s="26"/>
      <c r="CM213" s="28">
        <v>105.55120547945205</v>
      </c>
      <c r="CN213" s="28">
        <v>-5.38</v>
      </c>
      <c r="CO213" s="28">
        <v>-5.38</v>
      </c>
      <c r="CP213" s="28">
        <v>-5.38</v>
      </c>
      <c r="CQ213" s="28">
        <v>-105.38</v>
      </c>
      <c r="CT213" s="23">
        <v>42592</v>
      </c>
      <c r="CU213" s="23">
        <v>42943</v>
      </c>
      <c r="CV213" s="23">
        <v>43308</v>
      </c>
      <c r="CW213" s="23"/>
      <c r="CX213" s="25">
        <v>100.66712328767123</v>
      </c>
      <c r="CY213" s="24">
        <v>-6.5</v>
      </c>
      <c r="CZ213" s="24">
        <v>-106.5</v>
      </c>
    </row>
    <row r="214" spans="1:104" x14ac:dyDescent="0.15">
      <c r="A214" s="1">
        <v>42593</v>
      </c>
      <c r="B214" s="1">
        <v>42771</v>
      </c>
      <c r="C214" s="1">
        <v>43136</v>
      </c>
      <c r="E214" s="2">
        <v>100.86290410958904</v>
      </c>
      <c r="F214">
        <v>-5.17</v>
      </c>
      <c r="G214">
        <v>-105.17</v>
      </c>
      <c r="J214" s="12">
        <v>42593</v>
      </c>
      <c r="K214" s="12">
        <v>42795</v>
      </c>
      <c r="L214" s="12"/>
      <c r="M214" s="13">
        <v>105.48917808219178</v>
      </c>
      <c r="N214" s="11">
        <v>-108.5</v>
      </c>
      <c r="Q214" s="14">
        <v>42593</v>
      </c>
      <c r="R214" s="14">
        <v>42612</v>
      </c>
      <c r="S214" s="14">
        <v>42977</v>
      </c>
      <c r="T214" s="17">
        <v>106.89424657534246</v>
      </c>
      <c r="U214" s="18">
        <v>-6.2</v>
      </c>
      <c r="V214" s="18">
        <v>-106.2</v>
      </c>
      <c r="X214" s="19">
        <v>42593</v>
      </c>
      <c r="Y214" s="19">
        <v>42673</v>
      </c>
      <c r="Z214" s="19">
        <v>43038</v>
      </c>
      <c r="AA214" s="19">
        <v>43403</v>
      </c>
      <c r="AB214" s="19">
        <v>43768</v>
      </c>
      <c r="AC214" s="22">
        <v>105.18123287671233</v>
      </c>
      <c r="AD214" s="21">
        <v>-5.4</v>
      </c>
      <c r="AE214" s="21">
        <v>-5.4</v>
      </c>
      <c r="AF214" s="21">
        <v>-5.4</v>
      </c>
      <c r="AG214" s="21">
        <v>-105.4</v>
      </c>
      <c r="AI214" s="23">
        <v>42593</v>
      </c>
      <c r="AJ214" s="23">
        <v>42766</v>
      </c>
      <c r="AK214" s="23">
        <v>43131</v>
      </c>
      <c r="AL214" s="23"/>
      <c r="AM214" s="25">
        <v>104.43698630136986</v>
      </c>
      <c r="AN214" s="24">
        <v>-6.5</v>
      </c>
      <c r="AO214" s="24">
        <v>-106.5</v>
      </c>
      <c r="AR214" s="29">
        <v>42593</v>
      </c>
      <c r="AS214" s="29">
        <v>42842</v>
      </c>
      <c r="AT214" s="29">
        <v>43207</v>
      </c>
      <c r="AU214" s="29">
        <v>43572</v>
      </c>
      <c r="AV214" s="29">
        <v>43938</v>
      </c>
      <c r="AW214" s="29">
        <v>44303</v>
      </c>
      <c r="AX214" s="29">
        <v>44668</v>
      </c>
      <c r="AY214" s="29">
        <v>45033</v>
      </c>
      <c r="AZ214" s="29"/>
      <c r="BA214" s="31">
        <v>94.475178082191775</v>
      </c>
      <c r="BB214" s="30">
        <v>-5.07</v>
      </c>
      <c r="BC214" s="30">
        <v>-5.07</v>
      </c>
      <c r="BD214" s="30">
        <v>-5.07</v>
      </c>
      <c r="BE214" s="30">
        <v>-5.07</v>
      </c>
      <c r="BF214" s="30">
        <v>-5.07</v>
      </c>
      <c r="BG214" s="30">
        <v>-5.07</v>
      </c>
      <c r="BH214" s="30">
        <v>-105.07</v>
      </c>
      <c r="BK214" s="23">
        <v>42593</v>
      </c>
      <c r="BL214" s="23">
        <v>42953</v>
      </c>
      <c r="BM214" s="23">
        <v>43318</v>
      </c>
      <c r="BN214" s="23"/>
      <c r="BO214" s="25">
        <v>102.22</v>
      </c>
      <c r="BP214" s="24">
        <v>-7.3</v>
      </c>
      <c r="BQ214" s="24">
        <v>-107.3</v>
      </c>
      <c r="BT214" s="19">
        <v>42593</v>
      </c>
      <c r="BU214" s="19">
        <v>42639</v>
      </c>
      <c r="BV214" s="19">
        <v>43004</v>
      </c>
      <c r="BW214" s="19">
        <v>43369</v>
      </c>
      <c r="BX214" s="19">
        <v>43734</v>
      </c>
      <c r="BY214" s="19">
        <v>44100</v>
      </c>
      <c r="BZ214" s="22">
        <v>107.54328767123287</v>
      </c>
      <c r="CA214" s="22">
        <v>-6.3</v>
      </c>
      <c r="CB214" s="22">
        <v>-6.3</v>
      </c>
      <c r="CC214" s="20">
        <v>-6.3</v>
      </c>
      <c r="CD214" s="20">
        <v>-6.3</v>
      </c>
      <c r="CE214" s="20">
        <v>-106.3</v>
      </c>
      <c r="CG214" s="26">
        <v>42593</v>
      </c>
      <c r="CH214" s="26">
        <v>42905</v>
      </c>
      <c r="CI214" s="26">
        <v>43270</v>
      </c>
      <c r="CJ214" s="26">
        <v>43635</v>
      </c>
      <c r="CK214" s="26">
        <v>44001</v>
      </c>
      <c r="CL214" s="26"/>
      <c r="CM214" s="28">
        <v>105.54594520547946</v>
      </c>
      <c r="CN214" s="28">
        <v>-5.38</v>
      </c>
      <c r="CO214" s="28">
        <v>-5.38</v>
      </c>
      <c r="CP214" s="27">
        <v>-5.38</v>
      </c>
      <c r="CQ214" s="27">
        <v>-105.38</v>
      </c>
      <c r="CT214" s="23">
        <v>42593</v>
      </c>
      <c r="CU214" s="23">
        <v>42943</v>
      </c>
      <c r="CV214" s="23">
        <v>43308</v>
      </c>
      <c r="CW214" s="23"/>
      <c r="CX214" s="25">
        <v>100.69493150684931</v>
      </c>
      <c r="CY214" s="24">
        <v>-6.5</v>
      </c>
      <c r="CZ214" s="24">
        <v>-106.5</v>
      </c>
    </row>
    <row r="215" spans="1:104" x14ac:dyDescent="0.15">
      <c r="A215" s="1">
        <v>42594</v>
      </c>
      <c r="B215" s="1">
        <v>42771</v>
      </c>
      <c r="C215" s="1">
        <v>43136</v>
      </c>
      <c r="E215" s="2">
        <v>100.28806849315069</v>
      </c>
      <c r="F215">
        <v>-5.17</v>
      </c>
      <c r="G215">
        <v>-105.17</v>
      </c>
      <c r="J215" s="12">
        <v>42594</v>
      </c>
      <c r="K215" s="12">
        <v>42795</v>
      </c>
      <c r="L215" s="12"/>
      <c r="M215" s="13">
        <v>105.49246575342467</v>
      </c>
      <c r="N215" s="11">
        <v>-108.5</v>
      </c>
      <c r="Q215" s="14">
        <v>42594</v>
      </c>
      <c r="R215" s="14">
        <v>42612</v>
      </c>
      <c r="S215" s="14">
        <v>42977</v>
      </c>
      <c r="T215" s="17">
        <v>106.96123287671233</v>
      </c>
      <c r="U215" s="18">
        <v>-6.2</v>
      </c>
      <c r="V215" s="18">
        <v>-106.2</v>
      </c>
      <c r="X215" s="19">
        <v>42594</v>
      </c>
      <c r="Y215" s="19">
        <v>42673</v>
      </c>
      <c r="Z215" s="19">
        <v>43038</v>
      </c>
      <c r="AA215" s="19">
        <v>43403</v>
      </c>
      <c r="AB215" s="19">
        <v>43768</v>
      </c>
      <c r="AC215" s="22">
        <v>105.23602739726027</v>
      </c>
      <c r="AD215" s="21">
        <v>-5.4</v>
      </c>
      <c r="AE215" s="21">
        <v>-5.4</v>
      </c>
      <c r="AF215" s="21">
        <v>-5.4</v>
      </c>
      <c r="AG215" s="21">
        <v>-105.4</v>
      </c>
      <c r="AI215" s="23">
        <v>42594</v>
      </c>
      <c r="AJ215" s="23">
        <v>42766</v>
      </c>
      <c r="AK215" s="23">
        <v>43131</v>
      </c>
      <c r="AL215" s="23"/>
      <c r="AM215" s="25">
        <v>105.04479452054795</v>
      </c>
      <c r="AN215" s="24">
        <v>-6.5</v>
      </c>
      <c r="AO215" s="24">
        <v>-106.5</v>
      </c>
      <c r="AR215" s="29">
        <v>42594</v>
      </c>
      <c r="AS215" s="29">
        <v>42842</v>
      </c>
      <c r="AT215" s="29">
        <v>43207</v>
      </c>
      <c r="AU215" s="29">
        <v>43572</v>
      </c>
      <c r="AV215" s="29">
        <v>43938</v>
      </c>
      <c r="AW215" s="29">
        <v>44303</v>
      </c>
      <c r="AX215" s="29">
        <v>44668</v>
      </c>
      <c r="AY215" s="29">
        <v>45033</v>
      </c>
      <c r="AZ215" s="29"/>
      <c r="BA215" s="31">
        <v>94.619068493150692</v>
      </c>
      <c r="BB215" s="30">
        <v>-5.07</v>
      </c>
      <c r="BC215" s="30">
        <v>-5.07</v>
      </c>
      <c r="BD215" s="30">
        <v>-5.07</v>
      </c>
      <c r="BE215" s="30">
        <v>-5.07</v>
      </c>
      <c r="BF215" s="30">
        <v>-5.07</v>
      </c>
      <c r="BG215" s="30">
        <v>-5.07</v>
      </c>
      <c r="BH215" s="30">
        <v>-105.07</v>
      </c>
      <c r="BK215" s="23">
        <v>42594</v>
      </c>
      <c r="BL215" s="23">
        <v>42953</v>
      </c>
      <c r="BM215" s="23">
        <v>43318</v>
      </c>
      <c r="BN215" s="23"/>
      <c r="BO215" s="25">
        <v>102.26</v>
      </c>
      <c r="BP215" s="24">
        <v>-7.3</v>
      </c>
      <c r="BQ215" s="24">
        <v>-107.3</v>
      </c>
      <c r="BT215" s="19">
        <v>42594</v>
      </c>
      <c r="BU215" s="19">
        <v>42639</v>
      </c>
      <c r="BV215" s="19">
        <v>43004</v>
      </c>
      <c r="BW215" s="19">
        <v>43369</v>
      </c>
      <c r="BX215" s="19">
        <v>43734</v>
      </c>
      <c r="BY215" s="19">
        <v>44100</v>
      </c>
      <c r="BZ215" s="22">
        <v>107.59054794520547</v>
      </c>
      <c r="CA215" s="22">
        <v>-6.3</v>
      </c>
      <c r="CB215" s="22">
        <v>-6.3</v>
      </c>
      <c r="CC215" s="20">
        <v>-6.3</v>
      </c>
      <c r="CD215" s="20">
        <v>-6.3</v>
      </c>
      <c r="CE215" s="20">
        <v>-106.3</v>
      </c>
      <c r="CG215" s="26">
        <v>42594</v>
      </c>
      <c r="CH215" s="26">
        <v>42905</v>
      </c>
      <c r="CI215" s="26">
        <v>43270</v>
      </c>
      <c r="CJ215" s="26">
        <v>43635</v>
      </c>
      <c r="CK215" s="26">
        <v>44001</v>
      </c>
      <c r="CL215" s="26"/>
      <c r="CM215" s="28">
        <v>105.56068493150686</v>
      </c>
      <c r="CN215" s="28">
        <v>-5.38</v>
      </c>
      <c r="CO215" s="28">
        <v>-5.38</v>
      </c>
      <c r="CP215" s="28">
        <v>-5.38</v>
      </c>
      <c r="CQ215" s="28">
        <v>-105.38</v>
      </c>
      <c r="CT215" s="23">
        <v>42594</v>
      </c>
      <c r="CU215" s="23">
        <v>42943</v>
      </c>
      <c r="CV215" s="23">
        <v>43308</v>
      </c>
      <c r="CW215" s="23"/>
      <c r="CX215" s="25">
        <v>100.65273972602739</v>
      </c>
      <c r="CY215" s="24">
        <v>-6.5</v>
      </c>
      <c r="CZ215" s="24">
        <v>-106.5</v>
      </c>
    </row>
    <row r="216" spans="1:104" x14ac:dyDescent="0.15">
      <c r="A216" s="1">
        <v>42597</v>
      </c>
      <c r="B216" s="1">
        <v>42771</v>
      </c>
      <c r="C216" s="1">
        <v>43136</v>
      </c>
      <c r="E216" s="2">
        <v>100.51956164383562</v>
      </c>
      <c r="F216">
        <v>-5.17</v>
      </c>
      <c r="G216">
        <v>-105.17</v>
      </c>
      <c r="J216" s="12">
        <v>42597</v>
      </c>
      <c r="K216" s="12">
        <v>42795</v>
      </c>
      <c r="L216" s="12"/>
      <c r="M216" s="13">
        <v>105.48232876712328</v>
      </c>
      <c r="N216" s="11">
        <v>-108.5</v>
      </c>
      <c r="Q216" s="14">
        <v>42597</v>
      </c>
      <c r="R216" s="14">
        <v>42612</v>
      </c>
      <c r="S216" s="14">
        <v>42977</v>
      </c>
      <c r="T216" s="17">
        <v>106.99219178082191</v>
      </c>
      <c r="U216" s="18">
        <v>-6.2</v>
      </c>
      <c r="V216" s="18">
        <v>-106.2</v>
      </c>
      <c r="X216" s="19">
        <v>42597</v>
      </c>
      <c r="Y216" s="19">
        <v>42673</v>
      </c>
      <c r="Z216" s="19">
        <v>43038</v>
      </c>
      <c r="AA216" s="19">
        <v>43403</v>
      </c>
      <c r="AB216" s="19">
        <v>43768</v>
      </c>
      <c r="AC216" s="22">
        <v>104.8104109589041</v>
      </c>
      <c r="AD216" s="21">
        <v>-5.4</v>
      </c>
      <c r="AE216" s="21">
        <v>-5.4</v>
      </c>
      <c r="AF216" s="21">
        <v>-5.4</v>
      </c>
      <c r="AG216" s="21">
        <v>-105.4</v>
      </c>
      <c r="AI216" s="23">
        <v>42597</v>
      </c>
      <c r="AJ216" s="23">
        <v>42766</v>
      </c>
      <c r="AK216" s="23">
        <v>43131</v>
      </c>
      <c r="AL216" s="23"/>
      <c r="AM216" s="25">
        <v>105.08821917808218</v>
      </c>
      <c r="AN216" s="24">
        <v>-6.5</v>
      </c>
      <c r="AO216" s="24">
        <v>-106.5</v>
      </c>
      <c r="AR216" s="29">
        <v>42597</v>
      </c>
      <c r="AS216" s="29">
        <v>42842</v>
      </c>
      <c r="AT216" s="29">
        <v>43207</v>
      </c>
      <c r="AU216" s="29">
        <v>43572</v>
      </c>
      <c r="AV216" s="29">
        <v>43938</v>
      </c>
      <c r="AW216" s="29">
        <v>44303</v>
      </c>
      <c r="AX216" s="29">
        <v>44668</v>
      </c>
      <c r="AY216" s="29">
        <v>45033</v>
      </c>
      <c r="AZ216" s="29"/>
      <c r="BA216" s="31">
        <v>93.780739726027392</v>
      </c>
      <c r="BB216" s="30">
        <v>-5.07</v>
      </c>
      <c r="BC216" s="30">
        <v>-5.07</v>
      </c>
      <c r="BD216" s="30">
        <v>-5.07</v>
      </c>
      <c r="BE216" s="30">
        <v>-5.07</v>
      </c>
      <c r="BF216" s="30">
        <v>-5.07</v>
      </c>
      <c r="BG216" s="30">
        <v>-5.07</v>
      </c>
      <c r="BH216" s="30">
        <v>-105.07</v>
      </c>
      <c r="BK216" s="23">
        <v>42597</v>
      </c>
      <c r="BL216" s="23">
        <v>42953</v>
      </c>
      <c r="BM216" s="23">
        <v>43318</v>
      </c>
      <c r="BN216" s="23"/>
      <c r="BO216" s="25">
        <v>102.26</v>
      </c>
      <c r="BP216" s="24">
        <v>-7.3</v>
      </c>
      <c r="BQ216" s="24">
        <v>-107.3</v>
      </c>
      <c r="BT216" s="19">
        <v>42597</v>
      </c>
      <c r="BU216" s="19">
        <v>42639</v>
      </c>
      <c r="BV216" s="19">
        <v>43004</v>
      </c>
      <c r="BW216" s="19">
        <v>43369</v>
      </c>
      <c r="BX216" s="19">
        <v>43734</v>
      </c>
      <c r="BY216" s="19">
        <v>44100</v>
      </c>
      <c r="BZ216" s="22">
        <v>107.44232876712329</v>
      </c>
      <c r="CA216" s="22">
        <v>-6.3</v>
      </c>
      <c r="CB216" s="22">
        <f t="shared" ref="CB216:CD216" si="373">CA216</f>
        <v>-6.3</v>
      </c>
      <c r="CC216" s="22">
        <f t="shared" si="373"/>
        <v>-6.3</v>
      </c>
      <c r="CD216" s="22">
        <f t="shared" si="373"/>
        <v>-6.3</v>
      </c>
      <c r="CE216" s="20">
        <v>-106.3</v>
      </c>
      <c r="CG216" s="26">
        <v>42597</v>
      </c>
      <c r="CH216" s="26">
        <v>42905</v>
      </c>
      <c r="CI216" s="26">
        <v>43270</v>
      </c>
      <c r="CJ216" s="26">
        <v>43635</v>
      </c>
      <c r="CK216" s="26">
        <v>44001</v>
      </c>
      <c r="CL216" s="26"/>
      <c r="CM216" s="28">
        <v>105.59490410958904</v>
      </c>
      <c r="CN216" s="28">
        <v>-5.38</v>
      </c>
      <c r="CO216" s="28">
        <v>-5.38</v>
      </c>
      <c r="CP216" s="27">
        <v>-5.38</v>
      </c>
      <c r="CQ216" s="27">
        <v>-105.38</v>
      </c>
      <c r="CT216" s="23">
        <v>42597</v>
      </c>
      <c r="CU216" s="23">
        <v>42943</v>
      </c>
      <c r="CV216" s="23">
        <v>43308</v>
      </c>
      <c r="CW216" s="23"/>
      <c r="CX216" s="25">
        <v>100.65616438356165</v>
      </c>
      <c r="CY216" s="24">
        <v>-6.5</v>
      </c>
      <c r="CZ216" s="24">
        <v>-106.5</v>
      </c>
    </row>
    <row r="217" spans="1:104" x14ac:dyDescent="0.15">
      <c r="A217" s="1">
        <v>42598</v>
      </c>
      <c r="B217" s="1">
        <v>42771</v>
      </c>
      <c r="C217" s="1">
        <v>43136</v>
      </c>
      <c r="E217" s="2">
        <v>100.90372602739725</v>
      </c>
      <c r="F217">
        <v>-5.17</v>
      </c>
      <c r="G217">
        <v>-105.17</v>
      </c>
      <c r="J217" s="12">
        <v>42598</v>
      </c>
      <c r="K217" s="12">
        <v>42795</v>
      </c>
      <c r="L217" s="12"/>
      <c r="M217" s="13">
        <v>105.50561643835616</v>
      </c>
      <c r="N217" s="11">
        <v>-108.5</v>
      </c>
      <c r="Q217" s="14">
        <v>42598</v>
      </c>
      <c r="R217" s="14">
        <v>42612</v>
      </c>
      <c r="S217" s="14">
        <v>42977</v>
      </c>
      <c r="T217" s="17">
        <v>107.00917808219178</v>
      </c>
      <c r="U217" s="18">
        <v>-6.2</v>
      </c>
      <c r="V217" s="18">
        <v>-106.2</v>
      </c>
      <c r="X217" s="19">
        <v>42598</v>
      </c>
      <c r="Y217" s="19">
        <v>42673</v>
      </c>
      <c r="Z217" s="19">
        <v>43038</v>
      </c>
      <c r="AA217" s="19">
        <v>43403</v>
      </c>
      <c r="AB217" s="19">
        <v>43768</v>
      </c>
      <c r="AC217" s="22">
        <v>105.17520547945206</v>
      </c>
      <c r="AD217" s="21">
        <v>-5.4</v>
      </c>
      <c r="AE217" s="21">
        <v>-5.4</v>
      </c>
      <c r="AF217" s="21">
        <v>-5.4</v>
      </c>
      <c r="AG217" s="21">
        <v>-105.4</v>
      </c>
      <c r="AI217" s="23">
        <v>42598</v>
      </c>
      <c r="AJ217" s="23">
        <v>42766</v>
      </c>
      <c r="AK217" s="23">
        <v>43131</v>
      </c>
      <c r="AL217" s="23"/>
      <c r="AM217" s="25">
        <v>104.96602739726028</v>
      </c>
      <c r="AN217" s="24">
        <v>-6.5</v>
      </c>
      <c r="AO217" s="24">
        <v>-106.5</v>
      </c>
      <c r="AR217" s="29">
        <v>42598</v>
      </c>
      <c r="AS217" s="29">
        <v>42842</v>
      </c>
      <c r="AT217" s="29">
        <v>43207</v>
      </c>
      <c r="AU217" s="29">
        <v>43572</v>
      </c>
      <c r="AV217" s="29">
        <v>43938</v>
      </c>
      <c r="AW217" s="29">
        <v>44303</v>
      </c>
      <c r="AX217" s="29">
        <v>44668</v>
      </c>
      <c r="AY217" s="29">
        <v>45033</v>
      </c>
      <c r="AZ217" s="29"/>
      <c r="BA217" s="31">
        <v>93.794630136986299</v>
      </c>
      <c r="BB217" s="30">
        <v>-5.07</v>
      </c>
      <c r="BC217" s="30">
        <v>-5.07</v>
      </c>
      <c r="BD217" s="30">
        <v>-5.07</v>
      </c>
      <c r="BE217" s="30">
        <v>-5.07</v>
      </c>
      <c r="BF217" s="30">
        <v>-5.07</v>
      </c>
      <c r="BG217" s="30">
        <v>-5.07</v>
      </c>
      <c r="BH217" s="30">
        <v>-105.07</v>
      </c>
      <c r="BK217" s="23">
        <v>42598</v>
      </c>
      <c r="BL217" s="23">
        <v>42953</v>
      </c>
      <c r="BM217" s="23">
        <v>43318</v>
      </c>
      <c r="BN217" s="23"/>
      <c r="BO217" s="25">
        <v>102.28999999999999</v>
      </c>
      <c r="BP217" s="24">
        <v>-7.3</v>
      </c>
      <c r="BQ217" s="24">
        <v>-107.3</v>
      </c>
      <c r="BT217" s="19">
        <v>42598</v>
      </c>
      <c r="BU217" s="19">
        <v>42639</v>
      </c>
      <c r="BV217" s="19">
        <v>43004</v>
      </c>
      <c r="BW217" s="19">
        <v>43369</v>
      </c>
      <c r="BX217" s="19">
        <v>43734</v>
      </c>
      <c r="BY217" s="19">
        <v>44100</v>
      </c>
      <c r="BZ217" s="22">
        <v>107.60958904109589</v>
      </c>
      <c r="CA217" s="22">
        <v>-6.3</v>
      </c>
      <c r="CB217" s="22">
        <v>-6.3</v>
      </c>
      <c r="CC217" s="20">
        <v>-6.3</v>
      </c>
      <c r="CD217" s="20">
        <v>-6.3</v>
      </c>
      <c r="CE217" s="20">
        <v>-106.3</v>
      </c>
      <c r="CG217" s="26">
        <v>42598</v>
      </c>
      <c r="CH217" s="26">
        <v>42905</v>
      </c>
      <c r="CI217" s="26">
        <v>43270</v>
      </c>
      <c r="CJ217" s="26">
        <v>43635</v>
      </c>
      <c r="CK217" s="26">
        <v>44001</v>
      </c>
      <c r="CL217" s="26"/>
      <c r="CM217" s="28">
        <v>105.60964383561644</v>
      </c>
      <c r="CN217" s="28">
        <v>-5.38</v>
      </c>
      <c r="CO217" s="28">
        <v>-5.38</v>
      </c>
      <c r="CP217" s="28">
        <v>-5.38</v>
      </c>
      <c r="CQ217" s="28">
        <v>-105.38</v>
      </c>
      <c r="CT217" s="23">
        <v>42598</v>
      </c>
      <c r="CU217" s="23">
        <v>42943</v>
      </c>
      <c r="CV217" s="23">
        <v>43308</v>
      </c>
      <c r="CW217" s="23"/>
      <c r="CX217" s="25">
        <v>100.77397260273973</v>
      </c>
      <c r="CY217" s="24">
        <v>-6.5</v>
      </c>
      <c r="CZ217" s="24">
        <v>-106.5</v>
      </c>
    </row>
    <row r="218" spans="1:104" x14ac:dyDescent="0.15">
      <c r="A218" s="1">
        <v>42599</v>
      </c>
      <c r="B218" s="1">
        <v>42771</v>
      </c>
      <c r="C218" s="1">
        <v>43136</v>
      </c>
      <c r="E218" s="2">
        <v>101.1938904109589</v>
      </c>
      <c r="F218">
        <v>-5.17</v>
      </c>
      <c r="G218">
        <v>-105.17</v>
      </c>
      <c r="J218" s="12">
        <v>42599</v>
      </c>
      <c r="K218" s="12">
        <v>42795</v>
      </c>
      <c r="L218" s="12"/>
      <c r="M218" s="13">
        <v>105.57890410958905</v>
      </c>
      <c r="N218" s="11">
        <v>-108.5</v>
      </c>
      <c r="Q218" s="14">
        <v>42599</v>
      </c>
      <c r="R218" s="14">
        <v>42612</v>
      </c>
      <c r="S218" s="14">
        <v>42977</v>
      </c>
      <c r="T218" s="17">
        <v>107.00616438356165</v>
      </c>
      <c r="U218" s="18">
        <v>-6.2</v>
      </c>
      <c r="V218" s="18">
        <v>-106.2</v>
      </c>
      <c r="X218" s="19">
        <v>42599</v>
      </c>
      <c r="Y218" s="19">
        <v>42673</v>
      </c>
      <c r="Z218" s="19">
        <v>43038</v>
      </c>
      <c r="AA218" s="19">
        <v>43403</v>
      </c>
      <c r="AB218" s="19">
        <v>43768</v>
      </c>
      <c r="AC218" s="22">
        <v>105.16</v>
      </c>
      <c r="AD218" s="21">
        <v>-5.4</v>
      </c>
      <c r="AE218" s="21">
        <v>-5.4</v>
      </c>
      <c r="AF218" s="21">
        <v>-5.4</v>
      </c>
      <c r="AG218" s="21">
        <v>-105.4</v>
      </c>
      <c r="AI218" s="23">
        <v>42599</v>
      </c>
      <c r="AJ218" s="23">
        <v>42766</v>
      </c>
      <c r="AK218" s="23">
        <v>43131</v>
      </c>
      <c r="AL218" s="23"/>
      <c r="AM218" s="25">
        <v>104.89383561643835</v>
      </c>
      <c r="AN218" s="24">
        <v>-6.5</v>
      </c>
      <c r="AO218" s="24">
        <v>-106.5</v>
      </c>
      <c r="AR218" s="29">
        <v>42599</v>
      </c>
      <c r="AS218" s="29">
        <v>42842</v>
      </c>
      <c r="AT218" s="29">
        <v>43207</v>
      </c>
      <c r="AU218" s="29">
        <v>43572</v>
      </c>
      <c r="AV218" s="29">
        <v>43938</v>
      </c>
      <c r="AW218" s="29">
        <v>44303</v>
      </c>
      <c r="AX218" s="29">
        <v>44668</v>
      </c>
      <c r="AY218" s="29">
        <v>45033</v>
      </c>
      <c r="AZ218" s="29"/>
      <c r="BA218" s="31">
        <v>93.708520547945213</v>
      </c>
      <c r="BB218" s="30">
        <v>-5.07</v>
      </c>
      <c r="BC218" s="30">
        <v>-5.07</v>
      </c>
      <c r="BD218" s="30">
        <v>-5.07</v>
      </c>
      <c r="BE218" s="30">
        <v>-5.07</v>
      </c>
      <c r="BF218" s="30">
        <v>-5.07</v>
      </c>
      <c r="BG218" s="30">
        <v>-5.07</v>
      </c>
      <c r="BH218" s="30">
        <v>-105.07</v>
      </c>
      <c r="BK218" s="23">
        <v>42599</v>
      </c>
      <c r="BL218" s="23">
        <v>42953</v>
      </c>
      <c r="BM218" s="23">
        <v>43318</v>
      </c>
      <c r="BN218" s="23"/>
      <c r="BO218" s="25">
        <v>102.30999999999999</v>
      </c>
      <c r="BP218" s="24">
        <v>-7.3</v>
      </c>
      <c r="BQ218" s="24">
        <v>-107.3</v>
      </c>
      <c r="BT218" s="19">
        <v>42599</v>
      </c>
      <c r="BU218" s="19">
        <v>42639</v>
      </c>
      <c r="BV218" s="19">
        <v>43004</v>
      </c>
      <c r="BW218" s="19">
        <v>43369</v>
      </c>
      <c r="BX218" s="19">
        <v>43734</v>
      </c>
      <c r="BY218" s="19">
        <v>44100</v>
      </c>
      <c r="BZ218" s="22">
        <v>107.6268493150685</v>
      </c>
      <c r="CA218" s="22">
        <v>-6.3</v>
      </c>
      <c r="CB218" s="22">
        <v>-6.3</v>
      </c>
      <c r="CC218" s="20">
        <v>-6.3</v>
      </c>
      <c r="CD218" s="20">
        <v>-6.3</v>
      </c>
      <c r="CE218" s="20">
        <v>-106.3</v>
      </c>
      <c r="CG218" s="26">
        <v>42599</v>
      </c>
      <c r="CH218" s="26">
        <v>42905</v>
      </c>
      <c r="CI218" s="26">
        <v>43270</v>
      </c>
      <c r="CJ218" s="26">
        <v>43635</v>
      </c>
      <c r="CK218" s="26">
        <v>44001</v>
      </c>
      <c r="CL218" s="26"/>
      <c r="CM218" s="28">
        <v>105.58438356164383</v>
      </c>
      <c r="CN218" s="28">
        <v>-5.38</v>
      </c>
      <c r="CO218" s="28">
        <v>-5.38</v>
      </c>
      <c r="CP218" s="27">
        <v>-5.38</v>
      </c>
      <c r="CQ218" s="27">
        <v>-105.38</v>
      </c>
      <c r="CT218" s="23">
        <v>42599</v>
      </c>
      <c r="CU218" s="23">
        <v>42943</v>
      </c>
      <c r="CV218" s="23">
        <v>43308</v>
      </c>
      <c r="CW218" s="23"/>
      <c r="CX218" s="25">
        <v>100.89178082191781</v>
      </c>
      <c r="CY218" s="24">
        <v>-6.5</v>
      </c>
      <c r="CZ218" s="24">
        <v>-106.5</v>
      </c>
    </row>
    <row r="219" spans="1:104" x14ac:dyDescent="0.15">
      <c r="A219" s="1">
        <v>42600</v>
      </c>
      <c r="B219" s="1">
        <v>42771</v>
      </c>
      <c r="C219" s="1">
        <v>43136</v>
      </c>
      <c r="E219" s="2" t="s">
        <v>2</v>
      </c>
      <c r="F219">
        <v>-5.17</v>
      </c>
      <c r="G219">
        <v>-105.17</v>
      </c>
      <c r="J219" s="12">
        <v>42600</v>
      </c>
      <c r="K219" s="12">
        <v>42795</v>
      </c>
      <c r="L219" s="12"/>
      <c r="M219" s="13">
        <v>105.58219178082192</v>
      </c>
      <c r="N219" s="11">
        <v>-108.5</v>
      </c>
      <c r="Q219" s="14">
        <v>42600</v>
      </c>
      <c r="R219" s="14">
        <v>42612</v>
      </c>
      <c r="S219" s="14">
        <v>42977</v>
      </c>
      <c r="T219" s="17">
        <v>107.0131506849315</v>
      </c>
      <c r="U219" s="18">
        <v>-6.2</v>
      </c>
      <c r="V219" s="18">
        <v>-106.2</v>
      </c>
      <c r="X219" s="19">
        <v>42600</v>
      </c>
      <c r="Y219" s="19">
        <v>42673</v>
      </c>
      <c r="Z219" s="19">
        <v>43038</v>
      </c>
      <c r="AA219" s="19">
        <v>43403</v>
      </c>
      <c r="AB219" s="19">
        <v>43768</v>
      </c>
      <c r="AC219" s="22">
        <v>105.15479452054794</v>
      </c>
      <c r="AD219" s="21">
        <v>-5.4</v>
      </c>
      <c r="AE219" s="21">
        <v>-5.4</v>
      </c>
      <c r="AF219" s="21">
        <v>-5.4</v>
      </c>
      <c r="AG219" s="21">
        <v>-105.4</v>
      </c>
      <c r="AI219" s="23">
        <v>42600</v>
      </c>
      <c r="AJ219" s="23">
        <v>42766</v>
      </c>
      <c r="AK219" s="23">
        <v>43131</v>
      </c>
      <c r="AL219" s="23"/>
      <c r="AM219" s="25">
        <v>104.85164383561644</v>
      </c>
      <c r="AN219" s="24">
        <v>-6.5</v>
      </c>
      <c r="AO219" s="24">
        <v>-106.5</v>
      </c>
      <c r="AR219" s="29">
        <v>42600</v>
      </c>
      <c r="AS219" s="29">
        <v>42842</v>
      </c>
      <c r="AT219" s="29">
        <v>43207</v>
      </c>
      <c r="AU219" s="29">
        <v>43572</v>
      </c>
      <c r="AV219" s="29">
        <v>43938</v>
      </c>
      <c r="AW219" s="29">
        <v>44303</v>
      </c>
      <c r="AX219" s="29">
        <v>44668</v>
      </c>
      <c r="AY219" s="29">
        <v>45033</v>
      </c>
      <c r="AZ219" s="29"/>
      <c r="BA219" s="31">
        <v>94.082410958904106</v>
      </c>
      <c r="BB219" s="30">
        <v>-5.07</v>
      </c>
      <c r="BC219" s="30">
        <v>-5.07</v>
      </c>
      <c r="BD219" s="30">
        <v>-5.07</v>
      </c>
      <c r="BE219" s="30">
        <v>-5.07</v>
      </c>
      <c r="BF219" s="30">
        <v>-5.07</v>
      </c>
      <c r="BG219" s="30">
        <v>-5.07</v>
      </c>
      <c r="BH219" s="30">
        <v>-105.07</v>
      </c>
      <c r="BK219" s="23">
        <v>42600</v>
      </c>
      <c r="BL219" s="23">
        <v>42953</v>
      </c>
      <c r="BM219" s="23">
        <v>43318</v>
      </c>
      <c r="BN219" s="23"/>
      <c r="BO219" s="25">
        <v>102.32000000000001</v>
      </c>
      <c r="BP219" s="24">
        <v>-7.3</v>
      </c>
      <c r="BQ219" s="24">
        <v>-107.3</v>
      </c>
      <c r="BT219" s="19">
        <v>42600</v>
      </c>
      <c r="BU219" s="19">
        <v>42639</v>
      </c>
      <c r="BV219" s="19">
        <v>43004</v>
      </c>
      <c r="BW219" s="19">
        <v>43369</v>
      </c>
      <c r="BX219" s="19">
        <v>43734</v>
      </c>
      <c r="BY219" s="19">
        <v>44100</v>
      </c>
      <c r="BZ219" s="22">
        <v>107.5141095890411</v>
      </c>
      <c r="CA219" s="22">
        <v>-6.3</v>
      </c>
      <c r="CB219" s="22">
        <f t="shared" ref="CB219:CD219" si="374">CA219</f>
        <v>-6.3</v>
      </c>
      <c r="CC219" s="22">
        <f t="shared" si="374"/>
        <v>-6.3</v>
      </c>
      <c r="CD219" s="22">
        <f t="shared" si="374"/>
        <v>-6.3</v>
      </c>
      <c r="CE219" s="20">
        <v>-106.3</v>
      </c>
      <c r="CG219" s="26">
        <v>42600</v>
      </c>
      <c r="CH219" s="26">
        <v>42905</v>
      </c>
      <c r="CI219" s="26">
        <v>43270</v>
      </c>
      <c r="CJ219" s="26">
        <v>43635</v>
      </c>
      <c r="CK219" s="26">
        <v>44001</v>
      </c>
      <c r="CL219" s="26"/>
      <c r="CM219" s="28">
        <v>105.54912328767124</v>
      </c>
      <c r="CN219" s="28">
        <v>-5.38</v>
      </c>
      <c r="CO219" s="28">
        <v>-5.38</v>
      </c>
      <c r="CP219" s="28">
        <v>-5.38</v>
      </c>
      <c r="CQ219" s="28">
        <v>-105.38</v>
      </c>
      <c r="CT219" s="23">
        <v>42600</v>
      </c>
      <c r="CU219" s="23">
        <v>42943</v>
      </c>
      <c r="CV219" s="23">
        <v>43308</v>
      </c>
      <c r="CW219" s="23"/>
      <c r="CX219" s="25">
        <v>100.85958904109589</v>
      </c>
      <c r="CY219" s="24">
        <v>-6.5</v>
      </c>
      <c r="CZ219" s="24">
        <v>-106.5</v>
      </c>
    </row>
    <row r="220" spans="1:104" x14ac:dyDescent="0.15">
      <c r="A220" s="1">
        <v>42601</v>
      </c>
      <c r="B220" s="1">
        <v>42771</v>
      </c>
      <c r="C220" s="1">
        <v>43136</v>
      </c>
      <c r="E220" s="2">
        <v>100.92621917808219</v>
      </c>
      <c r="F220">
        <v>-5.17</v>
      </c>
      <c r="G220">
        <v>-105.17</v>
      </c>
      <c r="J220" s="12">
        <v>42601</v>
      </c>
      <c r="K220" s="12">
        <v>42795</v>
      </c>
      <c r="L220" s="12"/>
      <c r="M220" s="13">
        <v>105.65547945205481</v>
      </c>
      <c r="N220" s="11">
        <v>-108.5</v>
      </c>
      <c r="Q220" s="14">
        <v>42601</v>
      </c>
      <c r="R220" s="14">
        <v>42612</v>
      </c>
      <c r="S220" s="14">
        <v>42977</v>
      </c>
      <c r="T220" s="17">
        <v>107.03013698630137</v>
      </c>
      <c r="U220" s="18">
        <v>-6.2</v>
      </c>
      <c r="V220" s="18">
        <v>-106.2</v>
      </c>
      <c r="X220" s="19">
        <v>42601</v>
      </c>
      <c r="Y220" s="19">
        <v>42673</v>
      </c>
      <c r="Z220" s="19">
        <v>43038</v>
      </c>
      <c r="AA220" s="19">
        <v>43403</v>
      </c>
      <c r="AB220" s="19">
        <v>43768</v>
      </c>
      <c r="AC220" s="22">
        <v>105.14958904109589</v>
      </c>
      <c r="AD220" s="21">
        <v>-5.4</v>
      </c>
      <c r="AE220" s="21">
        <v>-5.4</v>
      </c>
      <c r="AF220" s="21">
        <v>-5.4</v>
      </c>
      <c r="AG220" s="21">
        <v>-105.4</v>
      </c>
      <c r="AI220" s="23">
        <v>42601</v>
      </c>
      <c r="AJ220" s="23">
        <v>42766</v>
      </c>
      <c r="AK220" s="23">
        <v>43131</v>
      </c>
      <c r="AL220" s="23"/>
      <c r="AM220" s="25">
        <v>104.78945205479451</v>
      </c>
      <c r="AN220" s="24">
        <v>-6.5</v>
      </c>
      <c r="AO220" s="24">
        <v>-106.5</v>
      </c>
      <c r="AR220" s="29">
        <v>42601</v>
      </c>
      <c r="AS220" s="29">
        <v>42842</v>
      </c>
      <c r="AT220" s="29">
        <v>43207</v>
      </c>
      <c r="AU220" s="29">
        <v>43572</v>
      </c>
      <c r="AV220" s="29">
        <v>43938</v>
      </c>
      <c r="AW220" s="29">
        <v>44303</v>
      </c>
      <c r="AX220" s="29">
        <v>44668</v>
      </c>
      <c r="AY220" s="29">
        <v>45033</v>
      </c>
      <c r="AZ220" s="29"/>
      <c r="BA220" s="31">
        <v>94.86630136986301</v>
      </c>
      <c r="BB220" s="30">
        <v>-5.07</v>
      </c>
      <c r="BC220" s="30">
        <v>-5.07</v>
      </c>
      <c r="BD220" s="30">
        <v>-5.07</v>
      </c>
      <c r="BE220" s="30">
        <v>-5.07</v>
      </c>
      <c r="BF220" s="30">
        <v>-5.07</v>
      </c>
      <c r="BG220" s="30">
        <v>-5.07</v>
      </c>
      <c r="BH220" s="30">
        <v>-105.07</v>
      </c>
      <c r="BK220" s="23">
        <v>42601</v>
      </c>
      <c r="BL220" s="23">
        <v>42953</v>
      </c>
      <c r="BM220" s="23">
        <v>43318</v>
      </c>
      <c r="BN220" s="23"/>
      <c r="BO220" s="25">
        <v>102.35</v>
      </c>
      <c r="BP220" s="24">
        <v>-7.3</v>
      </c>
      <c r="BQ220" s="24">
        <v>-107.3</v>
      </c>
      <c r="BT220" s="19">
        <v>42601</v>
      </c>
      <c r="BU220" s="19">
        <v>42639</v>
      </c>
      <c r="BV220" s="19">
        <v>43004</v>
      </c>
      <c r="BW220" s="19">
        <v>43369</v>
      </c>
      <c r="BX220" s="19">
        <v>43734</v>
      </c>
      <c r="BY220" s="19">
        <v>44100</v>
      </c>
      <c r="BZ220" s="22">
        <v>107.5113698630137</v>
      </c>
      <c r="CA220" s="22">
        <v>-6.3</v>
      </c>
      <c r="CB220" s="22">
        <v>-6.3</v>
      </c>
      <c r="CC220" s="20">
        <v>-6.3</v>
      </c>
      <c r="CD220" s="20">
        <v>-6.3</v>
      </c>
      <c r="CE220" s="20">
        <v>-106.3</v>
      </c>
      <c r="CG220" s="26">
        <v>42601</v>
      </c>
      <c r="CH220" s="26">
        <v>42905</v>
      </c>
      <c r="CI220" s="26">
        <v>43270</v>
      </c>
      <c r="CJ220" s="26">
        <v>43635</v>
      </c>
      <c r="CK220" s="26">
        <v>44001</v>
      </c>
      <c r="CL220" s="26"/>
      <c r="CM220" s="28" t="s">
        <v>2</v>
      </c>
      <c r="CN220" s="28">
        <v>-5.38</v>
      </c>
      <c r="CO220" s="28">
        <v>-5.38</v>
      </c>
      <c r="CP220" s="27">
        <v>-5.38</v>
      </c>
      <c r="CQ220" s="27">
        <v>-105.38</v>
      </c>
      <c r="CT220" s="23">
        <v>42601</v>
      </c>
      <c r="CU220" s="23">
        <v>42943</v>
      </c>
      <c r="CV220" s="23">
        <v>43308</v>
      </c>
      <c r="CW220" s="23"/>
      <c r="CX220" s="25">
        <v>100.87739726027398</v>
      </c>
      <c r="CY220" s="24">
        <v>-6.5</v>
      </c>
      <c r="CZ220" s="24">
        <v>-106.5</v>
      </c>
    </row>
    <row r="221" spans="1:104" x14ac:dyDescent="0.15">
      <c r="A221" s="1">
        <v>42604</v>
      </c>
      <c r="B221" s="1">
        <v>42771</v>
      </c>
      <c r="C221" s="1">
        <v>43136</v>
      </c>
      <c r="E221" s="2">
        <v>100.96871232876713</v>
      </c>
      <c r="F221">
        <v>-5.17</v>
      </c>
      <c r="G221">
        <v>-105.17</v>
      </c>
      <c r="J221" s="12">
        <v>42604</v>
      </c>
      <c r="K221" s="12">
        <v>42795</v>
      </c>
      <c r="L221" s="12"/>
      <c r="M221" s="13">
        <v>105.69534246575343</v>
      </c>
      <c r="N221" s="11">
        <v>-108.5</v>
      </c>
      <c r="Q221" s="14">
        <v>42604</v>
      </c>
      <c r="R221" s="14">
        <v>42612</v>
      </c>
      <c r="S221" s="14">
        <v>42977</v>
      </c>
      <c r="T221" s="17">
        <v>107.06109589041097</v>
      </c>
      <c r="U221" s="18">
        <v>-6.2</v>
      </c>
      <c r="V221" s="18">
        <v>-106.2</v>
      </c>
      <c r="X221" s="19">
        <v>42604</v>
      </c>
      <c r="Y221" s="19">
        <v>42673</v>
      </c>
      <c r="Z221" s="19">
        <v>43038</v>
      </c>
      <c r="AA221" s="19">
        <v>43403</v>
      </c>
      <c r="AB221" s="19">
        <v>43768</v>
      </c>
      <c r="AC221" s="22">
        <v>105.08397260273972</v>
      </c>
      <c r="AD221" s="21">
        <v>-5.4</v>
      </c>
      <c r="AE221" s="21">
        <v>-5.4</v>
      </c>
      <c r="AF221" s="21">
        <v>-5.4</v>
      </c>
      <c r="AG221" s="21">
        <v>-105.4</v>
      </c>
      <c r="AI221" s="23">
        <v>42604</v>
      </c>
      <c r="AJ221" s="23">
        <v>42766</v>
      </c>
      <c r="AK221" s="23">
        <v>43131</v>
      </c>
      <c r="AL221" s="23"/>
      <c r="AM221" s="25">
        <v>104.89287671232877</v>
      </c>
      <c r="AN221" s="24">
        <v>-6.5</v>
      </c>
      <c r="AO221" s="24">
        <v>-106.5</v>
      </c>
      <c r="AR221" s="29">
        <v>42604</v>
      </c>
      <c r="AS221" s="29">
        <v>42842</v>
      </c>
      <c r="AT221" s="29">
        <v>43207</v>
      </c>
      <c r="AU221" s="29">
        <v>43572</v>
      </c>
      <c r="AV221" s="29">
        <v>43938</v>
      </c>
      <c r="AW221" s="29">
        <v>44303</v>
      </c>
      <c r="AX221" s="29">
        <v>44668</v>
      </c>
      <c r="AY221" s="29">
        <v>45033</v>
      </c>
      <c r="AZ221" s="29"/>
      <c r="BA221" s="31">
        <v>94.337972602739725</v>
      </c>
      <c r="BB221" s="30">
        <v>-5.07</v>
      </c>
      <c r="BC221" s="30">
        <v>-5.07</v>
      </c>
      <c r="BD221" s="30">
        <v>-5.07</v>
      </c>
      <c r="BE221" s="30">
        <v>-5.07</v>
      </c>
      <c r="BF221" s="30">
        <v>-5.07</v>
      </c>
      <c r="BG221" s="30">
        <v>-5.07</v>
      </c>
      <c r="BH221" s="30">
        <v>-105.07</v>
      </c>
      <c r="BK221" s="23">
        <v>42604</v>
      </c>
      <c r="BL221" s="23">
        <v>42953</v>
      </c>
      <c r="BM221" s="23">
        <v>43318</v>
      </c>
      <c r="BN221" s="23"/>
      <c r="BO221" s="25">
        <v>102.42</v>
      </c>
      <c r="BP221" s="24">
        <v>-7.3</v>
      </c>
      <c r="BQ221" s="24">
        <v>-107.3</v>
      </c>
      <c r="BT221" s="19">
        <v>42604</v>
      </c>
      <c r="BU221" s="19">
        <v>42639</v>
      </c>
      <c r="BV221" s="19">
        <v>43004</v>
      </c>
      <c r="BW221" s="19">
        <v>43369</v>
      </c>
      <c r="BX221" s="19">
        <v>43734</v>
      </c>
      <c r="BY221" s="19">
        <v>44100</v>
      </c>
      <c r="BZ221" s="22">
        <v>107.5131506849315</v>
      </c>
      <c r="CA221" s="22">
        <v>-6.3</v>
      </c>
      <c r="CB221" s="22">
        <v>-6.3</v>
      </c>
      <c r="CC221" s="20">
        <v>-6.3</v>
      </c>
      <c r="CD221" s="20">
        <v>-6.3</v>
      </c>
      <c r="CE221" s="20">
        <v>-106.3</v>
      </c>
      <c r="CG221" s="26">
        <v>42604</v>
      </c>
      <c r="CH221" s="26">
        <v>42905</v>
      </c>
      <c r="CI221" s="26">
        <v>43270</v>
      </c>
      <c r="CJ221" s="26">
        <v>43635</v>
      </c>
      <c r="CK221" s="26">
        <v>44001</v>
      </c>
      <c r="CL221" s="26"/>
      <c r="CM221" s="28">
        <v>105.54808219178082</v>
      </c>
      <c r="CN221" s="28">
        <v>-5.38</v>
      </c>
      <c r="CO221" s="28">
        <v>-5.38</v>
      </c>
      <c r="CP221" s="28">
        <v>-5.38</v>
      </c>
      <c r="CQ221" s="28">
        <v>-105.38</v>
      </c>
      <c r="CT221" s="23">
        <v>42604</v>
      </c>
      <c r="CU221" s="23">
        <v>42943</v>
      </c>
      <c r="CV221" s="23">
        <v>43308</v>
      </c>
      <c r="CW221" s="23"/>
      <c r="CX221" s="25">
        <v>101.03082191780821</v>
      </c>
      <c r="CY221" s="24">
        <v>-6.5</v>
      </c>
      <c r="CZ221" s="24">
        <v>-106.5</v>
      </c>
    </row>
    <row r="222" spans="1:104" x14ac:dyDescent="0.15">
      <c r="A222" s="1">
        <v>42605</v>
      </c>
      <c r="B222" s="1">
        <v>42771</v>
      </c>
      <c r="C222" s="1">
        <v>43136</v>
      </c>
      <c r="E222" s="2">
        <v>101.33287671232877</v>
      </c>
      <c r="F222">
        <v>-5.17</v>
      </c>
      <c r="G222">
        <v>-105.17</v>
      </c>
      <c r="J222" s="12">
        <v>42605</v>
      </c>
      <c r="K222" s="12">
        <v>42795</v>
      </c>
      <c r="L222" s="12"/>
      <c r="M222" s="13">
        <v>105.7586301369863</v>
      </c>
      <c r="N222" s="11">
        <v>-108.5</v>
      </c>
      <c r="Q222" s="14">
        <v>42605</v>
      </c>
      <c r="R222" s="14">
        <v>42612</v>
      </c>
      <c r="S222" s="14">
        <v>42977</v>
      </c>
      <c r="T222" s="17">
        <v>107.03808219178082</v>
      </c>
      <c r="U222" s="18">
        <v>-6.2</v>
      </c>
      <c r="V222" s="18">
        <v>-106.2</v>
      </c>
      <c r="X222" s="19">
        <v>42605</v>
      </c>
      <c r="Y222" s="19">
        <v>42673</v>
      </c>
      <c r="Z222" s="19">
        <v>43038</v>
      </c>
      <c r="AA222" s="19">
        <v>43403</v>
      </c>
      <c r="AB222" s="19">
        <v>43768</v>
      </c>
      <c r="AC222" s="22">
        <v>105.09876712328767</v>
      </c>
      <c r="AD222" s="21">
        <v>-5.4</v>
      </c>
      <c r="AE222" s="21">
        <v>-5.4</v>
      </c>
      <c r="AF222" s="21">
        <v>-5.4</v>
      </c>
      <c r="AG222" s="21">
        <v>-105.4</v>
      </c>
      <c r="AI222" s="23">
        <v>42605</v>
      </c>
      <c r="AJ222" s="23">
        <v>42766</v>
      </c>
      <c r="AK222" s="23">
        <v>43131</v>
      </c>
      <c r="AL222" s="23"/>
      <c r="AM222" s="25" t="s">
        <v>2</v>
      </c>
      <c r="AN222" s="24">
        <v>-6.5</v>
      </c>
      <c r="AO222" s="24">
        <v>-106.5</v>
      </c>
      <c r="AR222" s="29">
        <v>42605</v>
      </c>
      <c r="AS222" s="29">
        <v>42842</v>
      </c>
      <c r="AT222" s="29">
        <v>43207</v>
      </c>
      <c r="AU222" s="29">
        <v>43572</v>
      </c>
      <c r="AV222" s="29">
        <v>43938</v>
      </c>
      <c r="AW222" s="29">
        <v>44303</v>
      </c>
      <c r="AX222" s="29">
        <v>44668</v>
      </c>
      <c r="AY222" s="29">
        <v>45033</v>
      </c>
      <c r="AZ222" s="29"/>
      <c r="BA222" s="31">
        <v>94.491863013698634</v>
      </c>
      <c r="BB222" s="30">
        <v>-5.07</v>
      </c>
      <c r="BC222" s="30">
        <v>-5.07</v>
      </c>
      <c r="BD222" s="30">
        <v>-5.07</v>
      </c>
      <c r="BE222" s="30">
        <v>-5.07</v>
      </c>
      <c r="BF222" s="30">
        <v>-5.07</v>
      </c>
      <c r="BG222" s="30">
        <v>-5.07</v>
      </c>
      <c r="BH222" s="30">
        <v>-105.07</v>
      </c>
      <c r="BK222" s="23">
        <v>42605</v>
      </c>
      <c r="BL222" s="23">
        <v>42953</v>
      </c>
      <c r="BM222" s="23">
        <v>43318</v>
      </c>
      <c r="BN222" s="23"/>
      <c r="BO222" s="25">
        <v>102.47</v>
      </c>
      <c r="BP222" s="24">
        <v>-7.3</v>
      </c>
      <c r="BQ222" s="24">
        <v>-107.3</v>
      </c>
      <c r="BT222" s="19">
        <v>42605</v>
      </c>
      <c r="BU222" s="19">
        <v>42639</v>
      </c>
      <c r="BV222" s="19">
        <v>43004</v>
      </c>
      <c r="BW222" s="19">
        <v>43369</v>
      </c>
      <c r="BX222" s="19">
        <v>43734</v>
      </c>
      <c r="BY222" s="19">
        <v>44100</v>
      </c>
      <c r="BZ222" s="22">
        <v>107.36041095890411</v>
      </c>
      <c r="CA222" s="22">
        <v>-6.3</v>
      </c>
      <c r="CB222" s="22">
        <f t="shared" ref="CB222:CD222" si="375">CA222</f>
        <v>-6.3</v>
      </c>
      <c r="CC222" s="22">
        <f t="shared" si="375"/>
        <v>-6.3</v>
      </c>
      <c r="CD222" s="22">
        <f t="shared" si="375"/>
        <v>-6.3</v>
      </c>
      <c r="CE222" s="20">
        <v>-106.3</v>
      </c>
      <c r="CG222" s="26">
        <v>42605</v>
      </c>
      <c r="CH222" s="26">
        <v>42905</v>
      </c>
      <c r="CI222" s="26">
        <v>43270</v>
      </c>
      <c r="CJ222" s="26">
        <v>43635</v>
      </c>
      <c r="CK222" s="26">
        <v>44001</v>
      </c>
      <c r="CL222" s="26"/>
      <c r="CM222" s="28">
        <v>105.51282191780822</v>
      </c>
      <c r="CN222" s="28">
        <v>-5.38</v>
      </c>
      <c r="CO222" s="28">
        <v>-5.38</v>
      </c>
      <c r="CP222" s="27">
        <v>-5.38</v>
      </c>
      <c r="CQ222" s="27">
        <v>-105.38</v>
      </c>
      <c r="CT222" s="23">
        <v>42605</v>
      </c>
      <c r="CU222" s="23">
        <v>42943</v>
      </c>
      <c r="CV222" s="23">
        <v>43308</v>
      </c>
      <c r="CW222" s="23"/>
      <c r="CX222" s="25">
        <v>101.0486301369863</v>
      </c>
      <c r="CY222" s="24">
        <v>-6.5</v>
      </c>
      <c r="CZ222" s="24">
        <v>-106.5</v>
      </c>
    </row>
    <row r="223" spans="1:104" x14ac:dyDescent="0.15">
      <c r="A223" s="1">
        <v>42606</v>
      </c>
      <c r="B223" s="1">
        <v>42771</v>
      </c>
      <c r="C223" s="1">
        <v>43136</v>
      </c>
      <c r="E223" s="2" t="s">
        <v>2</v>
      </c>
      <c r="F223">
        <v>-5.17</v>
      </c>
      <c r="G223">
        <v>-105.17</v>
      </c>
      <c r="J223" s="12">
        <v>42606</v>
      </c>
      <c r="K223" s="12">
        <v>42795</v>
      </c>
      <c r="L223" s="12"/>
      <c r="M223" s="13">
        <v>105.72191780821917</v>
      </c>
      <c r="N223" s="11">
        <v>-108.5</v>
      </c>
      <c r="Q223" s="14">
        <v>42606</v>
      </c>
      <c r="R223" s="14">
        <v>42612</v>
      </c>
      <c r="S223" s="14">
        <v>42977</v>
      </c>
      <c r="T223" s="17">
        <v>107.03506849315069</v>
      </c>
      <c r="U223" s="18">
        <v>-6.2</v>
      </c>
      <c r="V223" s="18">
        <v>-106.2</v>
      </c>
      <c r="X223" s="19">
        <v>42606</v>
      </c>
      <c r="Y223" s="19">
        <v>42673</v>
      </c>
      <c r="Z223" s="19">
        <v>43038</v>
      </c>
      <c r="AA223" s="19">
        <v>43403</v>
      </c>
      <c r="AB223" s="19">
        <v>43768</v>
      </c>
      <c r="AC223" s="22">
        <v>104.92356164383561</v>
      </c>
      <c r="AD223" s="21">
        <v>-5.4</v>
      </c>
      <c r="AE223" s="21">
        <v>-5.4</v>
      </c>
      <c r="AF223" s="21">
        <v>-5.4</v>
      </c>
      <c r="AG223" s="21">
        <v>-105.4</v>
      </c>
      <c r="AI223" s="23">
        <v>42606</v>
      </c>
      <c r="AJ223" s="23">
        <v>42766</v>
      </c>
      <c r="AK223" s="23">
        <v>43131</v>
      </c>
      <c r="AL223" s="23"/>
      <c r="AM223" s="25">
        <v>104.77849315068494</v>
      </c>
      <c r="AN223" s="24">
        <v>-6.5</v>
      </c>
      <c r="AO223" s="24">
        <v>-106.5</v>
      </c>
      <c r="AR223" s="29">
        <v>42606</v>
      </c>
      <c r="AS223" s="29">
        <v>42842</v>
      </c>
      <c r="AT223" s="29">
        <v>43207</v>
      </c>
      <c r="AU223" s="29">
        <v>43572</v>
      </c>
      <c r="AV223" s="29">
        <v>43938</v>
      </c>
      <c r="AW223" s="29">
        <v>44303</v>
      </c>
      <c r="AX223" s="29">
        <v>44668</v>
      </c>
      <c r="AY223" s="29">
        <v>45033</v>
      </c>
      <c r="AZ223" s="29"/>
      <c r="BA223" s="31">
        <v>94.595753424657545</v>
      </c>
      <c r="BB223" s="30">
        <v>-5.07</v>
      </c>
      <c r="BC223" s="30">
        <v>-5.07</v>
      </c>
      <c r="BD223" s="30">
        <v>-5.07</v>
      </c>
      <c r="BE223" s="30">
        <v>-5.07</v>
      </c>
      <c r="BF223" s="30">
        <v>-5.07</v>
      </c>
      <c r="BG223" s="30">
        <v>-5.07</v>
      </c>
      <c r="BH223" s="30">
        <v>-105.07</v>
      </c>
      <c r="BK223" s="23">
        <v>42606</v>
      </c>
      <c r="BL223" s="23">
        <v>42953</v>
      </c>
      <c r="BM223" s="23">
        <v>43318</v>
      </c>
      <c r="BN223" s="23"/>
      <c r="BO223" s="25">
        <v>102.53</v>
      </c>
      <c r="BP223" s="24">
        <v>-7.3</v>
      </c>
      <c r="BQ223" s="24">
        <v>-107.3</v>
      </c>
      <c r="BT223" s="19">
        <v>42606</v>
      </c>
      <c r="BU223" s="19">
        <v>42639</v>
      </c>
      <c r="BV223" s="19">
        <v>43004</v>
      </c>
      <c r="BW223" s="19">
        <v>43369</v>
      </c>
      <c r="BX223" s="19">
        <v>43734</v>
      </c>
      <c r="BY223" s="19">
        <v>44100</v>
      </c>
      <c r="BZ223" s="22">
        <v>107.24767123287671</v>
      </c>
      <c r="CA223" s="22">
        <v>-6.3</v>
      </c>
      <c r="CB223" s="22">
        <v>-6.3</v>
      </c>
      <c r="CC223" s="20">
        <v>-6.3</v>
      </c>
      <c r="CD223" s="20">
        <v>-6.3</v>
      </c>
      <c r="CE223" s="20">
        <v>-106.3</v>
      </c>
      <c r="CG223" s="26">
        <v>42606</v>
      </c>
      <c r="CH223" s="26">
        <v>42905</v>
      </c>
      <c r="CI223" s="26">
        <v>43270</v>
      </c>
      <c r="CJ223" s="26">
        <v>43635</v>
      </c>
      <c r="CK223" s="26">
        <v>44001</v>
      </c>
      <c r="CL223" s="26"/>
      <c r="CM223" s="28">
        <v>105.27756164383563</v>
      </c>
      <c r="CN223" s="28">
        <v>-5.38</v>
      </c>
      <c r="CO223" s="28">
        <v>-5.38</v>
      </c>
      <c r="CP223" s="28">
        <v>-5.38</v>
      </c>
      <c r="CQ223" s="28">
        <v>-105.38</v>
      </c>
      <c r="CT223" s="23">
        <v>42606</v>
      </c>
      <c r="CU223" s="23">
        <v>42943</v>
      </c>
      <c r="CV223" s="23">
        <v>43308</v>
      </c>
      <c r="CW223" s="23"/>
      <c r="CX223" s="25">
        <v>101.06643835616438</v>
      </c>
      <c r="CY223" s="24">
        <v>-6.5</v>
      </c>
      <c r="CZ223" s="24">
        <v>-106.5</v>
      </c>
    </row>
    <row r="224" spans="1:104" x14ac:dyDescent="0.15">
      <c r="A224" s="1">
        <v>42607</v>
      </c>
      <c r="B224" s="1">
        <v>42771</v>
      </c>
      <c r="C224" s="1">
        <v>43136</v>
      </c>
      <c r="E224" s="2">
        <v>101.36120547945205</v>
      </c>
      <c r="F224">
        <v>-5.17</v>
      </c>
      <c r="G224">
        <v>-105.17</v>
      </c>
      <c r="J224" s="12">
        <v>42607</v>
      </c>
      <c r="K224" s="12">
        <v>42795</v>
      </c>
      <c r="L224" s="12"/>
      <c r="M224" s="13">
        <v>105.67520547945206</v>
      </c>
      <c r="N224" s="11">
        <v>-108.5</v>
      </c>
      <c r="Q224" s="14">
        <v>42607</v>
      </c>
      <c r="R224" s="14">
        <v>42612</v>
      </c>
      <c r="S224" s="14">
        <v>42977</v>
      </c>
      <c r="T224" s="17">
        <v>107.05205479452054</v>
      </c>
      <c r="U224" s="18">
        <v>-6.2</v>
      </c>
      <c r="V224" s="18">
        <v>-106.2</v>
      </c>
      <c r="X224" s="19">
        <v>42607</v>
      </c>
      <c r="Y224" s="19">
        <v>42673</v>
      </c>
      <c r="Z224" s="19">
        <v>43038</v>
      </c>
      <c r="AA224" s="19">
        <v>43403</v>
      </c>
      <c r="AB224" s="19">
        <v>43768</v>
      </c>
      <c r="AC224" s="22">
        <v>104.83835616438357</v>
      </c>
      <c r="AD224" s="21">
        <v>-5.4</v>
      </c>
      <c r="AE224" s="21">
        <v>-5.4</v>
      </c>
      <c r="AF224" s="21">
        <v>-5.4</v>
      </c>
      <c r="AG224" s="21">
        <v>-105.4</v>
      </c>
      <c r="AI224" s="23">
        <v>42607</v>
      </c>
      <c r="AJ224" s="23">
        <v>42766</v>
      </c>
      <c r="AK224" s="23">
        <v>43131</v>
      </c>
      <c r="AL224" s="23"/>
      <c r="AM224" s="25">
        <v>104.79630136986302</v>
      </c>
      <c r="AN224" s="24">
        <v>-6.5</v>
      </c>
      <c r="AO224" s="24">
        <v>-106.5</v>
      </c>
      <c r="AR224" s="29">
        <v>42607</v>
      </c>
      <c r="AS224" s="29">
        <v>42842</v>
      </c>
      <c r="AT224" s="29">
        <v>43207</v>
      </c>
      <c r="AU224" s="29">
        <v>43572</v>
      </c>
      <c r="AV224" s="29">
        <v>43938</v>
      </c>
      <c r="AW224" s="29">
        <v>44303</v>
      </c>
      <c r="AX224" s="29">
        <v>44668</v>
      </c>
      <c r="AY224" s="29">
        <v>45033</v>
      </c>
      <c r="AZ224" s="29"/>
      <c r="BA224" s="31">
        <v>94.479643835616429</v>
      </c>
      <c r="BB224" s="30">
        <v>-5.07</v>
      </c>
      <c r="BC224" s="30">
        <v>-5.07</v>
      </c>
      <c r="BD224" s="30">
        <v>-5.07</v>
      </c>
      <c r="BE224" s="30">
        <v>-5.07</v>
      </c>
      <c r="BF224" s="30">
        <v>-5.07</v>
      </c>
      <c r="BG224" s="30">
        <v>-5.07</v>
      </c>
      <c r="BH224" s="30">
        <v>-105.07</v>
      </c>
      <c r="BK224" s="23">
        <v>42607</v>
      </c>
      <c r="BL224" s="23">
        <v>42953</v>
      </c>
      <c r="BM224" s="23">
        <v>43318</v>
      </c>
      <c r="BN224" s="23"/>
      <c r="BO224" s="25">
        <v>102.55000000000001</v>
      </c>
      <c r="BP224" s="24">
        <v>-7.3</v>
      </c>
      <c r="BQ224" s="24">
        <v>-107.3</v>
      </c>
      <c r="BT224" s="19">
        <v>42607</v>
      </c>
      <c r="BU224" s="19">
        <v>42639</v>
      </c>
      <c r="BV224" s="19">
        <v>43004</v>
      </c>
      <c r="BW224" s="19">
        <v>43369</v>
      </c>
      <c r="BX224" s="19">
        <v>43734</v>
      </c>
      <c r="BY224" s="19">
        <v>44100</v>
      </c>
      <c r="BZ224" s="22">
        <v>107.26493150684931</v>
      </c>
      <c r="CA224" s="22">
        <v>-6.3</v>
      </c>
      <c r="CB224" s="22">
        <v>-6.3</v>
      </c>
      <c r="CC224" s="20">
        <v>-6.3</v>
      </c>
      <c r="CD224" s="20">
        <v>-6.3</v>
      </c>
      <c r="CE224" s="20">
        <v>-106.3</v>
      </c>
      <c r="CG224" s="26">
        <v>42607</v>
      </c>
      <c r="CH224" s="26">
        <v>42905</v>
      </c>
      <c r="CI224" s="26">
        <v>43270</v>
      </c>
      <c r="CJ224" s="26">
        <v>43635</v>
      </c>
      <c r="CK224" s="26">
        <v>44001</v>
      </c>
      <c r="CL224" s="26"/>
      <c r="CM224" s="28">
        <v>105.35230136986301</v>
      </c>
      <c r="CN224" s="28">
        <v>-5.38</v>
      </c>
      <c r="CO224" s="28">
        <v>-5.38</v>
      </c>
      <c r="CP224" s="27">
        <v>-5.38</v>
      </c>
      <c r="CQ224" s="27">
        <v>-105.38</v>
      </c>
      <c r="CT224" s="23">
        <v>42607</v>
      </c>
      <c r="CU224" s="23">
        <v>42943</v>
      </c>
      <c r="CV224" s="23">
        <v>43308</v>
      </c>
      <c r="CW224" s="23"/>
      <c r="CX224" s="25">
        <v>101.08424657534246</v>
      </c>
      <c r="CY224" s="24">
        <v>-6.5</v>
      </c>
      <c r="CZ224" s="24">
        <v>-106.5</v>
      </c>
    </row>
    <row r="225" spans="1:104" x14ac:dyDescent="0.15">
      <c r="A225" s="1">
        <v>42608</v>
      </c>
      <c r="B225" s="1">
        <v>42771</v>
      </c>
      <c r="C225" s="1">
        <v>43136</v>
      </c>
      <c r="E225" s="2">
        <v>101.4753698630137</v>
      </c>
      <c r="F225">
        <v>-5.17</v>
      </c>
      <c r="G225">
        <v>-105.17</v>
      </c>
      <c r="J225" s="12">
        <v>42608</v>
      </c>
      <c r="K225" s="12">
        <v>42795</v>
      </c>
      <c r="L225" s="12"/>
      <c r="M225" s="13">
        <v>105.69849315068494</v>
      </c>
      <c r="N225" s="11">
        <v>-108.5</v>
      </c>
      <c r="Q225" s="14">
        <v>42608</v>
      </c>
      <c r="R225" s="14">
        <v>42612</v>
      </c>
      <c r="S225" s="14">
        <v>42977</v>
      </c>
      <c r="T225" s="17">
        <v>107.17904109589041</v>
      </c>
      <c r="U225" s="18">
        <v>-6.2</v>
      </c>
      <c r="V225" s="18">
        <v>-106.2</v>
      </c>
      <c r="X225" s="19">
        <v>42608</v>
      </c>
      <c r="Y225" s="19">
        <v>42673</v>
      </c>
      <c r="Z225" s="19">
        <v>43038</v>
      </c>
      <c r="AA225" s="19">
        <v>43403</v>
      </c>
      <c r="AB225" s="19">
        <v>43768</v>
      </c>
      <c r="AC225" s="22">
        <v>105.1431506849315</v>
      </c>
      <c r="AD225" s="21">
        <v>-5.4</v>
      </c>
      <c r="AE225" s="21">
        <v>-5.4</v>
      </c>
      <c r="AF225" s="21">
        <v>-5.4</v>
      </c>
      <c r="AG225" s="21">
        <v>-105.4</v>
      </c>
      <c r="AI225" s="23">
        <v>42608</v>
      </c>
      <c r="AJ225" s="23">
        <v>42766</v>
      </c>
      <c r="AK225" s="23">
        <v>43131</v>
      </c>
      <c r="AL225" s="23"/>
      <c r="AM225" s="25">
        <v>104.8541095890411</v>
      </c>
      <c r="AN225" s="24">
        <v>-6.5</v>
      </c>
      <c r="AO225" s="24">
        <v>-106.5</v>
      </c>
      <c r="AR225" s="29">
        <v>42608</v>
      </c>
      <c r="AS225" s="29">
        <v>42842</v>
      </c>
      <c r="AT225" s="29">
        <v>43207</v>
      </c>
      <c r="AU225" s="29">
        <v>43572</v>
      </c>
      <c r="AV225" s="29">
        <v>43938</v>
      </c>
      <c r="AW225" s="29">
        <v>44303</v>
      </c>
      <c r="AX225" s="29">
        <v>44668</v>
      </c>
      <c r="AY225" s="29">
        <v>45033</v>
      </c>
      <c r="AZ225" s="29"/>
      <c r="BA225" s="31">
        <v>95.013534246575347</v>
      </c>
      <c r="BB225" s="30">
        <v>-5.07</v>
      </c>
      <c r="BC225" s="30">
        <v>-5.07</v>
      </c>
      <c r="BD225" s="30">
        <v>-5.07</v>
      </c>
      <c r="BE225" s="30">
        <v>-5.07</v>
      </c>
      <c r="BF225" s="30">
        <v>-5.07</v>
      </c>
      <c r="BG225" s="30">
        <v>-5.07</v>
      </c>
      <c r="BH225" s="30">
        <v>-105.07</v>
      </c>
      <c r="BK225" s="23">
        <v>42608</v>
      </c>
      <c r="BL225" s="23">
        <v>42953</v>
      </c>
      <c r="BM225" s="23">
        <v>43318</v>
      </c>
      <c r="BN225" s="23"/>
      <c r="BO225" s="25">
        <v>102.71000000000001</v>
      </c>
      <c r="BP225" s="24">
        <v>-7.3</v>
      </c>
      <c r="BQ225" s="24">
        <v>-107.3</v>
      </c>
      <c r="BT225" s="19">
        <v>42608</v>
      </c>
      <c r="BU225" s="19">
        <v>42639</v>
      </c>
      <c r="BV225" s="19">
        <v>43004</v>
      </c>
      <c r="BW225" s="19">
        <v>43369</v>
      </c>
      <c r="BX225" s="19">
        <v>43734</v>
      </c>
      <c r="BY225" s="19">
        <v>44100</v>
      </c>
      <c r="BZ225" s="22">
        <v>107.77219178082191</v>
      </c>
      <c r="CA225" s="22">
        <v>-6.3</v>
      </c>
      <c r="CB225" s="22">
        <f t="shared" ref="CB225:CD225" si="376">CA225</f>
        <v>-6.3</v>
      </c>
      <c r="CC225" s="22">
        <f t="shared" si="376"/>
        <v>-6.3</v>
      </c>
      <c r="CD225" s="22">
        <f t="shared" si="376"/>
        <v>-6.3</v>
      </c>
      <c r="CE225" s="20">
        <v>-106.3</v>
      </c>
      <c r="CG225" s="26">
        <v>42608</v>
      </c>
      <c r="CH225" s="26">
        <v>42905</v>
      </c>
      <c r="CI225" s="26">
        <v>43270</v>
      </c>
      <c r="CJ225" s="26">
        <v>43635</v>
      </c>
      <c r="CK225" s="26">
        <v>44001</v>
      </c>
      <c r="CL225" s="26"/>
      <c r="CM225" s="28">
        <v>105.41704109589041</v>
      </c>
      <c r="CN225" s="28">
        <v>-5.38</v>
      </c>
      <c r="CO225" s="28">
        <v>-5.38</v>
      </c>
      <c r="CP225" s="28">
        <v>-5.38</v>
      </c>
      <c r="CQ225" s="28">
        <v>-105.38</v>
      </c>
      <c r="CT225" s="23">
        <v>42608</v>
      </c>
      <c r="CU225" s="23">
        <v>42943</v>
      </c>
      <c r="CV225" s="23">
        <v>43308</v>
      </c>
      <c r="CW225" s="23"/>
      <c r="CX225" s="25">
        <v>101.11205479452055</v>
      </c>
      <c r="CY225" s="24">
        <v>-6.5</v>
      </c>
      <c r="CZ225" s="24">
        <v>-106.5</v>
      </c>
    </row>
    <row r="226" spans="1:104" x14ac:dyDescent="0.15">
      <c r="A226" s="1">
        <v>42611</v>
      </c>
      <c r="B226" s="1">
        <v>42771</v>
      </c>
      <c r="C226" s="1">
        <v>43136</v>
      </c>
      <c r="E226" s="2">
        <v>101.51786301369863</v>
      </c>
      <c r="F226">
        <v>-5.17</v>
      </c>
      <c r="G226">
        <v>-105.17</v>
      </c>
      <c r="J226" s="12">
        <v>42611</v>
      </c>
      <c r="K226" s="12">
        <v>42795</v>
      </c>
      <c r="L226" s="12"/>
      <c r="M226" s="13">
        <v>105.72835616438356</v>
      </c>
      <c r="N226" s="11">
        <v>-108.5</v>
      </c>
      <c r="Q226" s="14">
        <v>42611</v>
      </c>
      <c r="R226" s="14">
        <v>42612</v>
      </c>
      <c r="S226" s="14">
        <v>42977</v>
      </c>
      <c r="T226" s="17">
        <v>101.3</v>
      </c>
      <c r="U226" s="18">
        <v>-6.2</v>
      </c>
      <c r="V226" s="18">
        <v>-106.2</v>
      </c>
      <c r="X226" s="19">
        <v>42611</v>
      </c>
      <c r="Y226" s="19">
        <v>42673</v>
      </c>
      <c r="Z226" s="19">
        <v>43038</v>
      </c>
      <c r="AA226" s="19">
        <v>43403</v>
      </c>
      <c r="AB226" s="19">
        <v>43768</v>
      </c>
      <c r="AC226" s="22">
        <v>105.24753424657534</v>
      </c>
      <c r="AD226" s="21">
        <v>-5.4</v>
      </c>
      <c r="AE226" s="21">
        <v>-5.4</v>
      </c>
      <c r="AF226" s="21">
        <v>-5.4</v>
      </c>
      <c r="AG226" s="21">
        <v>-105.4</v>
      </c>
      <c r="AI226" s="23">
        <v>42611</v>
      </c>
      <c r="AJ226" s="23">
        <v>42766</v>
      </c>
      <c r="AK226" s="23">
        <v>43131</v>
      </c>
      <c r="AL226" s="23"/>
      <c r="AM226" s="25">
        <v>104.97753424657535</v>
      </c>
      <c r="AN226" s="24">
        <v>-6.5</v>
      </c>
      <c r="AO226" s="24">
        <v>-106.5</v>
      </c>
      <c r="AR226" s="29">
        <v>42611</v>
      </c>
      <c r="AS226" s="29">
        <v>42842</v>
      </c>
      <c r="AT226" s="29">
        <v>43207</v>
      </c>
      <c r="AU226" s="29">
        <v>43572</v>
      </c>
      <c r="AV226" s="29">
        <v>43938</v>
      </c>
      <c r="AW226" s="29">
        <v>44303</v>
      </c>
      <c r="AX226" s="29">
        <v>44668</v>
      </c>
      <c r="AY226" s="29">
        <v>45033</v>
      </c>
      <c r="AZ226" s="29"/>
      <c r="BA226" s="31">
        <v>95.465205479452052</v>
      </c>
      <c r="BB226" s="30">
        <v>-5.07</v>
      </c>
      <c r="BC226" s="30">
        <v>-5.07</v>
      </c>
      <c r="BD226" s="30">
        <v>-5.07</v>
      </c>
      <c r="BE226" s="30">
        <v>-5.07</v>
      </c>
      <c r="BF226" s="30">
        <v>-5.07</v>
      </c>
      <c r="BG226" s="30">
        <v>-5.07</v>
      </c>
      <c r="BH226" s="30">
        <v>-105.07</v>
      </c>
      <c r="BK226" s="23">
        <v>42611</v>
      </c>
      <c r="BL226" s="23">
        <v>42953</v>
      </c>
      <c r="BM226" s="23">
        <v>43318</v>
      </c>
      <c r="BN226" s="23"/>
      <c r="BO226" s="25">
        <v>102.79</v>
      </c>
      <c r="BP226" s="24">
        <v>-7.3</v>
      </c>
      <c r="BQ226" s="24">
        <v>-107.3</v>
      </c>
      <c r="BT226" s="19">
        <v>42611</v>
      </c>
      <c r="BU226" s="19">
        <v>42639</v>
      </c>
      <c r="BV226" s="19">
        <v>43004</v>
      </c>
      <c r="BW226" s="19">
        <v>43369</v>
      </c>
      <c r="BX226" s="19">
        <v>43734</v>
      </c>
      <c r="BY226" s="19">
        <v>44100</v>
      </c>
      <c r="BZ226" s="22">
        <v>107.82397260273972</v>
      </c>
      <c r="CA226" s="22">
        <v>-6.3</v>
      </c>
      <c r="CB226" s="22">
        <v>-6.3</v>
      </c>
      <c r="CC226" s="20">
        <v>-6.3</v>
      </c>
      <c r="CD226" s="20">
        <v>-6.3</v>
      </c>
      <c r="CE226" s="20">
        <v>-106.3</v>
      </c>
      <c r="CG226" s="26">
        <v>42611</v>
      </c>
      <c r="CH226" s="26">
        <v>42905</v>
      </c>
      <c r="CI226" s="26">
        <v>43270</v>
      </c>
      <c r="CJ226" s="26">
        <v>43635</v>
      </c>
      <c r="CK226" s="26">
        <v>44001</v>
      </c>
      <c r="CL226" s="26"/>
      <c r="CM226" s="28">
        <v>105.51126027397261</v>
      </c>
      <c r="CN226" s="28">
        <v>-5.38</v>
      </c>
      <c r="CO226" s="28">
        <v>-5.38</v>
      </c>
      <c r="CP226" s="27">
        <v>-5.38</v>
      </c>
      <c r="CQ226" s="27">
        <v>-105.38</v>
      </c>
      <c r="CT226" s="23">
        <v>42611</v>
      </c>
      <c r="CU226" s="23">
        <v>42943</v>
      </c>
      <c r="CV226" s="23">
        <v>43308</v>
      </c>
      <c r="CW226" s="23"/>
      <c r="CX226" s="25">
        <v>101.60547945205479</v>
      </c>
      <c r="CY226" s="24">
        <v>-6.5</v>
      </c>
      <c r="CZ226" s="24">
        <v>-106.5</v>
      </c>
    </row>
    <row r="227" spans="1:104" x14ac:dyDescent="0.15">
      <c r="A227" s="1">
        <v>42612</v>
      </c>
      <c r="B227" s="1">
        <v>42771</v>
      </c>
      <c r="C227" s="1">
        <v>43136</v>
      </c>
      <c r="E227" s="2">
        <v>101.54302739726027</v>
      </c>
      <c r="F227">
        <v>-5.17</v>
      </c>
      <c r="G227">
        <v>-105.17</v>
      </c>
      <c r="J227" s="12">
        <v>42612</v>
      </c>
      <c r="K227" s="12">
        <v>42795</v>
      </c>
      <c r="L227" s="12"/>
      <c r="M227" s="13">
        <v>105.74164383561644</v>
      </c>
      <c r="N227" s="11">
        <v>-108.5</v>
      </c>
      <c r="Q227" s="14">
        <v>42612</v>
      </c>
      <c r="R227" s="14">
        <v>42977</v>
      </c>
      <c r="S227" s="14"/>
      <c r="T227" s="17">
        <v>101.08698630136986</v>
      </c>
      <c r="U227" s="18">
        <v>-106.2</v>
      </c>
      <c r="V227" s="18"/>
      <c r="X227" s="19">
        <v>42612</v>
      </c>
      <c r="Y227" s="19">
        <v>42673</v>
      </c>
      <c r="Z227" s="19">
        <v>43038</v>
      </c>
      <c r="AA227" s="19">
        <v>43403</v>
      </c>
      <c r="AB227" s="19">
        <v>43768</v>
      </c>
      <c r="AC227" s="22">
        <v>105.29232876712329</v>
      </c>
      <c r="AD227" s="21">
        <v>-5.4</v>
      </c>
      <c r="AE227" s="21">
        <v>-5.4</v>
      </c>
      <c r="AF227" s="21">
        <v>-5.4</v>
      </c>
      <c r="AG227" s="21">
        <v>-105.4</v>
      </c>
      <c r="AI227" s="23">
        <v>42612</v>
      </c>
      <c r="AJ227" s="23">
        <v>42766</v>
      </c>
      <c r="AK227" s="23">
        <v>43131</v>
      </c>
      <c r="AL227" s="23"/>
      <c r="AM227" s="25">
        <v>104.94534246575343</v>
      </c>
      <c r="AN227" s="24">
        <v>-6.5</v>
      </c>
      <c r="AO227" s="24">
        <v>-106.5</v>
      </c>
      <c r="AR227" s="29">
        <v>42612</v>
      </c>
      <c r="AS227" s="29">
        <v>42842</v>
      </c>
      <c r="AT227" s="29">
        <v>43207</v>
      </c>
      <c r="AU227" s="29">
        <v>43572</v>
      </c>
      <c r="AV227" s="29">
        <v>43938</v>
      </c>
      <c r="AW227" s="29">
        <v>44303</v>
      </c>
      <c r="AX227" s="29">
        <v>44668</v>
      </c>
      <c r="AY227" s="29">
        <v>45033</v>
      </c>
      <c r="AZ227" s="29"/>
      <c r="BA227" s="31">
        <v>95.09909589041095</v>
      </c>
      <c r="BB227" s="30">
        <v>-5.07</v>
      </c>
      <c r="BC227" s="30">
        <v>-5.07</v>
      </c>
      <c r="BD227" s="30">
        <v>-5.07</v>
      </c>
      <c r="BE227" s="30">
        <v>-5.07</v>
      </c>
      <c r="BF227" s="30">
        <v>-5.07</v>
      </c>
      <c r="BG227" s="30">
        <v>-5.07</v>
      </c>
      <c r="BH227" s="30">
        <v>-105.07</v>
      </c>
      <c r="BK227" s="23">
        <v>42612</v>
      </c>
      <c r="BL227" s="23">
        <v>42953</v>
      </c>
      <c r="BM227" s="23">
        <v>43318</v>
      </c>
      <c r="BN227" s="23"/>
      <c r="BO227" s="25">
        <v>102.77</v>
      </c>
      <c r="BP227" s="24">
        <v>-7.3</v>
      </c>
      <c r="BQ227" s="24">
        <v>-107.3</v>
      </c>
      <c r="BT227" s="19">
        <v>42612</v>
      </c>
      <c r="BU227" s="19">
        <v>42639</v>
      </c>
      <c r="BV227" s="19">
        <v>43004</v>
      </c>
      <c r="BW227" s="19">
        <v>43369</v>
      </c>
      <c r="BX227" s="19">
        <v>43734</v>
      </c>
      <c r="BY227" s="19">
        <v>44100</v>
      </c>
      <c r="BZ227" s="22">
        <v>107.83123287671233</v>
      </c>
      <c r="CA227" s="22">
        <v>-6.3</v>
      </c>
      <c r="CB227" s="22">
        <v>-6.3</v>
      </c>
      <c r="CC227" s="20">
        <v>-6.3</v>
      </c>
      <c r="CD227" s="20">
        <v>-6.3</v>
      </c>
      <c r="CE227" s="20">
        <v>-106.3</v>
      </c>
      <c r="CG227" s="26">
        <v>42612</v>
      </c>
      <c r="CH227" s="26">
        <v>42905</v>
      </c>
      <c r="CI227" s="26">
        <v>43270</v>
      </c>
      <c r="CJ227" s="26">
        <v>43635</v>
      </c>
      <c r="CK227" s="26">
        <v>44001</v>
      </c>
      <c r="CL227" s="26"/>
      <c r="CM227" s="28">
        <v>105.27600000000001</v>
      </c>
      <c r="CN227" s="28">
        <v>-5.38</v>
      </c>
      <c r="CO227" s="28">
        <v>-5.38</v>
      </c>
      <c r="CP227" s="28">
        <v>-5.38</v>
      </c>
      <c r="CQ227" s="28">
        <v>-105.38</v>
      </c>
      <c r="CT227" s="23">
        <v>42612</v>
      </c>
      <c r="CU227" s="23">
        <v>42943</v>
      </c>
      <c r="CV227" s="23">
        <v>43308</v>
      </c>
      <c r="CW227" s="23"/>
      <c r="CX227" s="25">
        <v>101.62328767123287</v>
      </c>
      <c r="CY227" s="24">
        <v>-6.5</v>
      </c>
      <c r="CZ227" s="24">
        <v>-106.5</v>
      </c>
    </row>
    <row r="228" spans="1:104" x14ac:dyDescent="0.15">
      <c r="A228" s="1">
        <v>42613</v>
      </c>
      <c r="B228" s="1">
        <v>42771</v>
      </c>
      <c r="C228" s="1">
        <v>43136</v>
      </c>
      <c r="E228" s="2">
        <v>101.54619178082191</v>
      </c>
      <c r="F228">
        <v>-5.17</v>
      </c>
      <c r="G228">
        <v>-105.17</v>
      </c>
      <c r="J228" s="12">
        <v>42613</v>
      </c>
      <c r="K228" s="12">
        <v>42795</v>
      </c>
      <c r="L228" s="12"/>
      <c r="M228" s="13">
        <v>105.74493150684931</v>
      </c>
      <c r="N228" s="11">
        <v>-108.5</v>
      </c>
      <c r="Q228" s="14">
        <v>42613</v>
      </c>
      <c r="R228" s="14">
        <v>42977</v>
      </c>
      <c r="S228" s="14"/>
      <c r="T228" s="17">
        <v>100.92397260273972</v>
      </c>
      <c r="U228" s="18">
        <v>-106.2</v>
      </c>
      <c r="V228" s="18"/>
      <c r="X228" s="19">
        <v>42613</v>
      </c>
      <c r="Y228" s="19">
        <v>42673</v>
      </c>
      <c r="Z228" s="19">
        <v>43038</v>
      </c>
      <c r="AA228" s="19">
        <v>43403</v>
      </c>
      <c r="AB228" s="19">
        <v>43768</v>
      </c>
      <c r="AC228" s="22">
        <v>105.28712328767124</v>
      </c>
      <c r="AD228" s="21">
        <v>-5.4</v>
      </c>
      <c r="AE228" s="21">
        <v>-5.4</v>
      </c>
      <c r="AF228" s="21">
        <v>-5.4</v>
      </c>
      <c r="AG228" s="21">
        <v>-105.4</v>
      </c>
      <c r="AI228" s="23">
        <v>42613</v>
      </c>
      <c r="AJ228" s="23">
        <v>42766</v>
      </c>
      <c r="AK228" s="23">
        <v>43131</v>
      </c>
      <c r="AL228" s="23"/>
      <c r="AM228" s="25">
        <v>104.8631506849315</v>
      </c>
      <c r="AN228" s="24">
        <v>-6.5</v>
      </c>
      <c r="AO228" s="24">
        <v>-106.5</v>
      </c>
      <c r="AR228" s="29">
        <v>42613</v>
      </c>
      <c r="AS228" s="29">
        <v>42842</v>
      </c>
      <c r="AT228" s="29">
        <v>43207</v>
      </c>
      <c r="AU228" s="29">
        <v>43572</v>
      </c>
      <c r="AV228" s="29">
        <v>43938</v>
      </c>
      <c r="AW228" s="29">
        <v>44303</v>
      </c>
      <c r="AX228" s="29">
        <v>44668</v>
      </c>
      <c r="AY228" s="29">
        <v>45033</v>
      </c>
      <c r="AZ228" s="29"/>
      <c r="BA228" s="31">
        <v>95.042986301369865</v>
      </c>
      <c r="BB228" s="30">
        <v>-5.07</v>
      </c>
      <c r="BC228" s="30">
        <v>-5.07</v>
      </c>
      <c r="BD228" s="30">
        <v>-5.07</v>
      </c>
      <c r="BE228" s="30">
        <v>-5.07</v>
      </c>
      <c r="BF228" s="30">
        <v>-5.07</v>
      </c>
      <c r="BG228" s="30">
        <v>-5.07</v>
      </c>
      <c r="BH228" s="30">
        <v>-105.07</v>
      </c>
      <c r="BK228" s="23">
        <v>42613</v>
      </c>
      <c r="BL228" s="23">
        <v>42953</v>
      </c>
      <c r="BM228" s="23">
        <v>43318</v>
      </c>
      <c r="BN228" s="23"/>
      <c r="BO228" s="25">
        <v>102.82</v>
      </c>
      <c r="BP228" s="24">
        <v>-7.3</v>
      </c>
      <c r="BQ228" s="24">
        <v>-107.3</v>
      </c>
      <c r="BT228" s="19">
        <v>42613</v>
      </c>
      <c r="BU228" s="19">
        <v>42639</v>
      </c>
      <c r="BV228" s="19">
        <v>43004</v>
      </c>
      <c r="BW228" s="19">
        <v>43369</v>
      </c>
      <c r="BX228" s="19">
        <v>43734</v>
      </c>
      <c r="BY228" s="19">
        <v>44100</v>
      </c>
      <c r="BZ228" s="22">
        <v>107.66849315068492</v>
      </c>
      <c r="CA228" s="22">
        <v>-6.3</v>
      </c>
      <c r="CB228" s="22">
        <f t="shared" ref="CB228:CD228" si="377">CA228</f>
        <v>-6.3</v>
      </c>
      <c r="CC228" s="22">
        <f t="shared" si="377"/>
        <v>-6.3</v>
      </c>
      <c r="CD228" s="22">
        <f t="shared" si="377"/>
        <v>-6.3</v>
      </c>
      <c r="CE228" s="20">
        <v>-106.3</v>
      </c>
      <c r="CG228" s="26">
        <v>42613</v>
      </c>
      <c r="CH228" s="26">
        <v>42905</v>
      </c>
      <c r="CI228" s="26">
        <v>43270</v>
      </c>
      <c r="CJ228" s="26">
        <v>43635</v>
      </c>
      <c r="CK228" s="26">
        <v>44001</v>
      </c>
      <c r="CL228" s="26"/>
      <c r="CM228" s="28">
        <v>105.00073972602739</v>
      </c>
      <c r="CN228" s="28">
        <v>-5.38</v>
      </c>
      <c r="CO228" s="28">
        <v>-5.38</v>
      </c>
      <c r="CP228" s="27">
        <v>-5.38</v>
      </c>
      <c r="CQ228" s="27">
        <v>-105.38</v>
      </c>
      <c r="CT228" s="23">
        <v>42613</v>
      </c>
      <c r="CU228" s="23">
        <v>42943</v>
      </c>
      <c r="CV228" s="23">
        <v>43308</v>
      </c>
      <c r="CW228" s="23"/>
      <c r="CX228" s="25" t="s">
        <v>2</v>
      </c>
      <c r="CY228" s="24">
        <v>-6.5</v>
      </c>
      <c r="CZ228" s="24">
        <v>-106.5</v>
      </c>
    </row>
    <row r="229" spans="1:104" x14ac:dyDescent="0.15">
      <c r="A229" s="1">
        <v>42614</v>
      </c>
      <c r="B229" s="1">
        <v>42771</v>
      </c>
      <c r="C229" s="1">
        <v>43136</v>
      </c>
      <c r="E229" s="2">
        <v>101.56035616438355</v>
      </c>
      <c r="F229">
        <v>-5.17</v>
      </c>
      <c r="G229">
        <v>-105.17</v>
      </c>
      <c r="J229" s="12">
        <v>42614</v>
      </c>
      <c r="K229" s="12">
        <v>42795</v>
      </c>
      <c r="L229" s="12"/>
      <c r="M229" s="13">
        <v>105.7582191780822</v>
      </c>
      <c r="N229" s="11">
        <v>-108.5</v>
      </c>
      <c r="Q229" s="14">
        <v>42614</v>
      </c>
      <c r="R229" s="14">
        <v>42977</v>
      </c>
      <c r="S229" s="14"/>
      <c r="T229" s="17">
        <v>100.94095890410959</v>
      </c>
      <c r="U229" s="18">
        <v>-106.2</v>
      </c>
      <c r="V229" s="18"/>
      <c r="X229" s="19">
        <v>42614</v>
      </c>
      <c r="Y229" s="19">
        <v>42673</v>
      </c>
      <c r="Z229" s="19">
        <v>43038</v>
      </c>
      <c r="AA229" s="19">
        <v>43403</v>
      </c>
      <c r="AB229" s="19">
        <v>43768</v>
      </c>
      <c r="AC229" s="22">
        <v>105.29191780821918</v>
      </c>
      <c r="AD229" s="21">
        <v>-5.4</v>
      </c>
      <c r="AE229" s="21">
        <v>-5.4</v>
      </c>
      <c r="AF229" s="21">
        <v>-5.4</v>
      </c>
      <c r="AG229" s="21">
        <v>-105.4</v>
      </c>
      <c r="AI229" s="23">
        <v>42614</v>
      </c>
      <c r="AJ229" s="23">
        <v>42766</v>
      </c>
      <c r="AK229" s="23">
        <v>43131</v>
      </c>
      <c r="AL229" s="23"/>
      <c r="AM229" s="25">
        <v>104.93095890410959</v>
      </c>
      <c r="AN229" s="24">
        <v>-6.5</v>
      </c>
      <c r="AO229" s="24">
        <v>-106.5</v>
      </c>
      <c r="AR229" s="29">
        <v>42614</v>
      </c>
      <c r="AS229" s="29">
        <v>42842</v>
      </c>
      <c r="AT229" s="29">
        <v>43207</v>
      </c>
      <c r="AU229" s="29">
        <v>43572</v>
      </c>
      <c r="AV229" s="29">
        <v>43938</v>
      </c>
      <c r="AW229" s="29">
        <v>44303</v>
      </c>
      <c r="AX229" s="29">
        <v>44668</v>
      </c>
      <c r="AY229" s="29">
        <v>45033</v>
      </c>
      <c r="AZ229" s="29"/>
      <c r="BA229" s="31">
        <v>95.176876712328777</v>
      </c>
      <c r="BB229" s="30">
        <v>-5.07</v>
      </c>
      <c r="BC229" s="30">
        <v>-5.07</v>
      </c>
      <c r="BD229" s="30">
        <v>-5.07</v>
      </c>
      <c r="BE229" s="30">
        <v>-5.07</v>
      </c>
      <c r="BF229" s="30">
        <v>-5.07</v>
      </c>
      <c r="BG229" s="30">
        <v>-5.07</v>
      </c>
      <c r="BH229" s="30">
        <v>-105.07</v>
      </c>
      <c r="BK229" s="23">
        <v>42614</v>
      </c>
      <c r="BL229" s="23">
        <v>42953</v>
      </c>
      <c r="BM229" s="23">
        <v>43318</v>
      </c>
      <c r="BN229" s="23"/>
      <c r="BO229" s="25">
        <v>102.89</v>
      </c>
      <c r="BP229" s="24">
        <v>-7.3</v>
      </c>
      <c r="BQ229" s="24">
        <v>-107.3</v>
      </c>
      <c r="BT229" s="19">
        <v>42614</v>
      </c>
      <c r="BU229" s="19">
        <v>42639</v>
      </c>
      <c r="BV229" s="19">
        <v>43004</v>
      </c>
      <c r="BW229" s="19">
        <v>43369</v>
      </c>
      <c r="BX229" s="19">
        <v>43734</v>
      </c>
      <c r="BY229" s="19">
        <v>44100</v>
      </c>
      <c r="BZ229" s="22">
        <v>107.83575342465754</v>
      </c>
      <c r="CA229" s="22">
        <v>-6.3</v>
      </c>
      <c r="CB229" s="22">
        <v>-6.3</v>
      </c>
      <c r="CC229" s="20">
        <v>-6.3</v>
      </c>
      <c r="CD229" s="20">
        <v>-6.3</v>
      </c>
      <c r="CE229" s="20">
        <v>-106.3</v>
      </c>
      <c r="CG229" s="26">
        <v>42614</v>
      </c>
      <c r="CH229" s="26">
        <v>42905</v>
      </c>
      <c r="CI229" s="26">
        <v>43270</v>
      </c>
      <c r="CJ229" s="26">
        <v>43635</v>
      </c>
      <c r="CK229" s="26">
        <v>44001</v>
      </c>
      <c r="CL229" s="26"/>
      <c r="CM229" s="28">
        <v>104.7854794520548</v>
      </c>
      <c r="CN229" s="28">
        <v>-5.38</v>
      </c>
      <c r="CO229" s="28">
        <v>-5.38</v>
      </c>
      <c r="CP229" s="28">
        <v>-5.38</v>
      </c>
      <c r="CQ229" s="28">
        <v>-105.38</v>
      </c>
      <c r="CT229" s="23">
        <v>42614</v>
      </c>
      <c r="CU229" s="23">
        <v>42943</v>
      </c>
      <c r="CV229" s="23">
        <v>43308</v>
      </c>
      <c r="CW229" s="23"/>
      <c r="CX229" s="25">
        <v>101.65890410958905</v>
      </c>
      <c r="CY229" s="24">
        <v>-6.5</v>
      </c>
      <c r="CZ229" s="24">
        <v>-106.5</v>
      </c>
    </row>
    <row r="230" spans="1:104" x14ac:dyDescent="0.15">
      <c r="A230" s="1">
        <v>42615</v>
      </c>
      <c r="B230" s="1">
        <v>42771</v>
      </c>
      <c r="C230" s="1">
        <v>43136</v>
      </c>
      <c r="E230" s="2">
        <v>101.67452054794521</v>
      </c>
      <c r="F230">
        <v>-5.17</v>
      </c>
      <c r="G230">
        <v>-105.17</v>
      </c>
      <c r="J230" s="12">
        <v>42615</v>
      </c>
      <c r="K230" s="12">
        <v>42795</v>
      </c>
      <c r="L230" s="12"/>
      <c r="M230" s="13">
        <v>105.77150684931506</v>
      </c>
      <c r="N230" s="11">
        <v>-108.5</v>
      </c>
      <c r="Q230" s="14">
        <v>42615</v>
      </c>
      <c r="R230" s="14">
        <v>42977</v>
      </c>
      <c r="S230" s="14"/>
      <c r="T230" s="17">
        <v>101.01794520547945</v>
      </c>
      <c r="U230" s="18">
        <v>-106.2</v>
      </c>
      <c r="V230" s="18"/>
      <c r="X230" s="19">
        <v>42615</v>
      </c>
      <c r="Y230" s="19">
        <v>42673</v>
      </c>
      <c r="Z230" s="19">
        <v>43038</v>
      </c>
      <c r="AA230" s="19">
        <v>43403</v>
      </c>
      <c r="AB230" s="19">
        <v>43768</v>
      </c>
      <c r="AC230" s="22">
        <v>105.25671232876712</v>
      </c>
      <c r="AD230" s="21">
        <v>-5.4</v>
      </c>
      <c r="AE230" s="21">
        <v>-5.4</v>
      </c>
      <c r="AF230" s="21">
        <v>-5.4</v>
      </c>
      <c r="AG230" s="21">
        <v>-105.4</v>
      </c>
      <c r="AI230" s="23">
        <v>42615</v>
      </c>
      <c r="AJ230" s="23">
        <v>42766</v>
      </c>
      <c r="AK230" s="23">
        <v>43131</v>
      </c>
      <c r="AL230" s="23"/>
      <c r="AM230" s="25">
        <v>104.93876712328768</v>
      </c>
      <c r="AN230" s="24">
        <v>-6.5</v>
      </c>
      <c r="AO230" s="24">
        <v>-106.5</v>
      </c>
      <c r="AR230" s="29">
        <v>42615</v>
      </c>
      <c r="AS230" s="29">
        <v>42842</v>
      </c>
      <c r="AT230" s="29">
        <v>43207</v>
      </c>
      <c r="AU230" s="29">
        <v>43572</v>
      </c>
      <c r="AV230" s="29">
        <v>43938</v>
      </c>
      <c r="AW230" s="29">
        <v>44303</v>
      </c>
      <c r="AX230" s="29">
        <v>44668</v>
      </c>
      <c r="AY230" s="29">
        <v>45033</v>
      </c>
      <c r="AZ230" s="29"/>
      <c r="BA230" s="31">
        <v>95.130767123287669</v>
      </c>
      <c r="BB230" s="30">
        <v>-5.07</v>
      </c>
      <c r="BC230" s="30">
        <v>-5.07</v>
      </c>
      <c r="BD230" s="30">
        <v>-5.07</v>
      </c>
      <c r="BE230" s="30">
        <v>-5.07</v>
      </c>
      <c r="BF230" s="30">
        <v>-5.07</v>
      </c>
      <c r="BG230" s="30">
        <v>-5.07</v>
      </c>
      <c r="BH230" s="30">
        <v>-105.07</v>
      </c>
      <c r="BK230" s="23">
        <v>42615</v>
      </c>
      <c r="BL230" s="23">
        <v>42953</v>
      </c>
      <c r="BM230" s="23">
        <v>43318</v>
      </c>
      <c r="BN230" s="23"/>
      <c r="BO230" s="25">
        <v>102.94</v>
      </c>
      <c r="BP230" s="24">
        <v>-7.3</v>
      </c>
      <c r="BQ230" s="24">
        <v>-107.3</v>
      </c>
      <c r="BT230" s="19">
        <v>42615</v>
      </c>
      <c r="BU230" s="19">
        <v>42639</v>
      </c>
      <c r="BV230" s="19">
        <v>43004</v>
      </c>
      <c r="BW230" s="19">
        <v>43369</v>
      </c>
      <c r="BX230" s="19">
        <v>43734</v>
      </c>
      <c r="BY230" s="19">
        <v>44100</v>
      </c>
      <c r="BZ230" s="22">
        <v>107.88301369863014</v>
      </c>
      <c r="CA230" s="22">
        <v>-6.3</v>
      </c>
      <c r="CB230" s="22">
        <v>-6.3</v>
      </c>
      <c r="CC230" s="20">
        <v>-6.3</v>
      </c>
      <c r="CD230" s="20">
        <v>-6.3</v>
      </c>
      <c r="CE230" s="20">
        <v>-106.3</v>
      </c>
      <c r="CG230" s="26">
        <v>42615</v>
      </c>
      <c r="CH230" s="26">
        <v>42905</v>
      </c>
      <c r="CI230" s="26">
        <v>43270</v>
      </c>
      <c r="CJ230" s="26">
        <v>43635</v>
      </c>
      <c r="CK230" s="26">
        <v>44001</v>
      </c>
      <c r="CL230" s="26"/>
      <c r="CM230" s="28">
        <v>104.7602191780822</v>
      </c>
      <c r="CN230" s="28">
        <v>-5.38</v>
      </c>
      <c r="CO230" s="28">
        <v>-5.38</v>
      </c>
      <c r="CP230" s="27">
        <v>-5.38</v>
      </c>
      <c r="CQ230" s="27">
        <v>-105.38</v>
      </c>
      <c r="CT230" s="23">
        <v>42615</v>
      </c>
      <c r="CU230" s="23">
        <v>42943</v>
      </c>
      <c r="CV230" s="23">
        <v>43308</v>
      </c>
      <c r="CW230" s="23"/>
      <c r="CX230" s="25">
        <v>101.77671232876712</v>
      </c>
      <c r="CY230" s="24">
        <v>-6.5</v>
      </c>
      <c r="CZ230" s="24">
        <v>-106.5</v>
      </c>
    </row>
    <row r="231" spans="1:104" x14ac:dyDescent="0.15">
      <c r="A231" s="1">
        <v>42618</v>
      </c>
      <c r="B231" s="1">
        <v>42771</v>
      </c>
      <c r="C231" s="1">
        <v>43136</v>
      </c>
      <c r="E231" s="2">
        <v>101.61701369863013</v>
      </c>
      <c r="F231">
        <v>-5.17</v>
      </c>
      <c r="G231">
        <v>-105.17</v>
      </c>
      <c r="J231" s="12">
        <v>42618</v>
      </c>
      <c r="K231" s="12">
        <v>42795</v>
      </c>
      <c r="L231" s="12"/>
      <c r="M231" s="13">
        <v>105.8413698630137</v>
      </c>
      <c r="N231" s="11">
        <v>-108.5</v>
      </c>
      <c r="Q231" s="14">
        <v>42618</v>
      </c>
      <c r="R231" s="14">
        <v>42977</v>
      </c>
      <c r="S231" s="14"/>
      <c r="T231" s="17">
        <v>101.05890410958904</v>
      </c>
      <c r="U231" s="18">
        <v>-106.2</v>
      </c>
      <c r="V231" s="18"/>
      <c r="X231" s="19">
        <v>42618</v>
      </c>
      <c r="Y231" s="19">
        <v>42673</v>
      </c>
      <c r="Z231" s="19">
        <v>43038</v>
      </c>
      <c r="AA231" s="19">
        <v>43403</v>
      </c>
      <c r="AB231" s="19">
        <v>43768</v>
      </c>
      <c r="AC231" s="22">
        <v>105.58109589041096</v>
      </c>
      <c r="AD231" s="21">
        <v>-5.4</v>
      </c>
      <c r="AE231" s="21">
        <v>-5.4</v>
      </c>
      <c r="AF231" s="21">
        <v>-5.4</v>
      </c>
      <c r="AG231" s="21">
        <v>-105.4</v>
      </c>
      <c r="AI231" s="23">
        <v>42618</v>
      </c>
      <c r="AJ231" s="23">
        <v>42766</v>
      </c>
      <c r="AK231" s="23">
        <v>43131</v>
      </c>
      <c r="AL231" s="23"/>
      <c r="AM231" s="25">
        <v>104.98219178082191</v>
      </c>
      <c r="AN231" s="24">
        <v>-6.5</v>
      </c>
      <c r="AO231" s="24">
        <v>-106.5</v>
      </c>
      <c r="AR231" s="29">
        <v>42618</v>
      </c>
      <c r="AS231" s="29">
        <v>42842</v>
      </c>
      <c r="AT231" s="29">
        <v>43207</v>
      </c>
      <c r="AU231" s="29">
        <v>43572</v>
      </c>
      <c r="AV231" s="29">
        <v>43938</v>
      </c>
      <c r="AW231" s="29">
        <v>44303</v>
      </c>
      <c r="AX231" s="29">
        <v>44668</v>
      </c>
      <c r="AY231" s="29">
        <v>45033</v>
      </c>
      <c r="AZ231" s="29"/>
      <c r="BA231" s="31">
        <v>95.232438356164394</v>
      </c>
      <c r="BB231" s="30">
        <v>-5.07</v>
      </c>
      <c r="BC231" s="30">
        <v>-5.07</v>
      </c>
      <c r="BD231" s="30">
        <v>-5.07</v>
      </c>
      <c r="BE231" s="30">
        <v>-5.07</v>
      </c>
      <c r="BF231" s="30">
        <v>-5.07</v>
      </c>
      <c r="BG231" s="30">
        <v>-5.07</v>
      </c>
      <c r="BH231" s="30">
        <v>-105.07</v>
      </c>
      <c r="BK231" s="23">
        <v>42618</v>
      </c>
      <c r="BL231" s="23">
        <v>42953</v>
      </c>
      <c r="BM231" s="23">
        <v>43318</v>
      </c>
      <c r="BN231" s="23"/>
      <c r="BO231" s="25">
        <v>102.89</v>
      </c>
      <c r="BP231" s="24">
        <v>-7.3</v>
      </c>
      <c r="BQ231" s="24">
        <v>-107.3</v>
      </c>
      <c r="BT231" s="19">
        <v>42618</v>
      </c>
      <c r="BU231" s="19">
        <v>42639</v>
      </c>
      <c r="BV231" s="19">
        <v>43004</v>
      </c>
      <c r="BW231" s="19">
        <v>43369</v>
      </c>
      <c r="BX231" s="19">
        <v>43734</v>
      </c>
      <c r="BY231" s="19">
        <v>44100</v>
      </c>
      <c r="BZ231" s="22">
        <v>108.33479452054794</v>
      </c>
      <c r="CA231" s="22">
        <v>-6.3</v>
      </c>
      <c r="CB231" s="22">
        <f t="shared" ref="CB231:CD231" si="378">CA231</f>
        <v>-6.3</v>
      </c>
      <c r="CC231" s="22">
        <f t="shared" si="378"/>
        <v>-6.3</v>
      </c>
      <c r="CD231" s="22">
        <f t="shared" si="378"/>
        <v>-6.3</v>
      </c>
      <c r="CE231" s="20">
        <v>-106.3</v>
      </c>
      <c r="CG231" s="26">
        <v>42618</v>
      </c>
      <c r="CH231" s="26">
        <v>42905</v>
      </c>
      <c r="CI231" s="26">
        <v>43270</v>
      </c>
      <c r="CJ231" s="26">
        <v>43635</v>
      </c>
      <c r="CK231" s="26">
        <v>44001</v>
      </c>
      <c r="CL231" s="26"/>
      <c r="CM231" s="28">
        <v>104.87443835616438</v>
      </c>
      <c r="CN231" s="28">
        <v>-5.38</v>
      </c>
      <c r="CO231" s="28">
        <v>-5.38</v>
      </c>
      <c r="CP231" s="28">
        <v>-5.38</v>
      </c>
      <c r="CQ231" s="28">
        <v>-105.38</v>
      </c>
      <c r="CT231" s="23">
        <v>42618</v>
      </c>
      <c r="CU231" s="23">
        <v>42943</v>
      </c>
      <c r="CV231" s="23">
        <v>43308</v>
      </c>
      <c r="CW231" s="23"/>
      <c r="CX231" s="25">
        <v>101.83013698630137</v>
      </c>
      <c r="CY231" s="24">
        <v>-6.5</v>
      </c>
      <c r="CZ231" s="24">
        <v>-106.5</v>
      </c>
    </row>
    <row r="232" spans="1:104" x14ac:dyDescent="0.15">
      <c r="A232" s="1">
        <v>42619</v>
      </c>
      <c r="B232" s="1">
        <v>42771</v>
      </c>
      <c r="C232" s="1">
        <v>43136</v>
      </c>
      <c r="E232" s="2">
        <v>101.72017808219178</v>
      </c>
      <c r="F232">
        <v>-5.17</v>
      </c>
      <c r="G232">
        <v>-105.17</v>
      </c>
      <c r="J232" s="12">
        <v>42619</v>
      </c>
      <c r="K232" s="12">
        <v>42795</v>
      </c>
      <c r="L232" s="12"/>
      <c r="M232" s="13">
        <v>105.85465753424658</v>
      </c>
      <c r="N232" s="11">
        <v>-108.5</v>
      </c>
      <c r="Q232" s="14">
        <v>42619</v>
      </c>
      <c r="R232" s="14">
        <v>42977</v>
      </c>
      <c r="S232" s="14"/>
      <c r="T232" s="17">
        <v>101.08589041095891</v>
      </c>
      <c r="U232" s="18">
        <v>-106.2</v>
      </c>
      <c r="V232" s="18"/>
      <c r="X232" s="19">
        <v>42619</v>
      </c>
      <c r="Y232" s="19">
        <v>42673</v>
      </c>
      <c r="Z232" s="19">
        <v>43038</v>
      </c>
      <c r="AA232" s="19">
        <v>43403</v>
      </c>
      <c r="AB232" s="19">
        <v>43768</v>
      </c>
      <c r="AC232" s="22">
        <v>105.66589041095889</v>
      </c>
      <c r="AD232" s="21">
        <v>-5.4</v>
      </c>
      <c r="AE232" s="21">
        <v>-5.4</v>
      </c>
      <c r="AF232" s="21">
        <v>-5.4</v>
      </c>
      <c r="AG232" s="21">
        <v>-105.4</v>
      </c>
      <c r="AI232" s="23">
        <v>42619</v>
      </c>
      <c r="AJ232" s="23">
        <v>42766</v>
      </c>
      <c r="AK232" s="23">
        <v>43131</v>
      </c>
      <c r="AL232" s="23"/>
      <c r="AM232" s="25">
        <v>105.01</v>
      </c>
      <c r="AN232" s="24">
        <v>-6.5</v>
      </c>
      <c r="AO232" s="24">
        <v>-106.5</v>
      </c>
      <c r="AR232" s="29">
        <v>42619</v>
      </c>
      <c r="AS232" s="29">
        <v>42842</v>
      </c>
      <c r="AT232" s="29">
        <v>43207</v>
      </c>
      <c r="AU232" s="29">
        <v>43572</v>
      </c>
      <c r="AV232" s="29">
        <v>43938</v>
      </c>
      <c r="AW232" s="29">
        <v>44303</v>
      </c>
      <c r="AX232" s="29">
        <v>44668</v>
      </c>
      <c r="AY232" s="29">
        <v>45033</v>
      </c>
      <c r="AZ232" s="29"/>
      <c r="BA232" s="31">
        <v>95.326328767123286</v>
      </c>
      <c r="BB232" s="30">
        <v>-5.07</v>
      </c>
      <c r="BC232" s="30">
        <v>-5.07</v>
      </c>
      <c r="BD232" s="30">
        <v>-5.07</v>
      </c>
      <c r="BE232" s="30">
        <v>-5.07</v>
      </c>
      <c r="BF232" s="30">
        <v>-5.07</v>
      </c>
      <c r="BG232" s="30">
        <v>-5.07</v>
      </c>
      <c r="BH232" s="30">
        <v>-105.07</v>
      </c>
      <c r="BK232" s="23">
        <v>42619</v>
      </c>
      <c r="BL232" s="23">
        <v>42953</v>
      </c>
      <c r="BM232" s="23">
        <v>43318</v>
      </c>
      <c r="BN232" s="23"/>
      <c r="BO232" s="25">
        <v>103.11</v>
      </c>
      <c r="BP232" s="24">
        <v>-7.3</v>
      </c>
      <c r="BQ232" s="24">
        <v>-107.3</v>
      </c>
      <c r="BT232" s="19">
        <v>42619</v>
      </c>
      <c r="BU232" s="19">
        <v>42639</v>
      </c>
      <c r="BV232" s="19">
        <v>43004</v>
      </c>
      <c r="BW232" s="19">
        <v>43369</v>
      </c>
      <c r="BX232" s="19">
        <v>43734</v>
      </c>
      <c r="BY232" s="19">
        <v>44100</v>
      </c>
      <c r="BZ232" s="22">
        <v>108.47205479452055</v>
      </c>
      <c r="CA232" s="22">
        <v>-6.3</v>
      </c>
      <c r="CB232" s="22">
        <v>-6.3</v>
      </c>
      <c r="CC232" s="20">
        <v>-6.3</v>
      </c>
      <c r="CD232" s="20">
        <v>-6.3</v>
      </c>
      <c r="CE232" s="20">
        <v>-106.3</v>
      </c>
      <c r="CG232" s="26">
        <v>42619</v>
      </c>
      <c r="CH232" s="26">
        <v>42905</v>
      </c>
      <c r="CI232" s="26">
        <v>43270</v>
      </c>
      <c r="CJ232" s="26">
        <v>43635</v>
      </c>
      <c r="CK232" s="26">
        <v>44001</v>
      </c>
      <c r="CL232" s="26"/>
      <c r="CM232" s="28">
        <v>104.92917808219178</v>
      </c>
      <c r="CN232" s="28">
        <v>-5.38</v>
      </c>
      <c r="CO232" s="28">
        <v>-5.38</v>
      </c>
      <c r="CP232" s="27">
        <v>-5.38</v>
      </c>
      <c r="CQ232" s="27">
        <v>-105.38</v>
      </c>
      <c r="CT232" s="23">
        <v>42619</v>
      </c>
      <c r="CU232" s="23">
        <v>42943</v>
      </c>
      <c r="CV232" s="23">
        <v>43308</v>
      </c>
      <c r="CW232" s="23"/>
      <c r="CX232" s="25">
        <v>101.84794520547945</v>
      </c>
      <c r="CY232" s="24">
        <v>-6.5</v>
      </c>
      <c r="CZ232" s="24">
        <v>-106.5</v>
      </c>
    </row>
    <row r="233" spans="1:104" x14ac:dyDescent="0.15">
      <c r="A233" s="1">
        <v>42620</v>
      </c>
      <c r="B233" s="1">
        <v>42771</v>
      </c>
      <c r="C233" s="1">
        <v>43136</v>
      </c>
      <c r="E233" s="2">
        <v>101.68534246575342</v>
      </c>
      <c r="F233">
        <v>-5.17</v>
      </c>
      <c r="G233">
        <v>-105.17</v>
      </c>
      <c r="J233" s="12">
        <v>42620</v>
      </c>
      <c r="K233" s="12">
        <v>42795</v>
      </c>
      <c r="L233" s="12"/>
      <c r="M233" s="13">
        <v>105.84794520547946</v>
      </c>
      <c r="N233" s="11">
        <v>-108.5</v>
      </c>
      <c r="Q233" s="14">
        <v>42620</v>
      </c>
      <c r="R233" s="14">
        <v>42977</v>
      </c>
      <c r="S233" s="14"/>
      <c r="T233" s="17">
        <v>101.14287671232876</v>
      </c>
      <c r="U233" s="18">
        <v>-106.2</v>
      </c>
      <c r="V233" s="18"/>
      <c r="X233" s="19">
        <v>42620</v>
      </c>
      <c r="Y233" s="19">
        <v>42673</v>
      </c>
      <c r="Z233" s="19">
        <v>43038</v>
      </c>
      <c r="AA233" s="19">
        <v>43403</v>
      </c>
      <c r="AB233" s="19">
        <v>43768</v>
      </c>
      <c r="AC233" s="22">
        <v>105.63068493150685</v>
      </c>
      <c r="AD233" s="21">
        <v>-5.4</v>
      </c>
      <c r="AE233" s="21">
        <v>-5.4</v>
      </c>
      <c r="AF233" s="21">
        <v>-5.4</v>
      </c>
      <c r="AG233" s="21">
        <v>-105.4</v>
      </c>
      <c r="AI233" s="23">
        <v>42620</v>
      </c>
      <c r="AJ233" s="23">
        <v>42766</v>
      </c>
      <c r="AK233" s="23">
        <v>43131</v>
      </c>
      <c r="AL233" s="23"/>
      <c r="AM233" s="25" t="s">
        <v>2</v>
      </c>
      <c r="AN233" s="24">
        <v>-6.5</v>
      </c>
      <c r="AO233" s="24">
        <v>-106.5</v>
      </c>
      <c r="AR233" s="29">
        <v>42620</v>
      </c>
      <c r="AS233" s="29">
        <v>42842</v>
      </c>
      <c r="AT233" s="29">
        <v>43207</v>
      </c>
      <c r="AU233" s="29">
        <v>43572</v>
      </c>
      <c r="AV233" s="29">
        <v>43938</v>
      </c>
      <c r="AW233" s="29">
        <v>44303</v>
      </c>
      <c r="AX233" s="29">
        <v>44668</v>
      </c>
      <c r="AY233" s="29">
        <v>45033</v>
      </c>
      <c r="AZ233" s="29"/>
      <c r="BA233" s="31">
        <v>95.300219178082187</v>
      </c>
      <c r="BB233" s="30">
        <v>-5.07</v>
      </c>
      <c r="BC233" s="30">
        <v>-5.07</v>
      </c>
      <c r="BD233" s="30">
        <v>-5.07</v>
      </c>
      <c r="BE233" s="30">
        <v>-5.07</v>
      </c>
      <c r="BF233" s="30">
        <v>-5.07</v>
      </c>
      <c r="BG233" s="30">
        <v>-5.07</v>
      </c>
      <c r="BH233" s="30">
        <v>-105.07</v>
      </c>
      <c r="BK233" s="23">
        <v>42620</v>
      </c>
      <c r="BL233" s="23">
        <v>42953</v>
      </c>
      <c r="BM233" s="23">
        <v>43318</v>
      </c>
      <c r="BN233" s="23"/>
      <c r="BO233" s="25">
        <v>103.2</v>
      </c>
      <c r="BP233" s="24">
        <v>-7.3</v>
      </c>
      <c r="BQ233" s="24">
        <v>-107.3</v>
      </c>
      <c r="BT233" s="19">
        <v>42620</v>
      </c>
      <c r="BU233" s="19">
        <v>42639</v>
      </c>
      <c r="BV233" s="19">
        <v>43004</v>
      </c>
      <c r="BW233" s="19">
        <v>43369</v>
      </c>
      <c r="BX233" s="19">
        <v>43734</v>
      </c>
      <c r="BY233" s="19">
        <v>44100</v>
      </c>
      <c r="BZ233" s="22">
        <v>108.38931506849316</v>
      </c>
      <c r="CA233" s="22">
        <v>-6.3</v>
      </c>
      <c r="CB233" s="22">
        <v>-6.3</v>
      </c>
      <c r="CC233" s="20">
        <v>-6.3</v>
      </c>
      <c r="CD233" s="20">
        <v>-6.3</v>
      </c>
      <c r="CE233" s="20">
        <v>-106.3</v>
      </c>
      <c r="CG233" s="26">
        <v>42620</v>
      </c>
      <c r="CH233" s="26">
        <v>42905</v>
      </c>
      <c r="CI233" s="26">
        <v>43270</v>
      </c>
      <c r="CJ233" s="26">
        <v>43635</v>
      </c>
      <c r="CK233" s="26">
        <v>44001</v>
      </c>
      <c r="CL233" s="26"/>
      <c r="CM233" s="28">
        <v>104.99391780821918</v>
      </c>
      <c r="CN233" s="28">
        <v>-5.38</v>
      </c>
      <c r="CO233" s="28">
        <v>-5.38</v>
      </c>
      <c r="CP233" s="28">
        <v>-5.38</v>
      </c>
      <c r="CQ233" s="28">
        <v>-105.38</v>
      </c>
      <c r="CT233" s="23">
        <v>42620</v>
      </c>
      <c r="CU233" s="23">
        <v>42943</v>
      </c>
      <c r="CV233" s="23">
        <v>43308</v>
      </c>
      <c r="CW233" s="23"/>
      <c r="CX233" s="25">
        <v>101.76575342465753</v>
      </c>
      <c r="CY233" s="24">
        <v>-6.5</v>
      </c>
      <c r="CZ233" s="24">
        <v>-106.5</v>
      </c>
    </row>
    <row r="234" spans="1:104" x14ac:dyDescent="0.15">
      <c r="A234" s="1">
        <v>42621</v>
      </c>
      <c r="B234" s="1">
        <v>42771</v>
      </c>
      <c r="C234" s="1">
        <v>43136</v>
      </c>
      <c r="E234" s="2">
        <v>102.13950684931507</v>
      </c>
      <c r="F234">
        <v>-5.17</v>
      </c>
      <c r="G234">
        <v>-105.17</v>
      </c>
      <c r="J234" s="12">
        <v>42621</v>
      </c>
      <c r="K234" s="12">
        <v>42795</v>
      </c>
      <c r="L234" s="12"/>
      <c r="M234" s="13">
        <v>105.87123287671234</v>
      </c>
      <c r="N234" s="11">
        <v>-108.5</v>
      </c>
      <c r="Q234" s="14">
        <v>42621</v>
      </c>
      <c r="R234" s="14">
        <v>42977</v>
      </c>
      <c r="S234" s="14"/>
      <c r="T234" s="17">
        <v>101.15986301369863</v>
      </c>
      <c r="U234" s="18">
        <v>-106.2</v>
      </c>
      <c r="V234" s="18"/>
      <c r="X234" s="19">
        <v>42621</v>
      </c>
      <c r="Y234" s="19">
        <v>42673</v>
      </c>
      <c r="Z234" s="19">
        <v>43038</v>
      </c>
      <c r="AA234" s="19">
        <v>43403</v>
      </c>
      <c r="AB234" s="19">
        <v>43768</v>
      </c>
      <c r="AC234" s="22">
        <v>105.74547945205479</v>
      </c>
      <c r="AD234" s="21">
        <v>-5.4</v>
      </c>
      <c r="AE234" s="21">
        <v>-5.4</v>
      </c>
      <c r="AF234" s="21">
        <v>-5.4</v>
      </c>
      <c r="AG234" s="21">
        <v>-105.4</v>
      </c>
      <c r="AI234" s="23">
        <v>42621</v>
      </c>
      <c r="AJ234" s="23">
        <v>42766</v>
      </c>
      <c r="AK234" s="23">
        <v>43131</v>
      </c>
      <c r="AL234" s="23"/>
      <c r="AM234" s="25">
        <v>105.11561643835617</v>
      </c>
      <c r="AN234" s="24">
        <v>-6.5</v>
      </c>
      <c r="AO234" s="24">
        <v>-106.5</v>
      </c>
      <c r="AR234" s="29">
        <v>42621</v>
      </c>
      <c r="AS234" s="29">
        <v>42842</v>
      </c>
      <c r="AT234" s="29">
        <v>43207</v>
      </c>
      <c r="AU234" s="29">
        <v>43572</v>
      </c>
      <c r="AV234" s="29">
        <v>43938</v>
      </c>
      <c r="AW234" s="29">
        <v>44303</v>
      </c>
      <c r="AX234" s="29">
        <v>44668</v>
      </c>
      <c r="AY234" s="29">
        <v>45033</v>
      </c>
      <c r="AZ234" s="29"/>
      <c r="BA234" s="31">
        <v>95.314109589041095</v>
      </c>
      <c r="BB234" s="30">
        <v>-5.07</v>
      </c>
      <c r="BC234" s="30">
        <v>-5.07</v>
      </c>
      <c r="BD234" s="30">
        <v>-5.07</v>
      </c>
      <c r="BE234" s="30">
        <v>-5.07</v>
      </c>
      <c r="BF234" s="30">
        <v>-5.07</v>
      </c>
      <c r="BG234" s="30">
        <v>-5.07</v>
      </c>
      <c r="BH234" s="30">
        <v>-105.07</v>
      </c>
      <c r="BK234" s="23">
        <v>42621</v>
      </c>
      <c r="BL234" s="23">
        <v>42953</v>
      </c>
      <c r="BM234" s="23">
        <v>43318</v>
      </c>
      <c r="BN234" s="23"/>
      <c r="BO234" s="25">
        <v>103.21000000000001</v>
      </c>
      <c r="BP234" s="24">
        <v>-7.3</v>
      </c>
      <c r="BQ234" s="24">
        <v>-107.3</v>
      </c>
      <c r="BT234" s="19">
        <v>42621</v>
      </c>
      <c r="BU234" s="19">
        <v>42639</v>
      </c>
      <c r="BV234" s="19">
        <v>43004</v>
      </c>
      <c r="BW234" s="19">
        <v>43369</v>
      </c>
      <c r="BX234" s="19">
        <v>43734</v>
      </c>
      <c r="BY234" s="19">
        <v>44100</v>
      </c>
      <c r="BZ234" s="22">
        <v>108.50657534246575</v>
      </c>
      <c r="CA234" s="22">
        <v>-6.3</v>
      </c>
      <c r="CB234" s="22">
        <f t="shared" ref="CB234:CD234" si="379">CA234</f>
        <v>-6.3</v>
      </c>
      <c r="CC234" s="22">
        <f t="shared" si="379"/>
        <v>-6.3</v>
      </c>
      <c r="CD234" s="22">
        <f t="shared" si="379"/>
        <v>-6.3</v>
      </c>
      <c r="CE234" s="20">
        <v>-106.3</v>
      </c>
      <c r="CG234" s="26">
        <v>42621</v>
      </c>
      <c r="CH234" s="26">
        <v>42905</v>
      </c>
      <c r="CI234" s="26">
        <v>43270</v>
      </c>
      <c r="CJ234" s="26">
        <v>43635</v>
      </c>
      <c r="CK234" s="26">
        <v>44001</v>
      </c>
      <c r="CL234" s="26"/>
      <c r="CM234" s="28">
        <v>105.00865753424657</v>
      </c>
      <c r="CN234" s="28">
        <v>-5.38</v>
      </c>
      <c r="CO234" s="28">
        <v>-5.38</v>
      </c>
      <c r="CP234" s="27">
        <v>-5.38</v>
      </c>
      <c r="CQ234" s="27">
        <v>-105.38</v>
      </c>
      <c r="CT234" s="23">
        <v>42621</v>
      </c>
      <c r="CU234" s="23">
        <v>42943</v>
      </c>
      <c r="CV234" s="23">
        <v>43308</v>
      </c>
      <c r="CW234" s="23"/>
      <c r="CX234" s="25" t="s">
        <v>2</v>
      </c>
      <c r="CY234" s="24">
        <v>-6.5</v>
      </c>
      <c r="CZ234" s="24">
        <v>-106.5</v>
      </c>
    </row>
    <row r="235" spans="1:104" x14ac:dyDescent="0.15">
      <c r="A235" s="1">
        <v>42622</v>
      </c>
      <c r="B235" s="1">
        <v>42771</v>
      </c>
      <c r="C235" s="1">
        <v>43136</v>
      </c>
      <c r="E235" s="2" t="s">
        <v>2</v>
      </c>
      <c r="F235">
        <v>-5.17</v>
      </c>
      <c r="G235">
        <v>-105.17</v>
      </c>
      <c r="J235" s="12">
        <v>42622</v>
      </c>
      <c r="K235" s="12">
        <v>42795</v>
      </c>
      <c r="L235" s="12"/>
      <c r="M235" s="13">
        <v>105.89452054794521</v>
      </c>
      <c r="N235" s="11">
        <v>-108.5</v>
      </c>
      <c r="Q235" s="14">
        <v>42622</v>
      </c>
      <c r="R235" s="14">
        <v>42977</v>
      </c>
      <c r="S235" s="14"/>
      <c r="T235" s="17">
        <v>101.11684931506851</v>
      </c>
      <c r="U235" s="18">
        <v>-106.2</v>
      </c>
      <c r="V235" s="18"/>
      <c r="X235" s="19">
        <v>42622</v>
      </c>
      <c r="Y235" s="19">
        <v>42673</v>
      </c>
      <c r="Z235" s="19">
        <v>43038</v>
      </c>
      <c r="AA235" s="19">
        <v>43403</v>
      </c>
      <c r="AB235" s="19">
        <v>43768</v>
      </c>
      <c r="AC235" s="22">
        <v>105.76027397260273</v>
      </c>
      <c r="AD235" s="21">
        <v>-5.4</v>
      </c>
      <c r="AE235" s="21">
        <v>-5.4</v>
      </c>
      <c r="AF235" s="21">
        <v>-5.4</v>
      </c>
      <c r="AG235" s="21">
        <v>-105.4</v>
      </c>
      <c r="AI235" s="23">
        <v>42622</v>
      </c>
      <c r="AJ235" s="23">
        <v>42766</v>
      </c>
      <c r="AK235" s="23">
        <v>43131</v>
      </c>
      <c r="AL235" s="23"/>
      <c r="AM235" s="25">
        <v>105.12342465753424</v>
      </c>
      <c r="AN235" s="24">
        <v>-6.5</v>
      </c>
      <c r="AO235" s="24">
        <v>-106.5</v>
      </c>
      <c r="AR235" s="29">
        <v>42622</v>
      </c>
      <c r="AS235" s="29">
        <v>42842</v>
      </c>
      <c r="AT235" s="29">
        <v>43207</v>
      </c>
      <c r="AU235" s="29">
        <v>43572</v>
      </c>
      <c r="AV235" s="29">
        <v>43938</v>
      </c>
      <c r="AW235" s="29">
        <v>44303</v>
      </c>
      <c r="AX235" s="29">
        <v>44668</v>
      </c>
      <c r="AY235" s="29">
        <v>45033</v>
      </c>
      <c r="AZ235" s="29"/>
      <c r="BA235" s="31">
        <v>95.618000000000009</v>
      </c>
      <c r="BB235" s="30">
        <v>-5.07</v>
      </c>
      <c r="BC235" s="30">
        <v>-5.07</v>
      </c>
      <c r="BD235" s="30">
        <v>-5.07</v>
      </c>
      <c r="BE235" s="30">
        <v>-5.07</v>
      </c>
      <c r="BF235" s="30">
        <v>-5.07</v>
      </c>
      <c r="BG235" s="30">
        <v>-5.07</v>
      </c>
      <c r="BH235" s="30">
        <v>-105.07</v>
      </c>
      <c r="BK235" s="23">
        <v>42622</v>
      </c>
      <c r="BL235" s="23">
        <v>42953</v>
      </c>
      <c r="BM235" s="23">
        <v>43318</v>
      </c>
      <c r="BN235" s="23"/>
      <c r="BO235" s="25">
        <v>103.49000000000001</v>
      </c>
      <c r="BP235" s="24">
        <v>-7.3</v>
      </c>
      <c r="BQ235" s="24">
        <v>-107.3</v>
      </c>
      <c r="BT235" s="19">
        <v>42622</v>
      </c>
      <c r="BU235" s="19">
        <v>42639</v>
      </c>
      <c r="BV235" s="19">
        <v>43004</v>
      </c>
      <c r="BW235" s="19">
        <v>43369</v>
      </c>
      <c r="BX235" s="19">
        <v>43734</v>
      </c>
      <c r="BY235" s="19">
        <v>44100</v>
      </c>
      <c r="BZ235" s="22">
        <v>108.52383561643836</v>
      </c>
      <c r="CA235" s="22">
        <v>-6.3</v>
      </c>
      <c r="CB235" s="22">
        <v>-6.3</v>
      </c>
      <c r="CC235" s="20">
        <v>-6.3</v>
      </c>
      <c r="CD235" s="20">
        <v>-6.3</v>
      </c>
      <c r="CE235" s="20">
        <v>-106.3</v>
      </c>
      <c r="CG235" s="26">
        <v>42622</v>
      </c>
      <c r="CH235" s="26">
        <v>42905</v>
      </c>
      <c r="CI235" s="26">
        <v>43270</v>
      </c>
      <c r="CJ235" s="26">
        <v>43635</v>
      </c>
      <c r="CK235" s="26">
        <v>44001</v>
      </c>
      <c r="CL235" s="26"/>
      <c r="CM235" s="28">
        <v>105.12339726027398</v>
      </c>
      <c r="CN235" s="28">
        <v>-5.38</v>
      </c>
      <c r="CO235" s="28">
        <v>-5.38</v>
      </c>
      <c r="CP235" s="28">
        <v>-5.38</v>
      </c>
      <c r="CQ235" s="28">
        <v>-105.38</v>
      </c>
      <c r="CT235" s="23">
        <v>42622</v>
      </c>
      <c r="CU235" s="23">
        <v>42943</v>
      </c>
      <c r="CV235" s="23">
        <v>43308</v>
      </c>
      <c r="CW235" s="23"/>
      <c r="CX235" s="25" t="s">
        <v>2</v>
      </c>
      <c r="CY235" s="24">
        <v>-6.5</v>
      </c>
      <c r="CZ235" s="24">
        <v>-106.5</v>
      </c>
    </row>
    <row r="236" spans="1:104" x14ac:dyDescent="0.15">
      <c r="A236" s="1">
        <v>42625</v>
      </c>
      <c r="B236" s="1">
        <v>42771</v>
      </c>
      <c r="C236" s="1">
        <v>43136</v>
      </c>
      <c r="E236" s="2">
        <v>101.81616438356164</v>
      </c>
      <c r="F236">
        <v>-5.17</v>
      </c>
      <c r="G236">
        <v>-105.17</v>
      </c>
      <c r="J236" s="12">
        <v>42625</v>
      </c>
      <c r="K236" s="12">
        <v>42795</v>
      </c>
      <c r="L236" s="12"/>
      <c r="M236" s="13">
        <v>105.90438356164384</v>
      </c>
      <c r="N236" s="11">
        <v>-108.5</v>
      </c>
      <c r="Q236" s="14">
        <v>42625</v>
      </c>
      <c r="R236" s="14">
        <v>42977</v>
      </c>
      <c r="S236" s="14"/>
      <c r="T236" s="17">
        <v>101.16780821917808</v>
      </c>
      <c r="U236" s="18">
        <v>-106.2</v>
      </c>
      <c r="V236" s="18"/>
      <c r="X236" s="19">
        <v>42625</v>
      </c>
      <c r="Y236" s="19">
        <v>42673</v>
      </c>
      <c r="Z236" s="19">
        <v>43038</v>
      </c>
      <c r="AA236" s="19">
        <v>43403</v>
      </c>
      <c r="AB236" s="19">
        <v>43768</v>
      </c>
      <c r="AC236" s="22">
        <v>105.60465753424658</v>
      </c>
      <c r="AD236" s="21">
        <v>-5.4</v>
      </c>
      <c r="AE236" s="21">
        <v>-5.4</v>
      </c>
      <c r="AF236" s="21">
        <v>-5.4</v>
      </c>
      <c r="AG236" s="21">
        <v>-105.4</v>
      </c>
      <c r="AI236" s="23">
        <v>42625</v>
      </c>
      <c r="AJ236" s="23">
        <v>42766</v>
      </c>
      <c r="AK236" s="23">
        <v>43131</v>
      </c>
      <c r="AL236" s="23"/>
      <c r="AM236" s="25">
        <v>105.10684931506849</v>
      </c>
      <c r="AN236" s="24">
        <v>-6.5</v>
      </c>
      <c r="AO236" s="24">
        <v>-106.5</v>
      </c>
      <c r="AR236" s="29">
        <v>42625</v>
      </c>
      <c r="AS236" s="29">
        <v>42842</v>
      </c>
      <c r="AT236" s="29">
        <v>43207</v>
      </c>
      <c r="AU236" s="29">
        <v>43572</v>
      </c>
      <c r="AV236" s="29">
        <v>43938</v>
      </c>
      <c r="AW236" s="29">
        <v>44303</v>
      </c>
      <c r="AX236" s="29">
        <v>44668</v>
      </c>
      <c r="AY236" s="29">
        <v>45033</v>
      </c>
      <c r="AZ236" s="29"/>
      <c r="BA236" s="31">
        <v>94.349671232876716</v>
      </c>
      <c r="BB236" s="30">
        <v>-5.07</v>
      </c>
      <c r="BC236" s="30">
        <v>-5.07</v>
      </c>
      <c r="BD236" s="30">
        <v>-5.07</v>
      </c>
      <c r="BE236" s="30">
        <v>-5.07</v>
      </c>
      <c r="BF236" s="30">
        <v>-5.07</v>
      </c>
      <c r="BG236" s="30">
        <v>-5.07</v>
      </c>
      <c r="BH236" s="30">
        <v>-105.07</v>
      </c>
      <c r="BK236" s="23">
        <v>42625</v>
      </c>
      <c r="BL236" s="23">
        <v>42953</v>
      </c>
      <c r="BM236" s="23">
        <v>43318</v>
      </c>
      <c r="BN236" s="23"/>
      <c r="BO236" s="25">
        <v>103.28</v>
      </c>
      <c r="BP236" s="24">
        <v>-7.3</v>
      </c>
      <c r="BQ236" s="24">
        <v>-107.3</v>
      </c>
      <c r="BT236" s="19">
        <v>42625</v>
      </c>
      <c r="BU236" s="19">
        <v>42639</v>
      </c>
      <c r="BV236" s="19">
        <v>43004</v>
      </c>
      <c r="BW236" s="19">
        <v>43369</v>
      </c>
      <c r="BX236" s="19">
        <v>43734</v>
      </c>
      <c r="BY236" s="19">
        <v>44100</v>
      </c>
      <c r="BZ236" s="22">
        <v>108.34561643835616</v>
      </c>
      <c r="CA236" s="22">
        <v>-6.3</v>
      </c>
      <c r="CB236" s="22">
        <v>-6.3</v>
      </c>
      <c r="CC236" s="20">
        <v>-6.3</v>
      </c>
      <c r="CD236" s="20">
        <v>-6.3</v>
      </c>
      <c r="CE236" s="20">
        <v>-106.3</v>
      </c>
      <c r="CG236" s="26">
        <v>42625</v>
      </c>
      <c r="CH236" s="26">
        <v>42905</v>
      </c>
      <c r="CI236" s="26">
        <v>43270</v>
      </c>
      <c r="CJ236" s="26">
        <v>43635</v>
      </c>
      <c r="CK236" s="26">
        <v>44001</v>
      </c>
      <c r="CL236" s="26"/>
      <c r="CM236" s="28">
        <v>104.57761643835617</v>
      </c>
      <c r="CN236" s="28">
        <v>-5.38</v>
      </c>
      <c r="CO236" s="28">
        <v>-5.38</v>
      </c>
      <c r="CP236" s="27">
        <v>-5.38</v>
      </c>
      <c r="CQ236" s="27">
        <v>-105.38</v>
      </c>
      <c r="CT236" s="23">
        <v>42625</v>
      </c>
      <c r="CU236" s="23">
        <v>42943</v>
      </c>
      <c r="CV236" s="23">
        <v>43308</v>
      </c>
      <c r="CW236" s="23"/>
      <c r="CX236" s="25">
        <v>101.75479452054795</v>
      </c>
      <c r="CY236" s="24">
        <v>-6.5</v>
      </c>
      <c r="CZ236" s="24">
        <v>-106.5</v>
      </c>
    </row>
    <row r="237" spans="1:104" x14ac:dyDescent="0.15">
      <c r="A237" s="1">
        <v>42626</v>
      </c>
      <c r="B237" s="1">
        <v>42771</v>
      </c>
      <c r="C237" s="1">
        <v>43136</v>
      </c>
      <c r="E237" s="2">
        <v>101.90032876712328</v>
      </c>
      <c r="F237">
        <v>-5.17</v>
      </c>
      <c r="G237">
        <v>-105.17</v>
      </c>
      <c r="J237" s="12">
        <v>42626</v>
      </c>
      <c r="K237" s="12">
        <v>42795</v>
      </c>
      <c r="L237" s="12"/>
      <c r="M237" s="13">
        <v>105.97767123287672</v>
      </c>
      <c r="N237" s="11">
        <v>-108.5</v>
      </c>
      <c r="Q237" s="14">
        <v>42626</v>
      </c>
      <c r="R237" s="14">
        <v>42977</v>
      </c>
      <c r="S237" s="14"/>
      <c r="T237" s="17">
        <v>101.18479452054795</v>
      </c>
      <c r="U237" s="18">
        <v>-106.2</v>
      </c>
      <c r="V237" s="18"/>
      <c r="X237" s="19">
        <v>42626</v>
      </c>
      <c r="Y237" s="19">
        <v>42673</v>
      </c>
      <c r="Z237" s="19">
        <v>43038</v>
      </c>
      <c r="AA237" s="19">
        <v>43403</v>
      </c>
      <c r="AB237" s="19">
        <v>43768</v>
      </c>
      <c r="AC237" s="22">
        <v>105.71945205479452</v>
      </c>
      <c r="AD237" s="21">
        <v>-5.4</v>
      </c>
      <c r="AE237" s="21">
        <v>-5.4</v>
      </c>
      <c r="AF237" s="21">
        <v>-5.4</v>
      </c>
      <c r="AG237" s="21">
        <v>-105.4</v>
      </c>
      <c r="AI237" s="23">
        <v>42626</v>
      </c>
      <c r="AJ237" s="23">
        <v>42766</v>
      </c>
      <c r="AK237" s="23">
        <v>43131</v>
      </c>
      <c r="AL237" s="23"/>
      <c r="AM237" s="25">
        <v>105.02465753424657</v>
      </c>
      <c r="AN237" s="24">
        <v>-6.5</v>
      </c>
      <c r="AO237" s="24">
        <v>-106.5</v>
      </c>
      <c r="AR237" s="29">
        <v>42626</v>
      </c>
      <c r="AS237" s="29">
        <v>42842</v>
      </c>
      <c r="AT237" s="29">
        <v>43207</v>
      </c>
      <c r="AU237" s="29">
        <v>43572</v>
      </c>
      <c r="AV237" s="29">
        <v>43938</v>
      </c>
      <c r="AW237" s="29">
        <v>44303</v>
      </c>
      <c r="AX237" s="29">
        <v>44668</v>
      </c>
      <c r="AY237" s="29">
        <v>45033</v>
      </c>
      <c r="AZ237" s="29"/>
      <c r="BA237" s="31">
        <v>94.213561643835618</v>
      </c>
      <c r="BB237" s="30">
        <v>-5.07</v>
      </c>
      <c r="BC237" s="30">
        <v>-5.07</v>
      </c>
      <c r="BD237" s="30">
        <v>-5.07</v>
      </c>
      <c r="BE237" s="30">
        <v>-5.07</v>
      </c>
      <c r="BF237" s="30">
        <v>-5.07</v>
      </c>
      <c r="BG237" s="30">
        <v>-5.07</v>
      </c>
      <c r="BH237" s="30">
        <v>-105.07</v>
      </c>
      <c r="BK237" s="23">
        <v>42626</v>
      </c>
      <c r="BL237" s="23">
        <v>42953</v>
      </c>
      <c r="BM237" s="23">
        <v>43318</v>
      </c>
      <c r="BN237" s="23"/>
      <c r="BO237" s="25">
        <v>103.15</v>
      </c>
      <c r="BP237" s="24">
        <v>-7.3</v>
      </c>
      <c r="BQ237" s="24">
        <v>-107.3</v>
      </c>
      <c r="BT237" s="19">
        <v>42626</v>
      </c>
      <c r="BU237" s="19">
        <v>42639</v>
      </c>
      <c r="BV237" s="19">
        <v>43004</v>
      </c>
      <c r="BW237" s="19">
        <v>43369</v>
      </c>
      <c r="BX237" s="19">
        <v>43734</v>
      </c>
      <c r="BY237" s="19">
        <v>44100</v>
      </c>
      <c r="BZ237" s="22">
        <v>108.39287671232876</v>
      </c>
      <c r="CA237" s="22">
        <v>-6.3</v>
      </c>
      <c r="CB237" s="22">
        <f t="shared" ref="CB237:CD237" si="380">CA237</f>
        <v>-6.3</v>
      </c>
      <c r="CC237" s="22">
        <f t="shared" si="380"/>
        <v>-6.3</v>
      </c>
      <c r="CD237" s="22">
        <f t="shared" si="380"/>
        <v>-6.3</v>
      </c>
      <c r="CE237" s="20">
        <v>-106.3</v>
      </c>
      <c r="CG237" s="26">
        <v>42626</v>
      </c>
      <c r="CH237" s="26">
        <v>42905</v>
      </c>
      <c r="CI237" s="26">
        <v>43270</v>
      </c>
      <c r="CJ237" s="26">
        <v>43635</v>
      </c>
      <c r="CK237" s="26">
        <v>44001</v>
      </c>
      <c r="CL237" s="26"/>
      <c r="CM237" s="28">
        <v>104.58235616438355</v>
      </c>
      <c r="CN237" s="28">
        <v>-5.38</v>
      </c>
      <c r="CO237" s="28">
        <v>-5.38</v>
      </c>
      <c r="CP237" s="28">
        <v>-5.38</v>
      </c>
      <c r="CQ237" s="28">
        <v>-105.38</v>
      </c>
      <c r="CT237" s="23">
        <v>42626</v>
      </c>
      <c r="CU237" s="23">
        <v>42943</v>
      </c>
      <c r="CV237" s="23">
        <v>43308</v>
      </c>
      <c r="CW237" s="23"/>
      <c r="CX237" s="25">
        <v>101.67260273972603</v>
      </c>
      <c r="CY237" s="24">
        <v>-6.5</v>
      </c>
      <c r="CZ237" s="24">
        <v>-106.5</v>
      </c>
    </row>
    <row r="238" spans="1:104" x14ac:dyDescent="0.15">
      <c r="A238" s="1">
        <v>42627</v>
      </c>
      <c r="B238" s="1">
        <v>42771</v>
      </c>
      <c r="C238" s="1">
        <v>43136</v>
      </c>
      <c r="E238" s="2" t="s">
        <v>2</v>
      </c>
      <c r="F238">
        <v>-5.17</v>
      </c>
      <c r="G238">
        <v>-105.17</v>
      </c>
      <c r="J238" s="12">
        <v>42627</v>
      </c>
      <c r="K238" s="12">
        <v>42795</v>
      </c>
      <c r="L238" s="12"/>
      <c r="M238" s="13">
        <v>106.0309589041096</v>
      </c>
      <c r="N238" s="11">
        <v>-108.5</v>
      </c>
      <c r="Q238" s="14">
        <v>42627</v>
      </c>
      <c r="R238" s="14">
        <v>42977</v>
      </c>
      <c r="S238" s="14"/>
      <c r="T238" s="17">
        <v>101.2617808219178</v>
      </c>
      <c r="U238" s="18">
        <v>-106.2</v>
      </c>
      <c r="V238" s="18"/>
      <c r="X238" s="19">
        <v>42627</v>
      </c>
      <c r="Y238" s="19">
        <v>42673</v>
      </c>
      <c r="Z238" s="19">
        <v>43038</v>
      </c>
      <c r="AA238" s="19">
        <v>43403</v>
      </c>
      <c r="AB238" s="19">
        <v>43768</v>
      </c>
      <c r="AC238" s="22">
        <v>105.72424657534246</v>
      </c>
      <c r="AD238" s="21">
        <v>-5.4</v>
      </c>
      <c r="AE238" s="21">
        <v>-5.4</v>
      </c>
      <c r="AF238" s="21">
        <v>-5.4</v>
      </c>
      <c r="AG238" s="21">
        <v>-105.4</v>
      </c>
      <c r="AI238" s="23">
        <v>42627</v>
      </c>
      <c r="AJ238" s="23">
        <v>42766</v>
      </c>
      <c r="AK238" s="23">
        <v>43131</v>
      </c>
      <c r="AL238" s="23"/>
      <c r="AM238" s="25">
        <v>104.99246575342465</v>
      </c>
      <c r="AN238" s="24">
        <v>-6.5</v>
      </c>
      <c r="AO238" s="24">
        <v>-106.5</v>
      </c>
      <c r="AR238" s="29">
        <v>42627</v>
      </c>
      <c r="AS238" s="29">
        <v>42842</v>
      </c>
      <c r="AT238" s="29">
        <v>43207</v>
      </c>
      <c r="AU238" s="29">
        <v>43572</v>
      </c>
      <c r="AV238" s="29">
        <v>43938</v>
      </c>
      <c r="AW238" s="29">
        <v>44303</v>
      </c>
      <c r="AX238" s="29">
        <v>44668</v>
      </c>
      <c r="AY238" s="29">
        <v>45033</v>
      </c>
      <c r="AZ238" s="29"/>
      <c r="BA238" s="31">
        <v>94.247452054794522</v>
      </c>
      <c r="BB238" s="30">
        <v>-5.07</v>
      </c>
      <c r="BC238" s="30">
        <v>-5.07</v>
      </c>
      <c r="BD238" s="30">
        <v>-5.07</v>
      </c>
      <c r="BE238" s="30">
        <v>-5.07</v>
      </c>
      <c r="BF238" s="30">
        <v>-5.07</v>
      </c>
      <c r="BG238" s="30">
        <v>-5.07</v>
      </c>
      <c r="BH238" s="30">
        <v>-105.07</v>
      </c>
      <c r="BK238" s="23">
        <v>42627</v>
      </c>
      <c r="BL238" s="23">
        <v>42953</v>
      </c>
      <c r="BM238" s="23">
        <v>43318</v>
      </c>
      <c r="BN238" s="23"/>
      <c r="BO238" s="25">
        <v>103.17</v>
      </c>
      <c r="BP238" s="24">
        <v>-7.3</v>
      </c>
      <c r="BQ238" s="24">
        <v>-107.3</v>
      </c>
      <c r="BT238" s="19">
        <v>42627</v>
      </c>
      <c r="BU238" s="19">
        <v>42639</v>
      </c>
      <c r="BV238" s="19">
        <v>43004</v>
      </c>
      <c r="BW238" s="19">
        <v>43369</v>
      </c>
      <c r="BX238" s="19">
        <v>43734</v>
      </c>
      <c r="BY238" s="19">
        <v>44100</v>
      </c>
      <c r="BZ238" s="22">
        <v>108.41013698630137</v>
      </c>
      <c r="CA238" s="22">
        <v>-6.3</v>
      </c>
      <c r="CB238" s="22">
        <v>-6.3</v>
      </c>
      <c r="CC238" s="20">
        <v>-6.3</v>
      </c>
      <c r="CD238" s="20">
        <v>-6.3</v>
      </c>
      <c r="CE238" s="20">
        <v>-106.3</v>
      </c>
      <c r="CG238" s="26">
        <v>42627</v>
      </c>
      <c r="CH238" s="26">
        <v>42905</v>
      </c>
      <c r="CI238" s="26">
        <v>43270</v>
      </c>
      <c r="CJ238" s="26">
        <v>43635</v>
      </c>
      <c r="CK238" s="26">
        <v>44001</v>
      </c>
      <c r="CL238" s="26"/>
      <c r="CM238" s="28">
        <v>104.61709589041095</v>
      </c>
      <c r="CN238" s="28">
        <v>-5.38</v>
      </c>
      <c r="CO238" s="28">
        <v>-5.38</v>
      </c>
      <c r="CP238" s="27">
        <v>-5.38</v>
      </c>
      <c r="CQ238" s="27">
        <v>-105.38</v>
      </c>
      <c r="CT238" s="23">
        <v>42627</v>
      </c>
      <c r="CU238" s="23">
        <v>42943</v>
      </c>
      <c r="CV238" s="23">
        <v>43308</v>
      </c>
      <c r="CW238" s="23"/>
      <c r="CX238" s="25">
        <v>101.97041095890411</v>
      </c>
      <c r="CY238" s="24">
        <v>-6.5</v>
      </c>
      <c r="CZ238" s="24">
        <v>-106.5</v>
      </c>
    </row>
    <row r="239" spans="1:104" x14ac:dyDescent="0.15">
      <c r="A239" s="1">
        <v>42632</v>
      </c>
      <c r="B239" s="1">
        <v>42771</v>
      </c>
      <c r="C239" s="1">
        <v>43136</v>
      </c>
      <c r="E239" s="2">
        <v>101.96531506849315</v>
      </c>
      <c r="F239">
        <v>-5.17</v>
      </c>
      <c r="G239">
        <v>-105.17</v>
      </c>
      <c r="J239" s="12">
        <v>42632</v>
      </c>
      <c r="K239" s="12">
        <v>42795</v>
      </c>
      <c r="L239" s="12"/>
      <c r="M239" s="13">
        <v>106.12739726027398</v>
      </c>
      <c r="N239" s="11">
        <v>-108.5</v>
      </c>
      <c r="Q239" s="14">
        <v>42632</v>
      </c>
      <c r="R239" s="14">
        <v>42977</v>
      </c>
      <c r="S239" s="14"/>
      <c r="T239" s="17">
        <v>101.29671232876713</v>
      </c>
      <c r="U239" s="18">
        <v>-106.2</v>
      </c>
      <c r="V239" s="18"/>
      <c r="X239" s="19">
        <v>42632</v>
      </c>
      <c r="Y239" s="19">
        <v>42673</v>
      </c>
      <c r="Z239" s="19">
        <v>43038</v>
      </c>
      <c r="AA239" s="19">
        <v>43403</v>
      </c>
      <c r="AB239" s="19">
        <v>43768</v>
      </c>
      <c r="AC239" s="22">
        <v>105.7582191780822</v>
      </c>
      <c r="AD239" s="21">
        <v>-5.4</v>
      </c>
      <c r="AE239" s="21">
        <v>-5.4</v>
      </c>
      <c r="AF239" s="21">
        <v>-5.4</v>
      </c>
      <c r="AG239" s="21">
        <v>-105.4</v>
      </c>
      <c r="AI239" s="23">
        <v>42632</v>
      </c>
      <c r="AJ239" s="23">
        <v>42766</v>
      </c>
      <c r="AK239" s="23">
        <v>43131</v>
      </c>
      <c r="AL239" s="23"/>
      <c r="AM239" s="25">
        <v>105.09150684931507</v>
      </c>
      <c r="AN239" s="24">
        <v>-6.5</v>
      </c>
      <c r="AO239" s="24">
        <v>-106.5</v>
      </c>
      <c r="AR239" s="29">
        <v>42632</v>
      </c>
      <c r="AS239" s="29">
        <v>42842</v>
      </c>
      <c r="AT239" s="29">
        <v>43207</v>
      </c>
      <c r="AU239" s="29">
        <v>43572</v>
      </c>
      <c r="AV239" s="29">
        <v>43938</v>
      </c>
      <c r="AW239" s="29">
        <v>44303</v>
      </c>
      <c r="AX239" s="29">
        <v>44668</v>
      </c>
      <c r="AY239" s="29">
        <v>45033</v>
      </c>
      <c r="AZ239" s="29"/>
      <c r="BA239" s="31">
        <v>94.156904109589036</v>
      </c>
      <c r="BB239" s="30">
        <v>-5.07</v>
      </c>
      <c r="BC239" s="30">
        <v>-5.07</v>
      </c>
      <c r="BD239" s="30">
        <v>-5.07</v>
      </c>
      <c r="BE239" s="30">
        <v>-5.07</v>
      </c>
      <c r="BF239" s="30">
        <v>-5.07</v>
      </c>
      <c r="BG239" s="30">
        <v>-5.07</v>
      </c>
      <c r="BH239" s="30">
        <v>-105.07</v>
      </c>
      <c r="BK239" s="23">
        <v>42632</v>
      </c>
      <c r="BL239" s="23">
        <v>42953</v>
      </c>
      <c r="BM239" s="23">
        <v>43318</v>
      </c>
      <c r="BN239" s="23"/>
      <c r="BO239" s="25">
        <v>103.24000000000001</v>
      </c>
      <c r="BP239" s="24">
        <v>-7.3</v>
      </c>
      <c r="BQ239" s="24">
        <v>-107.3</v>
      </c>
      <c r="BT239" s="19">
        <v>42632</v>
      </c>
      <c r="BU239" s="19">
        <v>42639</v>
      </c>
      <c r="BV239" s="19">
        <v>43004</v>
      </c>
      <c r="BW239" s="19">
        <v>43369</v>
      </c>
      <c r="BX239" s="19">
        <v>43734</v>
      </c>
      <c r="BY239" s="19">
        <v>44100</v>
      </c>
      <c r="BZ239" s="22">
        <v>108.42643835616438</v>
      </c>
      <c r="CA239" s="22">
        <v>-6.3</v>
      </c>
      <c r="CB239" s="22">
        <v>-6.3</v>
      </c>
      <c r="CC239" s="20">
        <v>-6.3</v>
      </c>
      <c r="CD239" s="20">
        <v>-6.3</v>
      </c>
      <c r="CE239" s="20">
        <v>-106.3</v>
      </c>
      <c r="CG239" s="26">
        <v>42632</v>
      </c>
      <c r="CH239" s="26">
        <v>42905</v>
      </c>
      <c r="CI239" s="26">
        <v>43270</v>
      </c>
      <c r="CJ239" s="26">
        <v>43635</v>
      </c>
      <c r="CK239" s="26">
        <v>44001</v>
      </c>
      <c r="CL239" s="26"/>
      <c r="CM239" s="28">
        <v>104.66079452054795</v>
      </c>
      <c r="CN239" s="28">
        <v>-5.38</v>
      </c>
      <c r="CO239" s="28">
        <v>-5.38</v>
      </c>
      <c r="CP239" s="28">
        <v>-5.38</v>
      </c>
      <c r="CQ239" s="28">
        <v>-105.38</v>
      </c>
      <c r="CT239" s="23">
        <v>42632</v>
      </c>
      <c r="CU239" s="23">
        <v>42943</v>
      </c>
      <c r="CV239" s="23">
        <v>43308</v>
      </c>
      <c r="CW239" s="23"/>
      <c r="CX239" s="25">
        <v>101.87945205479453</v>
      </c>
      <c r="CY239" s="24">
        <v>-6.5</v>
      </c>
      <c r="CZ239" s="24">
        <v>-106.5</v>
      </c>
    </row>
    <row r="240" spans="1:104" x14ac:dyDescent="0.15">
      <c r="A240" s="1">
        <v>42633</v>
      </c>
      <c r="B240" s="1">
        <v>42771</v>
      </c>
      <c r="C240" s="1">
        <v>43136</v>
      </c>
      <c r="E240" s="2">
        <v>101.82947945205478</v>
      </c>
      <c r="F240">
        <v>-5.17</v>
      </c>
      <c r="G240">
        <v>-105.17</v>
      </c>
      <c r="J240" s="12">
        <v>42633</v>
      </c>
      <c r="K240" s="12">
        <v>42795</v>
      </c>
      <c r="L240" s="12"/>
      <c r="M240" s="13">
        <v>106.17068493150686</v>
      </c>
      <c r="N240" s="11">
        <v>-108.5</v>
      </c>
      <c r="Q240" s="14">
        <v>42633</v>
      </c>
      <c r="R240" s="14">
        <v>42977</v>
      </c>
      <c r="S240" s="14"/>
      <c r="T240" s="17">
        <v>101.36369863013698</v>
      </c>
      <c r="U240" s="18">
        <v>-106.2</v>
      </c>
      <c r="V240" s="18"/>
      <c r="X240" s="19">
        <v>42633</v>
      </c>
      <c r="Y240" s="19">
        <v>42673</v>
      </c>
      <c r="Z240" s="19">
        <v>43038</v>
      </c>
      <c r="AA240" s="19">
        <v>43403</v>
      </c>
      <c r="AB240" s="19">
        <v>43768</v>
      </c>
      <c r="AC240" s="22">
        <v>105.52301369863014</v>
      </c>
      <c r="AD240" s="21">
        <v>-5.4</v>
      </c>
      <c r="AE240" s="21">
        <v>-5.4</v>
      </c>
      <c r="AF240" s="21">
        <v>-5.4</v>
      </c>
      <c r="AG240" s="21">
        <v>-105.4</v>
      </c>
      <c r="AI240" s="23">
        <v>42633</v>
      </c>
      <c r="AJ240" s="23">
        <v>42766</v>
      </c>
      <c r="AK240" s="23">
        <v>43131</v>
      </c>
      <c r="AL240" s="23"/>
      <c r="AM240" s="25">
        <v>104.94931506849315</v>
      </c>
      <c r="AN240" s="24">
        <v>-6.5</v>
      </c>
      <c r="AO240" s="24">
        <v>-106.5</v>
      </c>
      <c r="AR240" s="29">
        <v>42633</v>
      </c>
      <c r="AS240" s="29">
        <v>42842</v>
      </c>
      <c r="AT240" s="29">
        <v>43207</v>
      </c>
      <c r="AU240" s="29">
        <v>43572</v>
      </c>
      <c r="AV240" s="29">
        <v>43938</v>
      </c>
      <c r="AW240" s="29">
        <v>44303</v>
      </c>
      <c r="AX240" s="29">
        <v>44668</v>
      </c>
      <c r="AY240" s="29">
        <v>45033</v>
      </c>
      <c r="AZ240" s="29"/>
      <c r="BA240" s="31">
        <v>93.690794520547954</v>
      </c>
      <c r="BB240" s="30">
        <v>-5.07</v>
      </c>
      <c r="BC240" s="30">
        <v>-5.07</v>
      </c>
      <c r="BD240" s="30">
        <v>-5.07</v>
      </c>
      <c r="BE240" s="30">
        <v>-5.07</v>
      </c>
      <c r="BF240" s="30">
        <v>-5.07</v>
      </c>
      <c r="BG240" s="30">
        <v>-5.07</v>
      </c>
      <c r="BH240" s="30">
        <v>-105.07</v>
      </c>
      <c r="BK240" s="23">
        <v>42633</v>
      </c>
      <c r="BL240" s="23">
        <v>42953</v>
      </c>
      <c r="BM240" s="23">
        <v>43318</v>
      </c>
      <c r="BN240" s="23"/>
      <c r="BO240" s="25">
        <v>103.21000000000001</v>
      </c>
      <c r="BP240" s="24">
        <v>-7.3</v>
      </c>
      <c r="BQ240" s="24">
        <v>-107.3</v>
      </c>
      <c r="BT240" s="19">
        <v>42633</v>
      </c>
      <c r="BU240" s="19">
        <v>42639</v>
      </c>
      <c r="BV240" s="19">
        <v>43004</v>
      </c>
      <c r="BW240" s="19">
        <v>43369</v>
      </c>
      <c r="BX240" s="19">
        <v>43734</v>
      </c>
      <c r="BY240" s="19">
        <v>44100</v>
      </c>
      <c r="BZ240" s="22">
        <v>108.16369863013699</v>
      </c>
      <c r="CA240" s="22">
        <v>-6.3</v>
      </c>
      <c r="CB240" s="22">
        <f t="shared" ref="CB240:CD240" si="381">CA240</f>
        <v>-6.3</v>
      </c>
      <c r="CC240" s="22">
        <f t="shared" si="381"/>
        <v>-6.3</v>
      </c>
      <c r="CD240" s="22">
        <f t="shared" si="381"/>
        <v>-6.3</v>
      </c>
      <c r="CE240" s="20">
        <v>-106.3</v>
      </c>
      <c r="CG240" s="26">
        <v>42633</v>
      </c>
      <c r="CH240" s="26">
        <v>42905</v>
      </c>
      <c r="CI240" s="26">
        <v>43270</v>
      </c>
      <c r="CJ240" s="26">
        <v>43635</v>
      </c>
      <c r="CK240" s="26">
        <v>44001</v>
      </c>
      <c r="CL240" s="26"/>
      <c r="CM240" s="28">
        <v>104.67553424657535</v>
      </c>
      <c r="CN240" s="28">
        <v>-5.38</v>
      </c>
      <c r="CO240" s="28">
        <v>-5.38</v>
      </c>
      <c r="CP240" s="27">
        <v>-5.38</v>
      </c>
      <c r="CQ240" s="27">
        <v>-105.38</v>
      </c>
      <c r="CT240" s="23">
        <v>42633</v>
      </c>
      <c r="CU240" s="23">
        <v>42943</v>
      </c>
      <c r="CV240" s="23">
        <v>43308</v>
      </c>
      <c r="CW240" s="23"/>
      <c r="CX240" s="25">
        <v>101.89726027397261</v>
      </c>
      <c r="CY240" s="24">
        <v>-6.5</v>
      </c>
      <c r="CZ240" s="24">
        <v>-106.5</v>
      </c>
    </row>
    <row r="241" spans="1:104" x14ac:dyDescent="0.15">
      <c r="A241" s="1">
        <v>42634</v>
      </c>
      <c r="B241" s="1">
        <v>42771</v>
      </c>
      <c r="C241" s="1">
        <v>43136</v>
      </c>
      <c r="E241" s="2">
        <v>101.80564383561644</v>
      </c>
      <c r="F241">
        <v>-5.17</v>
      </c>
      <c r="G241">
        <v>-105.17</v>
      </c>
      <c r="J241" s="12">
        <v>42634</v>
      </c>
      <c r="K241" s="12">
        <v>42795</v>
      </c>
      <c r="L241" s="12"/>
      <c r="M241" s="13">
        <v>106.09397260273973</v>
      </c>
      <c r="N241" s="11">
        <v>-108.5</v>
      </c>
      <c r="Q241" s="14">
        <v>42634</v>
      </c>
      <c r="R241" s="14">
        <v>42977</v>
      </c>
      <c r="S241" s="14"/>
      <c r="T241" s="17">
        <v>101.49068493150685</v>
      </c>
      <c r="U241" s="18">
        <v>-106.2</v>
      </c>
      <c r="V241" s="18"/>
      <c r="X241" s="19">
        <v>42634</v>
      </c>
      <c r="Y241" s="19">
        <v>42673</v>
      </c>
      <c r="Z241" s="19">
        <v>43038</v>
      </c>
      <c r="AA241" s="19">
        <v>43403</v>
      </c>
      <c r="AB241" s="19">
        <v>43768</v>
      </c>
      <c r="AC241" s="22">
        <v>105.53780821917809</v>
      </c>
      <c r="AD241" s="21">
        <v>-5.4</v>
      </c>
      <c r="AE241" s="21">
        <v>-5.4</v>
      </c>
      <c r="AF241" s="21">
        <v>-5.4</v>
      </c>
      <c r="AG241" s="21">
        <v>-105.4</v>
      </c>
      <c r="AI241" s="23">
        <v>42634</v>
      </c>
      <c r="AJ241" s="23">
        <v>42766</v>
      </c>
      <c r="AK241" s="23">
        <v>43131</v>
      </c>
      <c r="AL241" s="23"/>
      <c r="AM241" s="25">
        <v>105.13712328767123</v>
      </c>
      <c r="AN241" s="24">
        <v>-6.5</v>
      </c>
      <c r="AO241" s="24">
        <v>-106.5</v>
      </c>
      <c r="AR241" s="29">
        <v>42634</v>
      </c>
      <c r="AS241" s="29">
        <v>42842</v>
      </c>
      <c r="AT241" s="29">
        <v>43207</v>
      </c>
      <c r="AU241" s="29">
        <v>43572</v>
      </c>
      <c r="AV241" s="29">
        <v>43938</v>
      </c>
      <c r="AW241" s="29">
        <v>44303</v>
      </c>
      <c r="AX241" s="29">
        <v>44668</v>
      </c>
      <c r="AY241" s="29">
        <v>45033</v>
      </c>
      <c r="AZ241" s="29"/>
      <c r="BA241" s="31">
        <v>93.54468493150685</v>
      </c>
      <c r="BB241" s="30">
        <v>-5.07</v>
      </c>
      <c r="BC241" s="30">
        <v>-5.07</v>
      </c>
      <c r="BD241" s="30">
        <v>-5.07</v>
      </c>
      <c r="BE241" s="30">
        <v>-5.07</v>
      </c>
      <c r="BF241" s="30">
        <v>-5.07</v>
      </c>
      <c r="BG241" s="30">
        <v>-5.07</v>
      </c>
      <c r="BH241" s="30">
        <v>-105.07</v>
      </c>
      <c r="BK241" s="23">
        <v>42634</v>
      </c>
      <c r="BL241" s="23">
        <v>42953</v>
      </c>
      <c r="BM241" s="23">
        <v>43318</v>
      </c>
      <c r="BN241" s="23"/>
      <c r="BO241" s="25">
        <v>103.27</v>
      </c>
      <c r="BP241" s="24">
        <v>-7.3</v>
      </c>
      <c r="BQ241" s="24">
        <v>-107.3</v>
      </c>
      <c r="BT241" s="19">
        <v>42634</v>
      </c>
      <c r="BU241" s="19">
        <v>42639</v>
      </c>
      <c r="BV241" s="19">
        <v>43004</v>
      </c>
      <c r="BW241" s="19">
        <v>43369</v>
      </c>
      <c r="BX241" s="19">
        <v>43734</v>
      </c>
      <c r="BY241" s="19">
        <v>44100</v>
      </c>
      <c r="BZ241" s="22">
        <v>108.11095890410958</v>
      </c>
      <c r="CA241" s="22">
        <v>-6.3</v>
      </c>
      <c r="CB241" s="22">
        <v>-6.3</v>
      </c>
      <c r="CC241" s="20">
        <v>-6.3</v>
      </c>
      <c r="CD241" s="20">
        <v>-6.3</v>
      </c>
      <c r="CE241" s="20">
        <v>-106.3</v>
      </c>
      <c r="CG241" s="26">
        <v>42634</v>
      </c>
      <c r="CH241" s="26">
        <v>42905</v>
      </c>
      <c r="CI241" s="26">
        <v>43270</v>
      </c>
      <c r="CJ241" s="26">
        <v>43635</v>
      </c>
      <c r="CK241" s="26">
        <v>44001</v>
      </c>
      <c r="CL241" s="26"/>
      <c r="CM241" s="28">
        <v>104.64027397260274</v>
      </c>
      <c r="CN241" s="28">
        <v>-5.38</v>
      </c>
      <c r="CO241" s="28">
        <v>-5.38</v>
      </c>
      <c r="CP241" s="28">
        <v>-5.38</v>
      </c>
      <c r="CQ241" s="28">
        <v>-105.38</v>
      </c>
      <c r="CT241" s="23">
        <v>42634</v>
      </c>
      <c r="CU241" s="23">
        <v>42943</v>
      </c>
      <c r="CV241" s="23">
        <v>43308</v>
      </c>
      <c r="CW241" s="23"/>
      <c r="CX241" s="25">
        <v>101.91506849315068</v>
      </c>
      <c r="CY241" s="24">
        <v>-6.5</v>
      </c>
      <c r="CZ241" s="24">
        <v>-106.5</v>
      </c>
    </row>
    <row r="242" spans="1:104" x14ac:dyDescent="0.15">
      <c r="A242" s="1">
        <v>42635</v>
      </c>
      <c r="B242" s="1">
        <v>42771</v>
      </c>
      <c r="C242" s="1">
        <v>43136</v>
      </c>
      <c r="E242" s="2">
        <v>102.25780821917809</v>
      </c>
      <c r="F242">
        <v>-5.17</v>
      </c>
      <c r="G242">
        <v>-105.17</v>
      </c>
      <c r="J242" s="12">
        <v>42635</v>
      </c>
      <c r="K242" s="12">
        <v>42795</v>
      </c>
      <c r="L242" s="12"/>
      <c r="M242" s="13">
        <v>106.15726027397261</v>
      </c>
      <c r="N242" s="11">
        <v>-108.5</v>
      </c>
      <c r="Q242" s="14">
        <v>42635</v>
      </c>
      <c r="R242" s="14">
        <v>42977</v>
      </c>
      <c r="S242" s="14"/>
      <c r="T242" s="17">
        <v>101.60767123287671</v>
      </c>
      <c r="U242" s="18">
        <v>-106.2</v>
      </c>
      <c r="V242" s="18"/>
      <c r="X242" s="19">
        <v>42635</v>
      </c>
      <c r="Y242" s="19">
        <v>42673</v>
      </c>
      <c r="Z242" s="19">
        <v>43038</v>
      </c>
      <c r="AA242" s="19">
        <v>43403</v>
      </c>
      <c r="AB242" s="19">
        <v>43768</v>
      </c>
      <c r="AC242" s="22">
        <v>105.56260273972602</v>
      </c>
      <c r="AD242" s="21">
        <v>-5.4</v>
      </c>
      <c r="AE242" s="21">
        <v>-5.4</v>
      </c>
      <c r="AF242" s="21">
        <v>-5.4</v>
      </c>
      <c r="AG242" s="21">
        <v>-105.4</v>
      </c>
      <c r="AI242" s="23">
        <v>42635</v>
      </c>
      <c r="AJ242" s="23">
        <v>42766</v>
      </c>
      <c r="AK242" s="23">
        <v>43131</v>
      </c>
      <c r="AL242" s="23"/>
      <c r="AM242" s="25">
        <v>105.16493150684931</v>
      </c>
      <c r="AN242" s="24">
        <v>-6.5</v>
      </c>
      <c r="AO242" s="24">
        <v>-106.5</v>
      </c>
      <c r="AR242" s="29">
        <v>42635</v>
      </c>
      <c r="AS242" s="29">
        <v>42842</v>
      </c>
      <c r="AT242" s="29">
        <v>43207</v>
      </c>
      <c r="AU242" s="29">
        <v>43572</v>
      </c>
      <c r="AV242" s="29">
        <v>43938</v>
      </c>
      <c r="AW242" s="29">
        <v>44303</v>
      </c>
      <c r="AX242" s="29">
        <v>44668</v>
      </c>
      <c r="AY242" s="29">
        <v>45033</v>
      </c>
      <c r="AZ242" s="29"/>
      <c r="BA242" s="31">
        <v>94.358575342465755</v>
      </c>
      <c r="BB242" s="30">
        <v>-5.07</v>
      </c>
      <c r="BC242" s="30">
        <v>-5.07</v>
      </c>
      <c r="BD242" s="30">
        <v>-5.07</v>
      </c>
      <c r="BE242" s="30">
        <v>-5.07</v>
      </c>
      <c r="BF242" s="30">
        <v>-5.07</v>
      </c>
      <c r="BG242" s="30">
        <v>-5.07</v>
      </c>
      <c r="BH242" s="30">
        <v>-105.07</v>
      </c>
      <c r="BK242" s="23">
        <v>42635</v>
      </c>
      <c r="BL242" s="23">
        <v>42953</v>
      </c>
      <c r="BM242" s="23">
        <v>43318</v>
      </c>
      <c r="BN242" s="23"/>
      <c r="BO242" s="25">
        <v>103.30999999999999</v>
      </c>
      <c r="BP242" s="24">
        <v>-7.3</v>
      </c>
      <c r="BQ242" s="24">
        <v>-107.3</v>
      </c>
      <c r="BT242" s="19">
        <v>42635</v>
      </c>
      <c r="BU242" s="19">
        <v>42639</v>
      </c>
      <c r="BV242" s="19">
        <v>43004</v>
      </c>
      <c r="BW242" s="19">
        <v>43369</v>
      </c>
      <c r="BX242" s="19">
        <v>43734</v>
      </c>
      <c r="BY242" s="19">
        <v>44100</v>
      </c>
      <c r="BZ242" s="22">
        <v>108.2582191780822</v>
      </c>
      <c r="CA242" s="22">
        <v>-6.3</v>
      </c>
      <c r="CB242" s="22">
        <v>-6.3</v>
      </c>
      <c r="CC242" s="20">
        <v>-6.3</v>
      </c>
      <c r="CD242" s="20">
        <v>-6.3</v>
      </c>
      <c r="CE242" s="20">
        <v>-106.3</v>
      </c>
      <c r="CG242" s="26">
        <v>42635</v>
      </c>
      <c r="CH242" s="26">
        <v>42905</v>
      </c>
      <c r="CI242" s="26">
        <v>43270</v>
      </c>
      <c r="CJ242" s="26">
        <v>43635</v>
      </c>
      <c r="CK242" s="26">
        <v>44001</v>
      </c>
      <c r="CL242" s="26"/>
      <c r="CM242" s="28">
        <v>104.71501369863013</v>
      </c>
      <c r="CN242" s="28">
        <v>-5.38</v>
      </c>
      <c r="CO242" s="28">
        <v>-5.38</v>
      </c>
      <c r="CP242" s="27">
        <v>-5.38</v>
      </c>
      <c r="CQ242" s="27">
        <v>-105.38</v>
      </c>
      <c r="CT242" s="23">
        <v>42635</v>
      </c>
      <c r="CU242" s="23">
        <v>42943</v>
      </c>
      <c r="CV242" s="23">
        <v>43308</v>
      </c>
      <c r="CW242" s="23"/>
      <c r="CX242" s="25" t="s">
        <v>2</v>
      </c>
      <c r="CY242" s="24">
        <v>-6.5</v>
      </c>
      <c r="CZ242" s="24">
        <v>-106.5</v>
      </c>
    </row>
    <row r="243" spans="1:104" x14ac:dyDescent="0.15">
      <c r="A243" s="1">
        <v>42636</v>
      </c>
      <c r="B243" s="1">
        <v>42771</v>
      </c>
      <c r="C243" s="1">
        <v>43136</v>
      </c>
      <c r="E243" s="2">
        <v>102.26697260273973</v>
      </c>
      <c r="F243">
        <v>-5.17</v>
      </c>
      <c r="G243">
        <v>-105.17</v>
      </c>
      <c r="J243" s="12">
        <v>42636</v>
      </c>
      <c r="K243" s="12">
        <v>42795</v>
      </c>
      <c r="L243" s="12"/>
      <c r="M243" s="13">
        <v>106.19054794520548</v>
      </c>
      <c r="N243" s="11">
        <v>-108.5</v>
      </c>
      <c r="Q243" s="14">
        <v>42636</v>
      </c>
      <c r="R243" s="14">
        <v>42977</v>
      </c>
      <c r="S243" s="14"/>
      <c r="T243" s="17">
        <v>101.62465753424658</v>
      </c>
      <c r="U243" s="18">
        <v>-106.2</v>
      </c>
      <c r="V243" s="18"/>
      <c r="X243" s="19">
        <v>42636</v>
      </c>
      <c r="Y243" s="19">
        <v>42673</v>
      </c>
      <c r="Z243" s="19">
        <v>43038</v>
      </c>
      <c r="AA243" s="19">
        <v>43403</v>
      </c>
      <c r="AB243" s="19">
        <v>43768</v>
      </c>
      <c r="AC243" s="22">
        <v>105.72739726027397</v>
      </c>
      <c r="AD243" s="21">
        <v>-5.4</v>
      </c>
      <c r="AE243" s="21">
        <v>-5.4</v>
      </c>
      <c r="AF243" s="21">
        <v>-5.4</v>
      </c>
      <c r="AG243" s="21">
        <v>-105.4</v>
      </c>
      <c r="AI243" s="23">
        <v>42636</v>
      </c>
      <c r="AJ243" s="23">
        <v>42766</v>
      </c>
      <c r="AK243" s="23">
        <v>43131</v>
      </c>
      <c r="AL243" s="23"/>
      <c r="AM243" s="25">
        <v>105.18273972602741</v>
      </c>
      <c r="AN243" s="24">
        <v>-6.5</v>
      </c>
      <c r="AO243" s="24">
        <v>-106.5</v>
      </c>
      <c r="AR243" s="29">
        <v>42636</v>
      </c>
      <c r="AS243" s="29">
        <v>42842</v>
      </c>
      <c r="AT243" s="29">
        <v>43207</v>
      </c>
      <c r="AU243" s="29">
        <v>43572</v>
      </c>
      <c r="AV243" s="29">
        <v>43938</v>
      </c>
      <c r="AW243" s="29">
        <v>44303</v>
      </c>
      <c r="AX243" s="29">
        <v>44668</v>
      </c>
      <c r="AY243" s="29">
        <v>45033</v>
      </c>
      <c r="AZ243" s="29"/>
      <c r="BA243" s="31">
        <v>94.122465753424663</v>
      </c>
      <c r="BB243" s="30">
        <v>-5.07</v>
      </c>
      <c r="BC243" s="30">
        <v>-5.07</v>
      </c>
      <c r="BD243" s="30">
        <v>-5.07</v>
      </c>
      <c r="BE243" s="30">
        <v>-5.07</v>
      </c>
      <c r="BF243" s="30">
        <v>-5.07</v>
      </c>
      <c r="BG243" s="30">
        <v>-5.07</v>
      </c>
      <c r="BH243" s="30">
        <v>-105.07</v>
      </c>
      <c r="BK243" s="23">
        <v>42636</v>
      </c>
      <c r="BL243" s="23">
        <v>42953</v>
      </c>
      <c r="BM243" s="23">
        <v>43318</v>
      </c>
      <c r="BN243" s="23"/>
      <c r="BO243" s="25">
        <v>103.49000000000001</v>
      </c>
      <c r="BP243" s="24">
        <v>-7.3</v>
      </c>
      <c r="BQ243" s="24">
        <v>-107.3</v>
      </c>
      <c r="BT243" s="19">
        <v>42636</v>
      </c>
      <c r="BU243" s="19">
        <v>42639</v>
      </c>
      <c r="BV243" s="19">
        <v>43004</v>
      </c>
      <c r="BW243" s="19">
        <v>43369</v>
      </c>
      <c r="BX243" s="19">
        <v>43734</v>
      </c>
      <c r="BY243" s="19">
        <v>44100</v>
      </c>
      <c r="BZ243" s="22">
        <v>108.33547945205478</v>
      </c>
      <c r="CA243" s="22">
        <v>-6.3</v>
      </c>
      <c r="CB243" s="22">
        <f t="shared" ref="CB243:CD243" si="382">CA243</f>
        <v>-6.3</v>
      </c>
      <c r="CC243" s="22">
        <f t="shared" si="382"/>
        <v>-6.3</v>
      </c>
      <c r="CD243" s="22">
        <f t="shared" si="382"/>
        <v>-6.3</v>
      </c>
      <c r="CE243" s="20">
        <v>-106.3</v>
      </c>
      <c r="CG243" s="26">
        <v>42636</v>
      </c>
      <c r="CH243" s="26">
        <v>42905</v>
      </c>
      <c r="CI243" s="26">
        <v>43270</v>
      </c>
      <c r="CJ243" s="26">
        <v>43635</v>
      </c>
      <c r="CK243" s="26">
        <v>44001</v>
      </c>
      <c r="CL243" s="26"/>
      <c r="CM243" s="28">
        <v>104.90975342465754</v>
      </c>
      <c r="CN243" s="28">
        <v>-5.38</v>
      </c>
      <c r="CO243" s="28">
        <v>-5.38</v>
      </c>
      <c r="CP243" s="28">
        <v>-5.38</v>
      </c>
      <c r="CQ243" s="28">
        <v>-105.38</v>
      </c>
      <c r="CT243" s="23">
        <v>42636</v>
      </c>
      <c r="CU243" s="23">
        <v>42943</v>
      </c>
      <c r="CV243" s="23">
        <v>43308</v>
      </c>
      <c r="CW243" s="23"/>
      <c r="CX243" s="25" t="s">
        <v>2</v>
      </c>
      <c r="CY243" s="24">
        <v>-6.5</v>
      </c>
      <c r="CZ243" s="24">
        <v>-106.5</v>
      </c>
    </row>
    <row r="244" spans="1:104" x14ac:dyDescent="0.15">
      <c r="A244" s="1">
        <v>42639</v>
      </c>
      <c r="B244" s="1">
        <v>42771</v>
      </c>
      <c r="C244" s="1">
        <v>43136</v>
      </c>
      <c r="E244" s="2">
        <v>102.31446575342466</v>
      </c>
      <c r="F244">
        <v>-5.17</v>
      </c>
      <c r="G244">
        <v>-105.17</v>
      </c>
      <c r="J244" s="12">
        <v>42639</v>
      </c>
      <c r="K244" s="12">
        <v>42795</v>
      </c>
      <c r="L244" s="12"/>
      <c r="M244" s="13">
        <v>106.21041095890411</v>
      </c>
      <c r="N244" s="11">
        <v>-108.5</v>
      </c>
      <c r="Q244" s="14">
        <v>42639</v>
      </c>
      <c r="R244" s="14">
        <v>42977</v>
      </c>
      <c r="S244" s="14"/>
      <c r="T244" s="17">
        <v>101.55561643835617</v>
      </c>
      <c r="U244" s="18">
        <v>-106.2</v>
      </c>
      <c r="V244" s="18"/>
      <c r="X244" s="19">
        <v>42639</v>
      </c>
      <c r="Y244" s="19">
        <v>42673</v>
      </c>
      <c r="Z244" s="19">
        <v>43038</v>
      </c>
      <c r="AA244" s="19">
        <v>43403</v>
      </c>
      <c r="AB244" s="19">
        <v>43768</v>
      </c>
      <c r="AC244" s="22">
        <v>105.7917808219178</v>
      </c>
      <c r="AD244" s="21">
        <v>-5.4</v>
      </c>
      <c r="AE244" s="21">
        <v>-5.4</v>
      </c>
      <c r="AF244" s="21">
        <v>-5.4</v>
      </c>
      <c r="AG244" s="21">
        <v>-105.4</v>
      </c>
      <c r="AI244" s="23">
        <v>42639</v>
      </c>
      <c r="AJ244" s="23">
        <v>42766</v>
      </c>
      <c r="AK244" s="23">
        <v>43131</v>
      </c>
      <c r="AL244" s="23"/>
      <c r="AM244" s="25">
        <v>105.25616438356164</v>
      </c>
      <c r="AN244" s="24">
        <v>-6.5</v>
      </c>
      <c r="AO244" s="24">
        <v>-106.5</v>
      </c>
      <c r="AR244" s="29">
        <v>42639</v>
      </c>
      <c r="AS244" s="29">
        <v>42842</v>
      </c>
      <c r="AT244" s="29">
        <v>43207</v>
      </c>
      <c r="AU244" s="29">
        <v>43572</v>
      </c>
      <c r="AV244" s="29">
        <v>43938</v>
      </c>
      <c r="AW244" s="29">
        <v>44303</v>
      </c>
      <c r="AX244" s="29">
        <v>44668</v>
      </c>
      <c r="AY244" s="29">
        <v>45033</v>
      </c>
      <c r="AZ244" s="29"/>
      <c r="BA244" s="31">
        <v>94.064136986301364</v>
      </c>
      <c r="BB244" s="30">
        <v>-5.07</v>
      </c>
      <c r="BC244" s="30">
        <v>-5.07</v>
      </c>
      <c r="BD244" s="30">
        <v>-5.07</v>
      </c>
      <c r="BE244" s="30">
        <v>-5.07</v>
      </c>
      <c r="BF244" s="30">
        <v>-5.07</v>
      </c>
      <c r="BG244" s="30">
        <v>-5.07</v>
      </c>
      <c r="BH244" s="30">
        <v>-105.07</v>
      </c>
      <c r="BK244" s="23">
        <v>42639</v>
      </c>
      <c r="BL244" s="23">
        <v>42953</v>
      </c>
      <c r="BM244" s="23">
        <v>43318</v>
      </c>
      <c r="BN244" s="23"/>
      <c r="BO244" s="25">
        <v>103.55000000000001</v>
      </c>
      <c r="BP244" s="24">
        <v>-7.3</v>
      </c>
      <c r="BQ244" s="24">
        <v>-107.3</v>
      </c>
      <c r="BT244" s="19">
        <v>42639</v>
      </c>
      <c r="BU244" s="19">
        <v>43004</v>
      </c>
      <c r="BV244" s="19">
        <v>43369</v>
      </c>
      <c r="BW244" s="19">
        <v>43734</v>
      </c>
      <c r="BX244" s="19">
        <v>44100</v>
      </c>
      <c r="BY244" s="19"/>
      <c r="BZ244" s="22">
        <v>102.4472602739726</v>
      </c>
      <c r="CA244" s="22">
        <v>-6.3</v>
      </c>
      <c r="CB244" s="22">
        <v>-6.3</v>
      </c>
      <c r="CC244" s="20">
        <v>-6.3</v>
      </c>
      <c r="CD244" s="20">
        <v>-106.3</v>
      </c>
      <c r="CG244" s="26">
        <v>42639</v>
      </c>
      <c r="CH244" s="26">
        <v>42905</v>
      </c>
      <c r="CI244" s="26">
        <v>43270</v>
      </c>
      <c r="CJ244" s="26">
        <v>43635</v>
      </c>
      <c r="CK244" s="26">
        <v>44001</v>
      </c>
      <c r="CL244" s="26"/>
      <c r="CM244" s="28">
        <v>104.92397260273972</v>
      </c>
      <c r="CN244" s="28">
        <v>-6.3</v>
      </c>
      <c r="CO244" s="28">
        <v>-6.3</v>
      </c>
      <c r="CP244" s="27">
        <v>-6.3</v>
      </c>
      <c r="CQ244" s="27">
        <v>-106.3</v>
      </c>
      <c r="CT244" s="23">
        <v>42639</v>
      </c>
      <c r="CU244" s="23">
        <v>42943</v>
      </c>
      <c r="CV244" s="23">
        <v>43308</v>
      </c>
      <c r="CW244" s="23"/>
      <c r="CX244" s="25">
        <v>102.1941095890411</v>
      </c>
      <c r="CY244" s="24">
        <v>-6.5</v>
      </c>
      <c r="CZ244" s="24">
        <v>-106.5</v>
      </c>
    </row>
    <row r="245" spans="1:104" x14ac:dyDescent="0.15">
      <c r="A245" s="1">
        <v>42640</v>
      </c>
      <c r="B245" s="1">
        <v>42771</v>
      </c>
      <c r="C245" s="1">
        <v>43136</v>
      </c>
      <c r="E245" s="2">
        <v>101.82863013698631</v>
      </c>
      <c r="F245">
        <v>-5.17</v>
      </c>
      <c r="G245">
        <v>-105.17</v>
      </c>
      <c r="J245" s="12">
        <v>42640</v>
      </c>
      <c r="K245" s="12">
        <v>42795</v>
      </c>
      <c r="L245" s="12"/>
      <c r="M245" s="13">
        <v>106.22369863013699</v>
      </c>
      <c r="N245" s="11">
        <v>-108.5</v>
      </c>
      <c r="Q245" s="14">
        <v>42640</v>
      </c>
      <c r="R245" s="14">
        <v>42977</v>
      </c>
      <c r="S245" s="14"/>
      <c r="T245" s="17">
        <v>101.50260273972603</v>
      </c>
      <c r="U245" s="18">
        <v>-106.2</v>
      </c>
      <c r="V245" s="18"/>
      <c r="X245" s="19">
        <v>42640</v>
      </c>
      <c r="Y245" s="19">
        <v>42673</v>
      </c>
      <c r="Z245" s="19">
        <v>43038</v>
      </c>
      <c r="AA245" s="19">
        <v>43403</v>
      </c>
      <c r="AB245" s="19">
        <v>43768</v>
      </c>
      <c r="AC245" s="22">
        <v>105.87657534246576</v>
      </c>
      <c r="AD245" s="21">
        <v>-5.4</v>
      </c>
      <c r="AE245" s="21">
        <v>-5.4</v>
      </c>
      <c r="AF245" s="21">
        <v>-5.4</v>
      </c>
      <c r="AG245" s="21">
        <v>-105.4</v>
      </c>
      <c r="AI245" s="23">
        <v>42640</v>
      </c>
      <c r="AJ245" s="23">
        <v>42766</v>
      </c>
      <c r="AK245" s="23">
        <v>43131</v>
      </c>
      <c r="AL245" s="23"/>
      <c r="AM245" s="25">
        <v>105.28397260273974</v>
      </c>
      <c r="AN245" s="24">
        <v>-6.5</v>
      </c>
      <c r="AO245" s="24">
        <v>-106.5</v>
      </c>
      <c r="AR245" s="29">
        <v>42640</v>
      </c>
      <c r="AS245" s="29">
        <v>42842</v>
      </c>
      <c r="AT245" s="29">
        <v>43207</v>
      </c>
      <c r="AU245" s="29">
        <v>43572</v>
      </c>
      <c r="AV245" s="29">
        <v>43938</v>
      </c>
      <c r="AW245" s="29">
        <v>44303</v>
      </c>
      <c r="AX245" s="29">
        <v>44668</v>
      </c>
      <c r="AY245" s="29">
        <v>45033</v>
      </c>
      <c r="AZ245" s="29"/>
      <c r="BA245" s="31">
        <v>94.17802739726028</v>
      </c>
      <c r="BB245" s="30">
        <v>-5.07</v>
      </c>
      <c r="BC245" s="30">
        <v>-5.07</v>
      </c>
      <c r="BD245" s="30">
        <v>-5.07</v>
      </c>
      <c r="BE245" s="30">
        <v>-5.07</v>
      </c>
      <c r="BF245" s="30">
        <v>-5.07</v>
      </c>
      <c r="BG245" s="30">
        <v>-5.07</v>
      </c>
      <c r="BH245" s="30">
        <v>-105.07</v>
      </c>
      <c r="BK245" s="23">
        <v>42640</v>
      </c>
      <c r="BL245" s="23">
        <v>42953</v>
      </c>
      <c r="BM245" s="23">
        <v>43318</v>
      </c>
      <c r="BN245" s="23"/>
      <c r="BO245" s="25">
        <v>103.66</v>
      </c>
      <c r="BP245" s="24">
        <v>-7.3</v>
      </c>
      <c r="BQ245" s="24">
        <v>-107.3</v>
      </c>
      <c r="BT245" s="19">
        <v>42640</v>
      </c>
      <c r="BU245" s="19">
        <v>43004</v>
      </c>
      <c r="BV245" s="19">
        <v>43369</v>
      </c>
      <c r="BW245" s="19">
        <v>43734</v>
      </c>
      <c r="BX245" s="19">
        <v>44100</v>
      </c>
      <c r="BY245" s="19"/>
      <c r="BZ245" s="22">
        <v>102.4945205479452</v>
      </c>
      <c r="CA245" s="22">
        <v>-6.3</v>
      </c>
      <c r="CB245" s="22">
        <v>-6.3</v>
      </c>
      <c r="CC245" s="20">
        <v>-6.3</v>
      </c>
      <c r="CD245" s="20">
        <v>-106.3</v>
      </c>
      <c r="CG245" s="26">
        <v>42640</v>
      </c>
      <c r="CH245" s="26">
        <v>42905</v>
      </c>
      <c r="CI245" s="26">
        <v>43270</v>
      </c>
      <c r="CJ245" s="26">
        <v>43635</v>
      </c>
      <c r="CK245" s="26">
        <v>44001</v>
      </c>
      <c r="CL245" s="26"/>
      <c r="CM245" s="28">
        <v>104.91871232876713</v>
      </c>
      <c r="CN245" s="28">
        <v>-6.3</v>
      </c>
      <c r="CO245" s="28">
        <v>-6.3</v>
      </c>
      <c r="CP245" s="27">
        <v>-6.3</v>
      </c>
      <c r="CQ245" s="27">
        <v>-106.3</v>
      </c>
      <c r="CT245" s="23">
        <v>42640</v>
      </c>
      <c r="CU245" s="23">
        <v>42943</v>
      </c>
      <c r="CV245" s="23">
        <v>43308</v>
      </c>
      <c r="CW245" s="23"/>
      <c r="CX245" s="25" t="s">
        <v>2</v>
      </c>
      <c r="CY245" s="24">
        <v>-6.5</v>
      </c>
      <c r="CZ245" s="24">
        <v>-106.5</v>
      </c>
    </row>
    <row r="246" spans="1:104" x14ac:dyDescent="0.15">
      <c r="A246" s="1">
        <v>42641</v>
      </c>
      <c r="B246" s="1">
        <v>42771</v>
      </c>
      <c r="C246" s="1">
        <v>43136</v>
      </c>
      <c r="E246" s="2" t="s">
        <v>2</v>
      </c>
      <c r="F246">
        <v>-5.17</v>
      </c>
      <c r="G246">
        <v>-105.17</v>
      </c>
      <c r="J246" s="12">
        <v>42641</v>
      </c>
      <c r="K246" s="12">
        <v>42795</v>
      </c>
      <c r="L246" s="12"/>
      <c r="M246" s="13">
        <v>106.23698630136987</v>
      </c>
      <c r="N246" s="11">
        <v>-108.5</v>
      </c>
      <c r="Q246" s="14">
        <v>42641</v>
      </c>
      <c r="R246" s="14">
        <v>42977</v>
      </c>
      <c r="S246" s="14"/>
      <c r="T246" s="17">
        <v>101.60958904109589</v>
      </c>
      <c r="U246" s="18">
        <v>-106.2</v>
      </c>
      <c r="V246" s="18"/>
      <c r="X246" s="19">
        <v>42641</v>
      </c>
      <c r="Y246" s="19">
        <v>42673</v>
      </c>
      <c r="Z246" s="19">
        <v>43038</v>
      </c>
      <c r="AA246" s="19">
        <v>43403</v>
      </c>
      <c r="AB246" s="19">
        <v>43768</v>
      </c>
      <c r="AC246" s="22">
        <v>105.92136986301371</v>
      </c>
      <c r="AD246" s="21">
        <v>-5.4</v>
      </c>
      <c r="AE246" s="21">
        <v>-5.4</v>
      </c>
      <c r="AF246" s="21">
        <v>-5.4</v>
      </c>
      <c r="AG246" s="21">
        <v>-105.4</v>
      </c>
      <c r="AI246" s="23">
        <v>42641</v>
      </c>
      <c r="AJ246" s="23">
        <v>42766</v>
      </c>
      <c r="AK246" s="23">
        <v>43131</v>
      </c>
      <c r="AL246" s="23"/>
      <c r="AM246" s="25">
        <v>105.39178082191781</v>
      </c>
      <c r="AN246" s="24">
        <v>-6.5</v>
      </c>
      <c r="AO246" s="24">
        <v>-106.5</v>
      </c>
      <c r="AR246" s="29">
        <v>42641</v>
      </c>
      <c r="AS246" s="29">
        <v>42842</v>
      </c>
      <c r="AT246" s="29">
        <v>43207</v>
      </c>
      <c r="AU246" s="29">
        <v>43572</v>
      </c>
      <c r="AV246" s="29">
        <v>43938</v>
      </c>
      <c r="AW246" s="29">
        <v>44303</v>
      </c>
      <c r="AX246" s="29">
        <v>44668</v>
      </c>
      <c r="AY246" s="29">
        <v>45033</v>
      </c>
      <c r="AZ246" s="29"/>
      <c r="BA246" s="31">
        <v>94.191917808219188</v>
      </c>
      <c r="BB246" s="30">
        <v>-5.07</v>
      </c>
      <c r="BC246" s="30">
        <v>-5.07</v>
      </c>
      <c r="BD246" s="30">
        <v>-5.07</v>
      </c>
      <c r="BE246" s="30">
        <v>-5.07</v>
      </c>
      <c r="BF246" s="30">
        <v>-5.07</v>
      </c>
      <c r="BG246" s="30">
        <v>-5.07</v>
      </c>
      <c r="BH246" s="30">
        <v>-105.07</v>
      </c>
      <c r="BK246" s="23">
        <v>42641</v>
      </c>
      <c r="BL246" s="23">
        <v>42953</v>
      </c>
      <c r="BM246" s="23">
        <v>43318</v>
      </c>
      <c r="BN246" s="23"/>
      <c r="BO246" s="25">
        <v>103.67999999999999</v>
      </c>
      <c r="BP246" s="24">
        <v>-7.3</v>
      </c>
      <c r="BQ246" s="24">
        <v>-107.3</v>
      </c>
      <c r="BT246" s="19">
        <v>42641</v>
      </c>
      <c r="BU246" s="19">
        <v>43004</v>
      </c>
      <c r="BV246" s="19">
        <v>43369</v>
      </c>
      <c r="BW246" s="19">
        <v>43734</v>
      </c>
      <c r="BX246" s="19">
        <v>44100</v>
      </c>
      <c r="BY246" s="19"/>
      <c r="BZ246" s="22">
        <v>102.6517808219178</v>
      </c>
      <c r="CA246" s="22">
        <v>-6.3</v>
      </c>
      <c r="CB246" s="22">
        <v>-6.3</v>
      </c>
      <c r="CC246" s="20">
        <v>-6.3</v>
      </c>
      <c r="CD246" s="20">
        <v>-106.3</v>
      </c>
      <c r="CG246" s="26">
        <v>42641</v>
      </c>
      <c r="CH246" s="26">
        <v>42905</v>
      </c>
      <c r="CI246" s="26">
        <v>43270</v>
      </c>
      <c r="CJ246" s="26">
        <v>43635</v>
      </c>
      <c r="CK246" s="26">
        <v>44001</v>
      </c>
      <c r="CL246" s="26"/>
      <c r="CM246" s="28">
        <v>104.89345205479452</v>
      </c>
      <c r="CN246" s="28">
        <v>-6.3</v>
      </c>
      <c r="CO246" s="28">
        <v>-6.3</v>
      </c>
      <c r="CP246" s="27">
        <v>-6.3</v>
      </c>
      <c r="CQ246" s="27">
        <v>-106.3</v>
      </c>
      <c r="CT246" s="23">
        <v>42641</v>
      </c>
      <c r="CU246" s="23">
        <v>42943</v>
      </c>
      <c r="CV246" s="23">
        <v>43308</v>
      </c>
      <c r="CW246" s="23"/>
      <c r="CX246" s="25">
        <v>102.22972602739726</v>
      </c>
      <c r="CY246" s="24">
        <v>-6.5</v>
      </c>
      <c r="CZ246" s="24">
        <v>-106.5</v>
      </c>
    </row>
    <row r="247" spans="1:104" x14ac:dyDescent="0.15">
      <c r="A247" s="1">
        <v>42642</v>
      </c>
      <c r="B247" s="1">
        <v>42771</v>
      </c>
      <c r="C247" s="1">
        <v>43136</v>
      </c>
      <c r="E247" s="2">
        <v>102.10595890410958</v>
      </c>
      <c r="F247">
        <v>-5.17</v>
      </c>
      <c r="G247">
        <v>-105.17</v>
      </c>
      <c r="J247" s="12">
        <v>42642</v>
      </c>
      <c r="K247" s="12">
        <v>42795</v>
      </c>
      <c r="L247" s="12"/>
      <c r="M247" s="13">
        <v>106.30027397260274</v>
      </c>
      <c r="N247" s="11">
        <v>-108.5</v>
      </c>
      <c r="Q247" s="14">
        <v>42642</v>
      </c>
      <c r="R247" s="14">
        <v>42977</v>
      </c>
      <c r="S247" s="14"/>
      <c r="T247" s="17">
        <v>101.67657534246575</v>
      </c>
      <c r="U247" s="18">
        <v>-106.2</v>
      </c>
      <c r="V247" s="18"/>
      <c r="X247" s="19">
        <v>42642</v>
      </c>
      <c r="Y247" s="19">
        <v>42673</v>
      </c>
      <c r="Z247" s="19">
        <v>43038</v>
      </c>
      <c r="AA247" s="19">
        <v>43403</v>
      </c>
      <c r="AB247" s="19">
        <v>43768</v>
      </c>
      <c r="AC247" s="22">
        <v>106.20616438356164</v>
      </c>
      <c r="AD247" s="21">
        <v>-5.4</v>
      </c>
      <c r="AE247" s="21">
        <v>-5.4</v>
      </c>
      <c r="AF247" s="21">
        <v>-5.4</v>
      </c>
      <c r="AG247" s="21">
        <v>-105.4</v>
      </c>
      <c r="AI247" s="23">
        <v>42642</v>
      </c>
      <c r="AJ247" s="23">
        <v>42766</v>
      </c>
      <c r="AK247" s="23">
        <v>43131</v>
      </c>
      <c r="AL247" s="23"/>
      <c r="AM247" s="25">
        <v>105.46958904109589</v>
      </c>
      <c r="AN247" s="24">
        <v>-6.5</v>
      </c>
      <c r="AO247" s="24">
        <v>-106.5</v>
      </c>
      <c r="AR247" s="29">
        <v>42642</v>
      </c>
      <c r="AS247" s="29">
        <v>42842</v>
      </c>
      <c r="AT247" s="29">
        <v>43207</v>
      </c>
      <c r="AU247" s="29">
        <v>43572</v>
      </c>
      <c r="AV247" s="29">
        <v>43938</v>
      </c>
      <c r="AW247" s="29">
        <v>44303</v>
      </c>
      <c r="AX247" s="29">
        <v>44668</v>
      </c>
      <c r="AY247" s="29">
        <v>45033</v>
      </c>
      <c r="AZ247" s="29"/>
      <c r="BA247" s="31">
        <v>94.505808219178078</v>
      </c>
      <c r="BB247" s="30">
        <v>-5.07</v>
      </c>
      <c r="BC247" s="30">
        <v>-5.07</v>
      </c>
      <c r="BD247" s="30">
        <v>-5.07</v>
      </c>
      <c r="BE247" s="30">
        <v>-5.07</v>
      </c>
      <c r="BF247" s="30">
        <v>-5.07</v>
      </c>
      <c r="BG247" s="30">
        <v>-5.07</v>
      </c>
      <c r="BH247" s="30">
        <v>-105.07</v>
      </c>
      <c r="BK247" s="23">
        <v>42642</v>
      </c>
      <c r="BL247" s="23">
        <v>42953</v>
      </c>
      <c r="BM247" s="23">
        <v>43318</v>
      </c>
      <c r="BN247" s="23"/>
      <c r="BO247" s="25">
        <v>103.75999999999999</v>
      </c>
      <c r="BP247" s="24">
        <v>-7.3</v>
      </c>
      <c r="BQ247" s="24">
        <v>-107.3</v>
      </c>
      <c r="BT247" s="19">
        <v>42642</v>
      </c>
      <c r="BU247" s="19">
        <v>43004</v>
      </c>
      <c r="BV247" s="19">
        <v>43369</v>
      </c>
      <c r="BW247" s="19">
        <v>43734</v>
      </c>
      <c r="BX247" s="19">
        <v>44100</v>
      </c>
      <c r="BY247" s="19"/>
      <c r="BZ247" s="22">
        <v>103.54904109589042</v>
      </c>
      <c r="CA247" s="22">
        <v>-6.3</v>
      </c>
      <c r="CB247" s="22">
        <v>-6.3</v>
      </c>
      <c r="CC247" s="20">
        <v>-6.3</v>
      </c>
      <c r="CD247" s="20">
        <v>-106.3</v>
      </c>
      <c r="CG247" s="26">
        <v>42642</v>
      </c>
      <c r="CH247" s="26">
        <v>42905</v>
      </c>
      <c r="CI247" s="26">
        <v>43270</v>
      </c>
      <c r="CJ247" s="26">
        <v>43635</v>
      </c>
      <c r="CK247" s="26">
        <v>44001</v>
      </c>
      <c r="CL247" s="26"/>
      <c r="CM247" s="28">
        <v>105.18819178082192</v>
      </c>
      <c r="CN247" s="28">
        <v>-6.3</v>
      </c>
      <c r="CO247" s="28">
        <v>-6.3</v>
      </c>
      <c r="CP247" s="27">
        <v>-6.3</v>
      </c>
      <c r="CQ247" s="27">
        <v>-106.3</v>
      </c>
      <c r="CT247" s="23">
        <v>42642</v>
      </c>
      <c r="CU247" s="23">
        <v>42943</v>
      </c>
      <c r="CV247" s="23">
        <v>43308</v>
      </c>
      <c r="CW247" s="23"/>
      <c r="CX247" s="25">
        <v>102.24753424657534</v>
      </c>
      <c r="CY247" s="24">
        <v>-6.5</v>
      </c>
      <c r="CZ247" s="24">
        <v>-106.5</v>
      </c>
    </row>
    <row r="248" spans="1:104" x14ac:dyDescent="0.15">
      <c r="A248" s="1">
        <v>42643</v>
      </c>
      <c r="B248" s="1">
        <v>42771</v>
      </c>
      <c r="C248" s="1">
        <v>43136</v>
      </c>
      <c r="E248" s="2">
        <v>102.47112328767123</v>
      </c>
      <c r="F248">
        <v>-5.17</v>
      </c>
      <c r="G248">
        <v>-105.17</v>
      </c>
      <c r="J248" s="12">
        <v>42643</v>
      </c>
      <c r="K248" s="12">
        <v>42795</v>
      </c>
      <c r="L248" s="12"/>
      <c r="M248" s="13">
        <v>106.33356164383561</v>
      </c>
      <c r="N248" s="11">
        <v>-108.5</v>
      </c>
      <c r="Q248" s="14">
        <v>42643</v>
      </c>
      <c r="R248" s="14">
        <v>42977</v>
      </c>
      <c r="S248" s="14"/>
      <c r="T248" s="17">
        <v>101.79356164383562</v>
      </c>
      <c r="U248" s="18">
        <v>-106.2</v>
      </c>
      <c r="V248" s="18"/>
      <c r="X248" s="19">
        <v>42643</v>
      </c>
      <c r="Y248" s="19">
        <v>43038</v>
      </c>
      <c r="Z248" s="19">
        <v>43403</v>
      </c>
      <c r="AA248" s="19">
        <v>43768</v>
      </c>
      <c r="AB248" s="19"/>
      <c r="AC248" s="22">
        <v>106.63095890410959</v>
      </c>
      <c r="AD248" s="21">
        <v>-5.4</v>
      </c>
      <c r="AE248" s="21">
        <v>-5.4</v>
      </c>
      <c r="AF248" s="21">
        <v>-105.4</v>
      </c>
      <c r="AI248" s="23">
        <v>42643</v>
      </c>
      <c r="AJ248" s="23">
        <v>42766</v>
      </c>
      <c r="AK248" s="23">
        <v>43131</v>
      </c>
      <c r="AL248" s="23"/>
      <c r="AM248" s="25">
        <v>105.60739726027397</v>
      </c>
      <c r="AN248" s="24">
        <v>-6.5</v>
      </c>
      <c r="AO248" s="24">
        <v>-106.5</v>
      </c>
      <c r="AR248" s="29">
        <v>42643</v>
      </c>
      <c r="AS248" s="29">
        <v>42842</v>
      </c>
      <c r="AT248" s="29">
        <v>43207</v>
      </c>
      <c r="AU248" s="29">
        <v>43572</v>
      </c>
      <c r="AV248" s="29">
        <v>43938</v>
      </c>
      <c r="AW248" s="29">
        <v>44303</v>
      </c>
      <c r="AX248" s="29">
        <v>44668</v>
      </c>
      <c r="AY248" s="29">
        <v>45033</v>
      </c>
      <c r="AZ248" s="29"/>
      <c r="BA248" s="31">
        <v>95.779698630136977</v>
      </c>
      <c r="BB248" s="30">
        <v>-5.07</v>
      </c>
      <c r="BC248" s="30">
        <v>-5.07</v>
      </c>
      <c r="BD248" s="30">
        <v>-5.07</v>
      </c>
      <c r="BE248" s="30">
        <v>-5.07</v>
      </c>
      <c r="BF248" s="30">
        <v>-5.07</v>
      </c>
      <c r="BG248" s="30">
        <v>-5.07</v>
      </c>
      <c r="BH248" s="30">
        <v>-105.07</v>
      </c>
      <c r="BK248" s="23">
        <v>42643</v>
      </c>
      <c r="BL248" s="23">
        <v>42953</v>
      </c>
      <c r="BM248" s="23">
        <v>43318</v>
      </c>
      <c r="BN248" s="23"/>
      <c r="BO248" s="25">
        <v>104.03</v>
      </c>
      <c r="BP248" s="24">
        <v>-7.3</v>
      </c>
      <c r="BQ248" s="24">
        <v>-107.3</v>
      </c>
      <c r="BT248" s="19">
        <v>42643</v>
      </c>
      <c r="BU248" s="19">
        <v>43004</v>
      </c>
      <c r="BV248" s="19">
        <v>43369</v>
      </c>
      <c r="BW248" s="19">
        <v>43734</v>
      </c>
      <c r="BX248" s="19">
        <v>44100</v>
      </c>
      <c r="BY248" s="19"/>
      <c r="BZ248" s="22">
        <v>103.98630136986301</v>
      </c>
      <c r="CA248" s="22">
        <v>-6.3</v>
      </c>
      <c r="CB248" s="22">
        <v>-6.3</v>
      </c>
      <c r="CC248" s="20">
        <v>-6.3</v>
      </c>
      <c r="CD248" s="20">
        <v>-106.3</v>
      </c>
      <c r="CG248" s="26">
        <v>42643</v>
      </c>
      <c r="CH248" s="26">
        <v>42905</v>
      </c>
      <c r="CI248" s="26">
        <v>43270</v>
      </c>
      <c r="CJ248" s="26">
        <v>43635</v>
      </c>
      <c r="CK248" s="26">
        <v>44001</v>
      </c>
      <c r="CL248" s="26"/>
      <c r="CM248" s="28">
        <v>105.33293150684931</v>
      </c>
      <c r="CN248" s="28">
        <v>-6.3</v>
      </c>
      <c r="CO248" s="28">
        <v>-6.3</v>
      </c>
      <c r="CP248" s="27">
        <v>-6.3</v>
      </c>
      <c r="CQ248" s="27">
        <v>-106.3</v>
      </c>
      <c r="CT248" s="23">
        <v>42643</v>
      </c>
      <c r="CU248" s="23">
        <v>42943</v>
      </c>
      <c r="CV248" s="23">
        <v>43308</v>
      </c>
      <c r="CW248" s="23"/>
      <c r="CX248" s="25">
        <v>102.32534246575344</v>
      </c>
      <c r="CY248" s="24">
        <v>-6.5</v>
      </c>
      <c r="CZ248" s="24">
        <v>-106.5</v>
      </c>
    </row>
    <row r="249" spans="1:104" x14ac:dyDescent="0.15">
      <c r="BU249" s="19"/>
      <c r="BV249" s="19"/>
      <c r="BW249" s="19"/>
      <c r="BX249" s="19"/>
      <c r="CH249" s="26"/>
      <c r="CI249" s="26"/>
      <c r="CJ249" s="26"/>
      <c r="CK249" s="26"/>
    </row>
  </sheetData>
  <phoneticPr fontId="1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XFD1048576"/>
    </sheetView>
  </sheetViews>
  <sheetFormatPr defaultRowHeight="13.5" x14ac:dyDescent="0.15"/>
  <cols>
    <col min="1" max="1" width="11.5" style="1" customWidth="1"/>
  </cols>
  <sheetData>
    <row r="1" spans="1:11" x14ac:dyDescent="0.15">
      <c r="A1" s="1" t="s">
        <v>0</v>
      </c>
      <c r="B1">
        <v>112236</v>
      </c>
      <c r="C1">
        <v>122126</v>
      </c>
      <c r="D1">
        <v>122163</v>
      </c>
      <c r="E1">
        <v>122201</v>
      </c>
      <c r="F1">
        <v>122222</v>
      </c>
      <c r="G1">
        <v>122249</v>
      </c>
      <c r="H1">
        <v>122267</v>
      </c>
      <c r="I1">
        <v>122328</v>
      </c>
      <c r="J1">
        <v>122383</v>
      </c>
      <c r="K1">
        <v>122408</v>
      </c>
    </row>
    <row r="2" spans="1:11" x14ac:dyDescent="0.15">
      <c r="A2" s="1" t="s">
        <v>1</v>
      </c>
      <c r="B2" t="s">
        <v>438</v>
      </c>
      <c r="C2" t="s">
        <v>53</v>
      </c>
      <c r="D2" t="s">
        <v>59</v>
      </c>
      <c r="E2" t="s">
        <v>135</v>
      </c>
      <c r="F2" t="s">
        <v>62</v>
      </c>
      <c r="G2" t="s">
        <v>134</v>
      </c>
      <c r="H2" t="s">
        <v>57</v>
      </c>
      <c r="I2" t="s">
        <v>114</v>
      </c>
      <c r="J2" t="s">
        <v>124</v>
      </c>
      <c r="K2" t="s">
        <v>109</v>
      </c>
    </row>
    <row r="3" spans="1:11" x14ac:dyDescent="0.15">
      <c r="A3" s="1">
        <v>42277</v>
      </c>
      <c r="B3" s="4">
        <f>IFERROR(XIRR(现金流!E3:H3,现金流!A3:D3),"")</f>
        <v>4.0187427401542672E-2</v>
      </c>
      <c r="C3" s="4" t="str">
        <f>IFERROR(XIRR(现金流!M3:O3,现金流!J3:L3),"")</f>
        <v/>
      </c>
      <c r="D3" s="4">
        <f>IFERROR(XIRR(现金流!T3:V3,现金流!Q3:S3),"")</f>
        <v>5.2735379338264471E-2</v>
      </c>
      <c r="E3" s="4">
        <f>IFERROR(XIRR(现金流!AC3:AG3,现金流!X3:AB3),"")</f>
        <v>2.9605802893638608E-2</v>
      </c>
      <c r="F3" s="4">
        <f>IFERROR(XIRR(现金流!AM3:AP3,现金流!AI3:AL3),"")</f>
        <v>6.0525104403495789E-2</v>
      </c>
      <c r="G3" s="4">
        <f>IFERROR(XIRR(现金流!BA3:BI3,现金流!AR3:AZ3),"")</f>
        <v>5.2902689576148992E-2</v>
      </c>
      <c r="H3" s="4">
        <f>IFERROR(XIRR(现金流!BO3:BR3,现金流!BK3:BN3),"")</f>
        <v>5.9964779019355763E-2</v>
      </c>
      <c r="I3" s="4">
        <f>IFERROR(XIRR(现金流!BZ3:CE3,现金流!BT3:BY3),"")</f>
        <v>4.5569112896919256E-2</v>
      </c>
      <c r="J3" s="4">
        <f>IFERROR(XIRR(现金流!CM3:CR3,现金流!CG3:CL3),"")</f>
        <v>4.7425803542137143E-2</v>
      </c>
      <c r="K3" s="4">
        <f>IFERROR(XIRR(现金流!CX3:DA3,现金流!CT3:CW3),"")</f>
        <v>6.0272559523582445E-2</v>
      </c>
    </row>
    <row r="4" spans="1:11" x14ac:dyDescent="0.15">
      <c r="A4" s="1">
        <v>42285</v>
      </c>
      <c r="B4" s="4">
        <f>IFERROR(XIRR(现金流!E4:H4,现金流!A4:D4),"")</f>
        <v>4.0762743353843695E-2</v>
      </c>
      <c r="C4" s="4" t="str">
        <f>IFERROR(XIRR(现金流!M4:O4,现金流!J4:L4),"")</f>
        <v/>
      </c>
      <c r="D4" s="4">
        <f>IFERROR(XIRR(现金流!T4:V4,现金流!Q4:S4),"")</f>
        <v>5.3011229634284979E-2</v>
      </c>
      <c r="E4" s="4">
        <f>IFERROR(XIRR(现金流!AC4:AG4,现金流!X4:AB4),"")</f>
        <v>2.7989050745964052E-2</v>
      </c>
      <c r="F4" s="4">
        <f>IFERROR(XIRR(现金流!AM4:AP4,现金流!AI4:AL4),"")</f>
        <v>6.068098843097687E-2</v>
      </c>
      <c r="G4" s="4" t="str">
        <f>IFERROR(XIRR(现金流!BA4:BI4,现金流!AR4:AZ4),"")</f>
        <v/>
      </c>
      <c r="H4" s="4">
        <f>IFERROR(XIRR(现金流!BO4:BR4,现金流!BK4:BN4),"")</f>
        <v>6.0594245791435242E-2</v>
      </c>
      <c r="I4" s="4" t="str">
        <f>IFERROR(XIRR(现金流!BZ4:CE4,现金流!BT4:BY4),"")</f>
        <v/>
      </c>
      <c r="J4" s="4">
        <f>IFERROR(XIRR(现金流!CM4:CR4,现金流!CG4:CL4),"")</f>
        <v>4.8088249564170835E-2</v>
      </c>
      <c r="K4" s="4" t="str">
        <f>IFERROR(XIRR(现金流!CX4:DA4,现金流!CT4:CW4),"")</f>
        <v/>
      </c>
    </row>
    <row r="5" spans="1:11" x14ac:dyDescent="0.15">
      <c r="A5" s="1">
        <v>42286</v>
      </c>
      <c r="B5" s="4">
        <f>IFERROR(XIRR(现金流!E5:H5,现金流!A5:D5),"")</f>
        <v>4.7342333197593692E-2</v>
      </c>
      <c r="C5" s="4">
        <f>IFERROR(XIRR(现金流!M5:O5,现金流!J5:L5),"")</f>
        <v>4.8054495453834542E-2</v>
      </c>
      <c r="D5" s="4">
        <f>IFERROR(XIRR(现金流!T5:V5,现金流!Q5:S5),"")</f>
        <v>5.2884849905967715E-2</v>
      </c>
      <c r="E5" s="4" t="str">
        <f>IFERROR(XIRR(现金流!AC5:AG5,现金流!X5:AB5),"")</f>
        <v/>
      </c>
      <c r="F5" s="4" t="str">
        <f>IFERROR(XIRR(现金流!AM5:AP5,现金流!AI5:AL5),"")</f>
        <v/>
      </c>
      <c r="G5" s="4">
        <f>IFERROR(XIRR(现金流!BA5:BI5,现金流!AR5:AZ5),"")</f>
        <v>5.3057488799095151E-2</v>
      </c>
      <c r="H5" s="4">
        <f>IFERROR(XIRR(现金流!BO5:BR5,现金流!BK5:BN5),"")</f>
        <v>6.1704108119010934E-2</v>
      </c>
      <c r="I5" s="4">
        <f>IFERROR(XIRR(现金流!BZ5:CE5,现金流!BT5:BY5),"")</f>
        <v>4.4767925143241891E-2</v>
      </c>
      <c r="J5" s="4">
        <f>IFERROR(XIRR(现金流!CM5:CR5,现金流!CG5:CL5),"")</f>
        <v>4.8348006606101987E-2</v>
      </c>
      <c r="K5" s="4">
        <f>IFERROR(XIRR(现金流!CX5:DA5,现金流!CT5:CW5),"")</f>
        <v>6.0302057862281794E-2</v>
      </c>
    </row>
    <row r="6" spans="1:11" x14ac:dyDescent="0.15">
      <c r="A6" s="1">
        <v>42289</v>
      </c>
      <c r="B6" s="4">
        <f>IFERROR(XIRR(现金流!E6:H6,现金流!A6:D6),"")</f>
        <v>4.3026593327522289E-2</v>
      </c>
      <c r="C6" s="4">
        <f>IFERROR(XIRR(现金流!M6:O6,现金流!J6:L6),"")</f>
        <v>4.8800787329673759E-2</v>
      </c>
      <c r="D6" s="4">
        <f>IFERROR(XIRR(现金流!T6:V6,现金流!Q6:S6),"")</f>
        <v>5.3574833273887637E-2</v>
      </c>
      <c r="E6" s="4" t="str">
        <f>IFERROR(XIRR(现金流!AC6:AG6,现金流!X6:AB6),"")</f>
        <v/>
      </c>
      <c r="F6" s="4">
        <f>IFERROR(XIRR(现金流!AM6:AP6,现金流!AI6:AL6),"")</f>
        <v>6.0902276635169977E-2</v>
      </c>
      <c r="G6" s="4">
        <f>IFERROR(XIRR(现金流!BA6:BI6,现金流!AR6:AZ6),"")</f>
        <v>5.3475448489189156E-2</v>
      </c>
      <c r="H6" s="4">
        <f>IFERROR(XIRR(现金流!BO6:BR6,现金流!BK6:BN6),"")</f>
        <v>6.2448474764823916E-2</v>
      </c>
      <c r="I6" s="4">
        <f>IFERROR(XIRR(现金流!BZ6:CE6,现金流!BT6:BY6),"")</f>
        <v>4.7000655531883234E-2</v>
      </c>
      <c r="J6" s="4">
        <f>IFERROR(XIRR(现金流!CM6:CR6,现金流!CG6:CL6),"")</f>
        <v>4.8602405190467837E-2</v>
      </c>
      <c r="K6" s="4">
        <f>IFERROR(XIRR(现金流!CX6:DA6,现金流!CT6:CW6),"")</f>
        <v>6.0364964604377749E-2</v>
      </c>
    </row>
    <row r="7" spans="1:11" x14ac:dyDescent="0.15">
      <c r="A7" s="1">
        <v>42290</v>
      </c>
      <c r="B7" s="4" t="str">
        <f>IFERROR(XIRR(现金流!E7:H7,现金流!A7:D7),"")</f>
        <v/>
      </c>
      <c r="C7" s="4">
        <f>IFERROR(XIRR(现金流!M7:O7,现金流!J7:L7),"")</f>
        <v>4.7788181900978097E-2</v>
      </c>
      <c r="D7" s="4">
        <f>IFERROR(XIRR(现金流!T7:V7,现金流!Q7:S7),"")</f>
        <v>5.3787538409233102E-2</v>
      </c>
      <c r="E7" s="4" t="str">
        <f>IFERROR(XIRR(现金流!AC7:AG7,现金流!X7:AB7),"")</f>
        <v/>
      </c>
      <c r="F7" s="4">
        <f>IFERROR(XIRR(现金流!AM7:AP7,现金流!AI7:AL7),"")</f>
        <v>6.1372879147529591E-2</v>
      </c>
      <c r="G7" s="4">
        <f>IFERROR(XIRR(现金流!BA7:BI7,现金流!AR7:AZ7),"")</f>
        <v>5.2579256892204287E-2</v>
      </c>
      <c r="H7" s="4">
        <f>IFERROR(XIRR(现金流!BO7:BR7,现金流!BK7:BN7),"")</f>
        <v>6.2320753931999207E-2</v>
      </c>
      <c r="I7" s="4" t="str">
        <f>IFERROR(XIRR(现金流!BZ7:CE7,现金流!BT7:BY7),"")</f>
        <v/>
      </c>
      <c r="J7" s="4">
        <f>IFERROR(XIRR(现金流!CM7:CR7,现金流!CG7:CL7),"")</f>
        <v>4.8479411005973819E-2</v>
      </c>
      <c r="K7" s="4">
        <f>IFERROR(XIRR(现金流!CX7:DA7,现金流!CT7:CW7),"")</f>
        <v>6.0399243235588068E-2</v>
      </c>
    </row>
    <row r="8" spans="1:11" x14ac:dyDescent="0.15">
      <c r="A8" s="1">
        <v>42291</v>
      </c>
      <c r="B8" s="4">
        <f>IFERROR(XIRR(现金流!E8:H8,现金流!A8:D8),"")</f>
        <v>4.2280080914497378E-2</v>
      </c>
      <c r="C8" s="4">
        <f>IFERROR(XIRR(现金流!M8:O8,现金流!J8:L8),"")</f>
        <v>4.7429373860359184E-2</v>
      </c>
      <c r="D8" s="4" t="str">
        <f>IFERROR(XIRR(现金流!T8:V8,现金流!Q8:S8),"")</f>
        <v/>
      </c>
      <c r="E8" s="4" t="str">
        <f>IFERROR(XIRR(现金流!AC8:AG8,现金流!X8:AB8),"")</f>
        <v/>
      </c>
      <c r="F8" s="4">
        <f>IFERROR(XIRR(现金流!AM8:AP8,现金流!AI8:AL8),"")</f>
        <v>6.1369875073432917E-2</v>
      </c>
      <c r="G8" s="4">
        <f>IFERROR(XIRR(现金流!BA8:BI8,现金流!AR8:AZ8),"")</f>
        <v>5.3227218985557559E-2</v>
      </c>
      <c r="H8" s="4">
        <f>IFERROR(XIRR(现金流!BO8:BR8,现金流!BK8:BN8),"")</f>
        <v>6.2427023053169245E-2</v>
      </c>
      <c r="I8" s="4">
        <f>IFERROR(XIRR(现金流!BZ8:CE8,现金流!BT8:BY8),"")</f>
        <v>4.6983978152275077E-2</v>
      </c>
      <c r="J8" s="4">
        <f>IFERROR(XIRR(现金流!CM8:CR8,现金流!CG8:CL8),"")</f>
        <v>4.7996851801872256E-2</v>
      </c>
      <c r="K8" s="4">
        <f>IFERROR(XIRR(现金流!CX8:DA8,现金流!CT8:CW8),"")</f>
        <v>6.0433593392372142E-2</v>
      </c>
    </row>
    <row r="9" spans="1:11" x14ac:dyDescent="0.15">
      <c r="A9" s="1">
        <v>42292</v>
      </c>
      <c r="B9" s="4">
        <f>IFERROR(XIRR(现金流!E9:H9,现金流!A9:D9),"")</f>
        <v>3.8649550080299397E-2</v>
      </c>
      <c r="C9" s="4">
        <f>IFERROR(XIRR(现金流!M9:O9,现金流!J9:L9),"")</f>
        <v>4.7361424565315252E-2</v>
      </c>
      <c r="D9" s="4">
        <f>IFERROR(XIRR(现金流!T9:V9,现金流!Q9:S9),"")</f>
        <v>5.3761199116706848E-2</v>
      </c>
      <c r="E9" s="4" t="str">
        <f>IFERROR(XIRR(现金流!AC9:AG9,现金流!X9:AB9),"")</f>
        <v/>
      </c>
      <c r="F9" s="4" t="str">
        <f>IFERROR(XIRR(现金流!AM9:AP9,现金流!AI9:AL9),"")</f>
        <v/>
      </c>
      <c r="G9" s="4" t="str">
        <f>IFERROR(XIRR(现金流!BA9:BI9,现金流!AR9:AZ9),"")</f>
        <v/>
      </c>
      <c r="H9" s="4">
        <f>IFERROR(XIRR(现金流!BO9:BR9,现金流!BK9:BN9),"")</f>
        <v>6.2416288256645205E-2</v>
      </c>
      <c r="I9" s="4">
        <f>IFERROR(XIRR(现金流!BZ9:CE9,现金流!BT9:BY9),"")</f>
        <v>4.6754613518714905E-2</v>
      </c>
      <c r="J9" s="4">
        <f>IFERROR(XIRR(现金流!CM9:CR9,现金流!CG9:CL9),"")</f>
        <v>4.8113384842872628E-2</v>
      </c>
      <c r="K9" s="4" t="str">
        <f>IFERROR(XIRR(现金流!CX9:DA9,现金流!CT9:CW9),"")</f>
        <v/>
      </c>
    </row>
    <row r="10" spans="1:11" x14ac:dyDescent="0.15">
      <c r="A10" s="1">
        <v>42293</v>
      </c>
      <c r="B10" s="4">
        <f>IFERROR(XIRR(现金流!E10:H10,现金流!A10:D10),"")</f>
        <v>4.2697885632514948E-2</v>
      </c>
      <c r="C10" s="4">
        <f>IFERROR(XIRR(现金流!M10:O10,现金流!J10:L10),"")</f>
        <v>4.7220084071159352E-2</v>
      </c>
      <c r="D10" s="4">
        <f>IFERROR(XIRR(现金流!T10:V10,现金流!Q10:S10),"")</f>
        <v>5.3747996687889085E-2</v>
      </c>
      <c r="E10" s="4" t="str">
        <f>IFERROR(XIRR(现金流!AC10:AG10,现金流!X10:AB10),"")</f>
        <v/>
      </c>
      <c r="F10" s="4" t="str">
        <f>IFERROR(XIRR(现金流!AM10:AP10,现金流!AI10:AL10),"")</f>
        <v/>
      </c>
      <c r="G10" s="4">
        <f>IFERROR(XIRR(现金流!BA10:BI10,现金流!AR10:AZ10),"")</f>
        <v>5.2415320277214059E-2</v>
      </c>
      <c r="H10" s="4">
        <f>IFERROR(XIRR(现金流!BO10:BR10,现金流!BK10:BN10),"")</f>
        <v>6.1936643719673154E-2</v>
      </c>
      <c r="I10" s="4">
        <f>IFERROR(XIRR(现金流!BZ10:CE10,现金流!BT10:BY10),"")</f>
        <v>4.6746167540550235E-2</v>
      </c>
      <c r="J10" s="4">
        <f>IFERROR(XIRR(现金流!CM10:CR10,现金流!CG10:CL10),"")</f>
        <v>4.8014238476753235E-2</v>
      </c>
      <c r="K10" s="4">
        <f>IFERROR(XIRR(现金流!CX10:DA10,现金流!CT10:CW10),"")</f>
        <v>6.038330495357512E-2</v>
      </c>
    </row>
    <row r="11" spans="1:11" x14ac:dyDescent="0.15">
      <c r="A11" s="1">
        <v>42296</v>
      </c>
      <c r="B11" s="4">
        <f>IFERROR(XIRR(现金流!E11:H11,现金流!A11:D11),"")</f>
        <v>4.2230120301246649E-2</v>
      </c>
      <c r="C11" s="4">
        <f>IFERROR(XIRR(现金流!M11:O11,现金流!J11:L11),"")</f>
        <v>4.7381457686424253E-2</v>
      </c>
      <c r="D11" s="4">
        <f>IFERROR(XIRR(现金流!T11:V11,现金流!Q11:S11),"")</f>
        <v>5.5078878998756409E-2</v>
      </c>
      <c r="E11" s="4" t="str">
        <f>IFERROR(XIRR(现金流!AC11:AG11,现金流!X11:AB11),"")</f>
        <v/>
      </c>
      <c r="F11" s="4" t="str">
        <f>IFERROR(XIRR(现金流!AM11:AP11,现金流!AI11:AL11),"")</f>
        <v/>
      </c>
      <c r="G11" s="4" t="str">
        <f>IFERROR(XIRR(现金流!BA11:BI11,现金流!AR11:AZ11),"")</f>
        <v/>
      </c>
      <c r="H11" s="4">
        <f>IFERROR(XIRR(现金流!BO11:BR11,现金流!BK11:BN11),"")</f>
        <v>6.2373271584510809E-2</v>
      </c>
      <c r="I11" s="4">
        <f>IFERROR(XIRR(现金流!BZ11:CE11,现金流!BT11:BY11),"")</f>
        <v>4.672079384326934E-2</v>
      </c>
      <c r="J11" s="4" t="str">
        <f>IFERROR(XIRR(现金流!CM11:CR11,现金流!CG11:CL11),"")</f>
        <v/>
      </c>
      <c r="K11" s="4">
        <f>IFERROR(XIRR(现金流!CX11:DA11,现金流!CT11:CW11),"")</f>
        <v>6.0407218337059004E-2</v>
      </c>
    </row>
    <row r="12" spans="1:11" x14ac:dyDescent="0.15">
      <c r="A12" s="1">
        <v>42297</v>
      </c>
      <c r="B12" s="4">
        <f>IFERROR(XIRR(现金流!E12:H12,现金流!A12:D12),"")</f>
        <v>4.2678120732307437E-2</v>
      </c>
      <c r="C12" s="4">
        <f>IFERROR(XIRR(现金流!M12:O12,现金流!J12:L12),"")</f>
        <v>4.8420235514640808E-2</v>
      </c>
      <c r="D12" s="4">
        <f>IFERROR(XIRR(现金流!T12:V12,现金流!Q12:S12),"")</f>
        <v>5.4895576834678661E-2</v>
      </c>
      <c r="E12" s="4" t="str">
        <f>IFERROR(XIRR(现金流!AC12:AG12,现金流!X12:AB12),"")</f>
        <v/>
      </c>
      <c r="F12" s="4">
        <f>IFERROR(XIRR(现金流!AM12:AP12,现金流!AI12:AL12),"")</f>
        <v>6.1351975798606864E-2</v>
      </c>
      <c r="G12" s="4">
        <f>IFERROR(XIRR(现金流!BA12:BI12,现金流!AR12:AZ12),"")</f>
        <v>5.3081789612770089E-2</v>
      </c>
      <c r="H12" s="4">
        <f>IFERROR(XIRR(现金流!BO12:BR12,现金流!BK12:BN12),"")</f>
        <v>6.2362495064735415E-2</v>
      </c>
      <c r="I12" s="4">
        <f>IFERROR(XIRR(现金流!BZ12:CE12,现金流!BT12:BY12),"")</f>
        <v>4.6712329983711234E-2</v>
      </c>
      <c r="J12" s="4">
        <f>IFERROR(XIRR(现金流!CM12:CR12,现金流!CG12:CL12),"")</f>
        <v>4.8337724804878232E-2</v>
      </c>
      <c r="K12" s="4">
        <f>IFERROR(XIRR(现金流!CX12:DA12,现金流!CT12:CW12),"")</f>
        <v>5.8375355601310727E-2</v>
      </c>
    </row>
    <row r="13" spans="1:11" x14ac:dyDescent="0.15">
      <c r="A13" s="1">
        <v>42298</v>
      </c>
      <c r="B13" s="4" t="str">
        <f>IFERROR(XIRR(现金流!E13:H13,现金流!A13:D13),"")</f>
        <v/>
      </c>
      <c r="C13" s="4">
        <f>IFERROR(XIRR(现金流!M13:O13,现金流!J13:L13),"")</f>
        <v>4.8353382945060724E-2</v>
      </c>
      <c r="D13" s="4">
        <f>IFERROR(XIRR(现金流!T13:V13,现金流!Q13:S13),"")</f>
        <v>5.5400303006172172E-2</v>
      </c>
      <c r="E13" s="4">
        <f>IFERROR(XIRR(现金流!AC13:AG13,现金流!X13:AB13),"")</f>
        <v>2.7927485108375547E-2</v>
      </c>
      <c r="F13" s="4" t="str">
        <f>IFERROR(XIRR(现金流!AM13:AP13,现金流!AI13:AL13),"")</f>
        <v/>
      </c>
      <c r="G13" s="4">
        <f>IFERROR(XIRR(现金流!BA13:BI13,现金流!AR13:AZ13),"")</f>
        <v>5.3065857291221624E-2</v>
      </c>
      <c r="H13" s="4">
        <f>IFERROR(XIRR(现金流!BO13:BR13,现金流!BK13:BN13),"")</f>
        <v>6.2312445044517509E-2</v>
      </c>
      <c r="I13" s="4">
        <f>IFERROR(XIRR(现金流!BZ13:CE13,现金流!BT13:BY13),"")</f>
        <v>4.714736044406892E-2</v>
      </c>
      <c r="J13" s="4">
        <f>IFERROR(XIRR(现金流!CM13:CR13,现金流!CG13:CL13),"")</f>
        <v>4.8069968819618225E-2</v>
      </c>
      <c r="K13" s="4">
        <f>IFERROR(XIRR(现金流!CX13:DA13,现金流!CT13:CW13),"")</f>
        <v>5.9559723734855644E-2</v>
      </c>
    </row>
    <row r="14" spans="1:11" x14ac:dyDescent="0.15">
      <c r="A14" s="1">
        <v>42299</v>
      </c>
      <c r="B14" s="4" t="str">
        <f>IFERROR(XIRR(现金流!E14:H14,现金流!A14:D14),"")</f>
        <v/>
      </c>
      <c r="C14" s="4">
        <f>IFERROR(XIRR(现金流!M14:O14,现金流!J14:L14),"")</f>
        <v>4.8360481858253479E-2</v>
      </c>
      <c r="D14" s="4">
        <f>IFERROR(XIRR(现金流!T14:V14,现金流!Q14:S14),"")</f>
        <v>5.5734416842460638E-2</v>
      </c>
      <c r="E14" s="4" t="str">
        <f>IFERROR(XIRR(现金流!AC14:AG14,现金流!X14:AB14),"")</f>
        <v/>
      </c>
      <c r="F14" s="4">
        <f>IFERROR(XIRR(现金流!AM14:AP14,现金流!AI14:AL14),"")</f>
        <v>5.9911254048347462E-2</v>
      </c>
      <c r="G14" s="4" t="str">
        <f>IFERROR(XIRR(现金流!BA14:BI14,现金流!AR14:AZ14),"")</f>
        <v/>
      </c>
      <c r="H14" s="4">
        <f>IFERROR(XIRR(现金流!BO14:BR14,现金流!BK14:BN14),"")</f>
        <v>6.2105181813240054E-2</v>
      </c>
      <c r="I14" s="4">
        <f>IFERROR(XIRR(现金流!BZ14:CE14,现金流!BT14:BY14),"")</f>
        <v>4.5590803027153029E-2</v>
      </c>
      <c r="J14" s="4">
        <f>IFERROR(XIRR(现金流!CM14:CR14,现金流!CG14:CL14),"")</f>
        <v>4.8259267210960397E-2</v>
      </c>
      <c r="K14" s="4">
        <f>IFERROR(XIRR(现金流!CX14:DA14,现金流!CT14:CW14),"")</f>
        <v>5.9752950072288508E-2</v>
      </c>
    </row>
    <row r="15" spans="1:11" x14ac:dyDescent="0.15">
      <c r="A15" s="1">
        <v>42300</v>
      </c>
      <c r="B15" s="4">
        <f>IFERROR(XIRR(现金流!E15:H15,现金流!A15:D15),"")</f>
        <v>4.1730907559394834E-2</v>
      </c>
      <c r="C15" s="4">
        <f>IFERROR(XIRR(现金流!M15:O15,现金流!J15:L15),"")</f>
        <v>4.7698912024497983E-2</v>
      </c>
      <c r="D15" s="4">
        <f>IFERROR(XIRR(现金流!T15:V15,现金流!Q15:S15),"")</f>
        <v>5.5954417586326591E-2</v>
      </c>
      <c r="E15" s="4" t="str">
        <f>IFERROR(XIRR(现金流!AC15:AG15,现金流!X15:AB15),"")</f>
        <v/>
      </c>
      <c r="F15" s="4">
        <f>IFERROR(XIRR(现金流!AM15:AP15,现金流!AI15:AL15),"")</f>
        <v>6.0624113678932195E-2</v>
      </c>
      <c r="G15" s="4" t="str">
        <f>IFERROR(XIRR(现金流!BA15:BI15,现金流!AR15:AZ15),"")</f>
        <v/>
      </c>
      <c r="H15" s="4">
        <f>IFERROR(XIRR(现金流!BO15:BR15,现金流!BK15:BN15),"")</f>
        <v>6.0760816931724554E-2</v>
      </c>
      <c r="I15" s="4" t="str">
        <f>IFERROR(XIRR(现金流!BZ15:CE15,现金流!BT15:BY15),"")</f>
        <v/>
      </c>
      <c r="J15" s="4">
        <f>IFERROR(XIRR(现金流!CM15:CR15,现金流!CG15:CL15),"")</f>
        <v>4.8256126046180736E-2</v>
      </c>
      <c r="K15" s="4">
        <f>IFERROR(XIRR(现金流!CX15:DA15,现金流!CT15:CW15),"")</f>
        <v>5.9826913475990298E-2</v>
      </c>
    </row>
    <row r="16" spans="1:11" x14ac:dyDescent="0.15">
      <c r="A16" s="1">
        <v>42303</v>
      </c>
      <c r="B16" s="4" t="str">
        <f>IFERROR(XIRR(现金流!E16:H16,现金流!A16:D16),"")</f>
        <v/>
      </c>
      <c r="C16" s="4">
        <f>IFERROR(XIRR(现金流!M16:O16,现金流!J16:L16),"")</f>
        <v>4.6895548701286302E-2</v>
      </c>
      <c r="D16" s="4">
        <f>IFERROR(XIRR(现金流!T16:V16,现金流!Q16:S16),"")</f>
        <v>5.5923494696617129E-2</v>
      </c>
      <c r="E16" s="4" t="str">
        <f>IFERROR(XIRR(现金流!AC16:AG16,现金流!X16:AB16),"")</f>
        <v/>
      </c>
      <c r="F16" s="4" t="str">
        <f>IFERROR(XIRR(现金流!AM16:AP16,现金流!AI16:AL16),"")</f>
        <v/>
      </c>
      <c r="G16" s="4">
        <f>IFERROR(XIRR(现金流!BA16:BI16,现金流!AR16:AZ16),"")</f>
        <v>5.2986130118370056E-2</v>
      </c>
      <c r="H16" s="4">
        <f>IFERROR(XIRR(现金流!BO16:BR16,现金流!BK16:BN16),"")</f>
        <v>6.0920551419258118E-2</v>
      </c>
      <c r="I16" s="4" t="str">
        <f>IFERROR(XIRR(现金流!BZ16:CE16,现金流!BT16:BY16),"")</f>
        <v/>
      </c>
      <c r="J16" s="4">
        <f>IFERROR(XIRR(现金流!CM16:CR16,现金流!CG16:CL16),"")</f>
        <v>4.8029682040214544E-2</v>
      </c>
      <c r="K16" s="4">
        <f>IFERROR(XIRR(现金流!CX16:DA16,现金流!CT16:CW16),"")</f>
        <v>5.8930727839469899E-2</v>
      </c>
    </row>
    <row r="17" spans="1:11" x14ac:dyDescent="0.15">
      <c r="A17" s="1">
        <v>42304</v>
      </c>
      <c r="B17" s="4" t="str">
        <f>IFERROR(XIRR(现金流!E17:H17,现金流!A17:D17),"")</f>
        <v/>
      </c>
      <c r="C17" s="4">
        <f>IFERROR(XIRR(现金流!M17:O17,现金流!J17:L17),"")</f>
        <v>4.607867896556854E-2</v>
      </c>
      <c r="D17" s="4">
        <f>IFERROR(XIRR(现金流!T17:V17,现金流!Q17:S17),"")</f>
        <v>5.5623373389244085E-2</v>
      </c>
      <c r="E17" s="4" t="str">
        <f>IFERROR(XIRR(现金流!AC17:AG17,现金流!X17:AB17),"")</f>
        <v/>
      </c>
      <c r="F17" s="4" t="str">
        <f>IFERROR(XIRR(现金流!AM17:AP17,现金流!AI17:AL17),"")</f>
        <v/>
      </c>
      <c r="G17" s="4">
        <f>IFERROR(XIRR(现金流!BA17:BI17,现金流!AR17:AZ17),"")</f>
        <v>5.3086933493614208E-2</v>
      </c>
      <c r="H17" s="4">
        <f>IFERROR(XIRR(现金流!BO17:BR17,现金流!BK17:BN17),"")</f>
        <v>6.1183682084083549E-2</v>
      </c>
      <c r="I17" s="4">
        <f>IFERROR(XIRR(现金流!BZ17:CE17,现金流!BT17:BY17),"")</f>
        <v>4.226411879062654E-2</v>
      </c>
      <c r="J17" s="4">
        <f>IFERROR(XIRR(现金流!CM17:CR17,现金流!CG17:CL17),"")</f>
        <v>4.7785452008247367E-2</v>
      </c>
      <c r="K17" s="4">
        <f>IFERROR(XIRR(现金流!CX17:DA17,现金流!CT17:CW17),"")</f>
        <v>5.9123882651329035E-2</v>
      </c>
    </row>
    <row r="18" spans="1:11" x14ac:dyDescent="0.15">
      <c r="A18" s="1">
        <v>42305</v>
      </c>
      <c r="B18" s="4" t="str">
        <f>IFERROR(XIRR(现金流!E18:H18,现金流!A18:D18),"")</f>
        <v/>
      </c>
      <c r="C18" s="4">
        <f>IFERROR(XIRR(现金流!M18:O18,现金流!J18:L18),"")</f>
        <v>4.5707783102989202E-2</v>
      </c>
      <c r="D18" s="4">
        <f>IFERROR(XIRR(现金流!T18:V18,现金流!Q18:S18),"")</f>
        <v>5.5612626671791079E-2</v>
      </c>
      <c r="E18" s="4" t="str">
        <f>IFERROR(XIRR(现金流!AC18:AG18,现金流!X18:AB18),"")</f>
        <v/>
      </c>
      <c r="F18" s="4">
        <f>IFERROR(XIRR(现金流!AM18:AP18,现金流!AI18:AL18),"")</f>
        <v>6.0605379939079287E-2</v>
      </c>
      <c r="G18" s="4" t="str">
        <f>IFERROR(XIRR(现金流!BA18:BI18,现金流!AR18:AZ18),"")</f>
        <v/>
      </c>
      <c r="H18" s="4">
        <f>IFERROR(XIRR(现金流!BO18:BR18,现金流!BK18:BN18),"")</f>
        <v>6.1132547259330747E-2</v>
      </c>
      <c r="I18" s="4" t="str">
        <f>IFERROR(XIRR(现金流!BZ18:CE18,现金流!BT18:BY18),"")</f>
        <v/>
      </c>
      <c r="J18" s="4">
        <f>IFERROR(XIRR(现金流!CM18:CR18,现金流!CG18:CL18),"")</f>
        <v>4.6820685267448425E-2</v>
      </c>
      <c r="K18" s="4">
        <f>IFERROR(XIRR(现金流!CX18:DA18,现金流!CT18:CW18),"")</f>
        <v>5.9157511591911308E-2</v>
      </c>
    </row>
    <row r="19" spans="1:11" x14ac:dyDescent="0.15">
      <c r="A19" s="1">
        <v>42306</v>
      </c>
      <c r="B19" s="4" t="str">
        <f>IFERROR(XIRR(现金流!E19:H19,现金流!A19:D19),"")</f>
        <v/>
      </c>
      <c r="C19" s="4">
        <f>IFERROR(XIRR(现金流!M19:O19,现金流!J19:L19),"")</f>
        <v>4.5634838938713077E-2</v>
      </c>
      <c r="D19" s="4">
        <f>IFERROR(XIRR(现金流!T19:V19,现金流!Q19:S19),"")</f>
        <v>5.5485692620277402E-2</v>
      </c>
      <c r="E19" s="4">
        <f>IFERROR(XIRR(现金流!AC19:AG19,现金流!X19:AB19),"")</f>
        <v>2.8855100274085999E-2</v>
      </c>
      <c r="F19" s="4">
        <f>IFERROR(XIRR(现金流!AM19:AP19,现金流!AI19:AL19),"")</f>
        <v>6.0360690951347357E-2</v>
      </c>
      <c r="G19" s="4">
        <f>IFERROR(XIRR(现金流!BA19:BI19,现金流!AR19:AZ19),"")</f>
        <v>5.3088435530662545E-2</v>
      </c>
      <c r="H19" s="4">
        <f>IFERROR(XIRR(现金流!BO19:BR19,现金流!BK19:BN19),"")</f>
        <v>6.1475417017936712E-2</v>
      </c>
      <c r="I19" s="4">
        <f>IFERROR(XIRR(现金流!BZ19:CE19,现金流!BT19:BY19),"")</f>
        <v>4.5527854561805733E-2</v>
      </c>
      <c r="J19" s="4">
        <f>IFERROR(XIRR(现金流!CM19:CR19,现金流!CG19:CL19),"")</f>
        <v>4.7008815407752993E-2</v>
      </c>
      <c r="K19" s="4">
        <f>IFERROR(XIRR(现金流!CX19:DA19,现金流!CT19:CW19),"")</f>
        <v>5.9191212058067308E-2</v>
      </c>
    </row>
    <row r="20" spans="1:11" x14ac:dyDescent="0.15">
      <c r="A20" s="1">
        <v>42307</v>
      </c>
      <c r="B20" s="4" t="str">
        <f>IFERROR(XIRR(现金流!E20:H20,现金流!A20:D20),"")</f>
        <v/>
      </c>
      <c r="C20" s="4">
        <f>IFERROR(XIRR(现金流!M20:O20,现金流!J20:L20),"")</f>
        <v>4.5486673712730422E-2</v>
      </c>
      <c r="D20" s="4">
        <f>IFERROR(XIRR(现金流!T20:V20,现金流!Q20:S20),"")</f>
        <v>5.5416604876518255E-2</v>
      </c>
      <c r="E20" s="4">
        <f>IFERROR(XIRR(现金流!AC20:AG20,现金流!X20:AB20),"")</f>
        <v>4.306170046329498E-2</v>
      </c>
      <c r="F20" s="4" t="str">
        <f>IFERROR(XIRR(现金流!AM20:AP20,现金流!AI20:AL20),"")</f>
        <v/>
      </c>
      <c r="G20" s="4">
        <f>IFERROR(XIRR(现金流!BA20:BI20,现金流!AR20:AZ20),"")</f>
        <v>5.258905589580537E-2</v>
      </c>
      <c r="H20" s="4">
        <f>IFERROR(XIRR(现金流!BO20:BR20,现金流!BK20:BN20),"")</f>
        <v>6.1621806025505058E-2</v>
      </c>
      <c r="I20" s="4" t="str">
        <f>IFERROR(XIRR(现金流!BZ20:CE20,现金流!BT20:BY20),"")</f>
        <v/>
      </c>
      <c r="J20" s="4">
        <f>IFERROR(XIRR(现金流!CM20:CR20,现金流!CG20:CL20),"")</f>
        <v>4.7173294425010684E-2</v>
      </c>
      <c r="K20" s="4">
        <f>IFERROR(XIRR(现金流!CX20:DA20,现金流!CT20:CW20),"")</f>
        <v>5.9746441245079038E-2</v>
      </c>
    </row>
    <row r="21" spans="1:11" x14ac:dyDescent="0.15">
      <c r="A21" s="1">
        <v>42310</v>
      </c>
      <c r="B21" s="4" t="str">
        <f>IFERROR(XIRR(现金流!E21:H21,现金流!A21:D21),"")</f>
        <v/>
      </c>
      <c r="C21" s="4">
        <f>IFERROR(XIRR(现金流!M21:O21,现金流!J21:L21),"")</f>
        <v>4.5491072535514834E-2</v>
      </c>
      <c r="D21" s="4">
        <f>IFERROR(XIRR(现金流!T21:V21,现金流!Q21:S21),"")</f>
        <v>5.5383440852165206E-2</v>
      </c>
      <c r="E21" s="4">
        <f>IFERROR(XIRR(现金流!AC21:AG21,现金流!X21:AB21),"")</f>
        <v>4.4206860661506669E-2</v>
      </c>
      <c r="F21" s="4" t="str">
        <f>IFERROR(XIRR(现金流!AM21:AP21,现金流!AI21:AL21),"")</f>
        <v/>
      </c>
      <c r="G21" s="4">
        <f>IFERROR(XIRR(现金流!BA21:BI21,现金流!AR21:AZ21),"")</f>
        <v>5.2524295449256908E-2</v>
      </c>
      <c r="H21" s="4">
        <f>IFERROR(XIRR(现金流!BO21:BR21,现金流!BK21:BN21),"")</f>
        <v>6.1587569117546079E-2</v>
      </c>
      <c r="I21" s="4">
        <f>IFERROR(XIRR(现金流!BZ21:CE21,现金流!BT21:BY21),"")</f>
        <v>4.5491769909858704E-2</v>
      </c>
      <c r="J21" s="4">
        <f>IFERROR(XIRR(现金流!CM21:CR21,现金流!CG21:CL21),"")</f>
        <v>4.7162267565727237E-2</v>
      </c>
      <c r="K21" s="4" t="str">
        <f>IFERROR(XIRR(现金流!CX21:DA21,现金流!CT21:CW21),"")</f>
        <v/>
      </c>
    </row>
    <row r="22" spans="1:11" x14ac:dyDescent="0.15">
      <c r="A22" s="1">
        <v>42311</v>
      </c>
      <c r="B22" s="4" t="str">
        <f>IFERROR(XIRR(现金流!E22:H22,现金流!A22:D22),"")</f>
        <v/>
      </c>
      <c r="C22" s="4">
        <f>IFERROR(XIRR(现金流!M22:O22,现金流!J22:L22),"")</f>
        <v>4.5568147301673897E-2</v>
      </c>
      <c r="D22" s="4">
        <f>IFERROR(XIRR(现金流!T22:V22,现金流!Q22:S22),"")</f>
        <v>5.5664780735969546E-2</v>
      </c>
      <c r="E22" s="4">
        <f>IFERROR(XIRR(现金流!AC22:AG22,现金流!X22:AB22),"")</f>
        <v>4.5566752552986159E-2</v>
      </c>
      <c r="F22" s="4" t="str">
        <f>IFERROR(XIRR(现金流!AM22:AP22,现金流!AI22:AL22),"")</f>
        <v/>
      </c>
      <c r="G22" s="4">
        <f>IFERROR(XIRR(现金流!BA22:BI22,现金流!AR22:AZ22),"")</f>
        <v>5.2508243918418893E-2</v>
      </c>
      <c r="H22" s="4">
        <f>IFERROR(XIRR(现金流!BO22:BR22,现金流!BK22:BN22),"")</f>
        <v>6.1576136946678156E-2</v>
      </c>
      <c r="I22" s="4" t="str">
        <f>IFERROR(XIRR(现金流!BZ22:CE22,现金流!BT22:BY22),"")</f>
        <v/>
      </c>
      <c r="J22" s="4">
        <f>IFERROR(XIRR(现金流!CM22:CR22,现金流!CG22:CL22),"")</f>
        <v>4.7182682156562794E-2</v>
      </c>
      <c r="K22" s="4">
        <f>IFERROR(XIRR(现金流!CX22:DA22,现金流!CT22:CW22),"")</f>
        <v>6.0691872239112862E-2</v>
      </c>
    </row>
    <row r="23" spans="1:11" x14ac:dyDescent="0.15">
      <c r="A23" s="1">
        <v>42312</v>
      </c>
      <c r="B23" s="4" t="str">
        <f>IFERROR(XIRR(现金流!E23:H23,现金流!A23:D23),"")</f>
        <v/>
      </c>
      <c r="C23" s="4">
        <f>IFERROR(XIRR(现金流!M23:O23,现金流!J23:L23),"")</f>
        <v>4.6024438738822934E-2</v>
      </c>
      <c r="D23" s="4">
        <f>IFERROR(XIRR(现金流!T23:V23,现金流!Q23:S23),"")</f>
        <v>5.5829879641532895E-2</v>
      </c>
      <c r="E23" s="4" t="str">
        <f>IFERROR(XIRR(现金流!AC23:AG23,现金流!X23:AB23),"")</f>
        <v/>
      </c>
      <c r="F23" s="4" t="str">
        <f>IFERROR(XIRR(现金流!AM23:AP23,现金流!AI23:AL23),"")</f>
        <v/>
      </c>
      <c r="G23" s="4">
        <f>IFERROR(XIRR(现金流!BA23:BI23,现金流!AR23:AZ23),"")</f>
        <v>5.2592143416404724E-2</v>
      </c>
      <c r="H23" s="4">
        <f>IFERROR(XIRR(现金流!BO23:BR23,现金流!BK23:BN23),"")</f>
        <v>6.1564698815345764E-2</v>
      </c>
      <c r="I23" s="4" t="str">
        <f>IFERROR(XIRR(现金流!BZ23:CE23,现金流!BT23:BY23),"")</f>
        <v/>
      </c>
      <c r="J23" s="4">
        <f>IFERROR(XIRR(现金流!CM23:CR23,现金流!CG23:CL23),"")</f>
        <v>4.7396126389503482E-2</v>
      </c>
      <c r="K23" s="4">
        <f>IFERROR(XIRR(现金流!CX23:DA23,现金流!CT23:CW23),"")</f>
        <v>6.0686942934989926E-2</v>
      </c>
    </row>
    <row r="24" spans="1:11" x14ac:dyDescent="0.15">
      <c r="A24" s="1">
        <v>42313</v>
      </c>
      <c r="B24" s="4" t="str">
        <f>IFERROR(XIRR(现金流!E24:H24,现金流!A24:D24),"")</f>
        <v/>
      </c>
      <c r="C24" s="4">
        <f>IFERROR(XIRR(现金流!M24:O24,现金流!J24:L24),"")</f>
        <v>4.7244152426719657E-2</v>
      </c>
      <c r="D24" s="4">
        <f>IFERROR(XIRR(现金流!T24:V24,现金流!Q24:S24),"")</f>
        <v>5.5819401144981393E-2</v>
      </c>
      <c r="E24" s="4">
        <f>IFERROR(XIRR(现金流!AC24:AG24,现金流!X24:AB24),"")</f>
        <v>4.4732537865638744E-2</v>
      </c>
      <c r="F24" s="4">
        <f>IFERROR(XIRR(现金流!AM24:AP24,现金流!AI24:AL24),"")</f>
        <v>6.0381314158439628E-2</v>
      </c>
      <c r="G24" s="4" t="str">
        <f>IFERROR(XIRR(现金流!BA24:BI24,现金流!AR24:AZ24),"")</f>
        <v/>
      </c>
      <c r="H24" s="4">
        <f>IFERROR(XIRR(现金流!BO24:BR24,现金流!BK24:BN24),"")</f>
        <v>6.2189081311225899E-2</v>
      </c>
      <c r="I24" s="4" t="str">
        <f>IFERROR(XIRR(现金流!BZ24:CE24,现金流!BT24:BY24),"")</f>
        <v/>
      </c>
      <c r="J24" s="4">
        <f>IFERROR(XIRR(现金流!CM24:CR24,现金流!CG24:CL24),"")</f>
        <v>4.7416725754737862E-2</v>
      </c>
      <c r="K24" s="4">
        <f>IFERROR(XIRR(现金流!CX24:DA24,现金流!CT24:CW24),"")</f>
        <v>6.0358205437660212E-2</v>
      </c>
    </row>
    <row r="25" spans="1:11" x14ac:dyDescent="0.15">
      <c r="A25" s="1">
        <v>42314</v>
      </c>
      <c r="B25" s="4" t="str">
        <f>IFERROR(XIRR(现金流!E25:H25,现金流!A25:D25),"")</f>
        <v/>
      </c>
      <c r="C25" s="4">
        <f>IFERROR(XIRR(现金流!M25:O25,现金流!J25:L25),"")</f>
        <v>4.7707560658454884E-2</v>
      </c>
      <c r="D25" s="4">
        <f>IFERROR(XIRR(现金流!T25:V25,现金流!Q25:S25),"")</f>
        <v>5.557386577129364E-2</v>
      </c>
      <c r="E25" s="4">
        <f>IFERROR(XIRR(现金流!AC25:AG25,现金流!X25:AB25),"")</f>
        <v>4.7037103772163399E-2</v>
      </c>
      <c r="F25" s="4">
        <f>IFERROR(XIRR(现金流!AM25:AP25,现金流!AI25:AL25),"")</f>
        <v>6.0377398133277888E-2</v>
      </c>
      <c r="G25" s="4" t="str">
        <f>IFERROR(XIRR(现金流!BA25:BI25,现金流!AR25:AZ25),"")</f>
        <v/>
      </c>
      <c r="H25" s="4">
        <f>IFERROR(XIRR(现金流!BO25:BR25,现金流!BK25:BN25),"")</f>
        <v>6.2178179621696472E-2</v>
      </c>
      <c r="I25" s="4" t="str">
        <f>IFERROR(XIRR(现金流!BZ25:CE25,现金流!BT25:BY25),"")</f>
        <v/>
      </c>
      <c r="J25" s="4">
        <f>IFERROR(XIRR(现金流!CM25:CR25,现金流!CG25:CL25),"")</f>
        <v>4.6882304549217213E-2</v>
      </c>
      <c r="K25" s="4">
        <f>IFERROR(XIRR(现金流!CX25:DA25,现金流!CT25:CW25),"")</f>
        <v>6.0231545567512507E-2</v>
      </c>
    </row>
    <row r="26" spans="1:11" x14ac:dyDescent="0.15">
      <c r="A26" s="1">
        <v>42317</v>
      </c>
      <c r="B26" s="4" t="str">
        <f>IFERROR(XIRR(现金流!E26:H26,现金流!A26:D26),"")</f>
        <v/>
      </c>
      <c r="C26" s="4">
        <f>IFERROR(XIRR(现金流!M26:O26,现金流!J26:L26),"")</f>
        <v>4.9420955777168277E-2</v>
      </c>
      <c r="D26" s="4">
        <f>IFERROR(XIRR(现金流!T26:V26,现金流!Q26:S26),"")</f>
        <v>5.6959614157676697E-2</v>
      </c>
      <c r="E26" s="4" t="str">
        <f>IFERROR(XIRR(现金流!AC26:AG26,现金流!X26:AB26),"")</f>
        <v/>
      </c>
      <c r="F26" s="4" t="str">
        <f>IFERROR(XIRR(现金流!AM26:AP26,现金流!AI26:AL26),"")</f>
        <v/>
      </c>
      <c r="G26" s="4">
        <f>IFERROR(XIRR(现金流!BA26:BI26,现金流!AR26:AZ26),"")</f>
        <v>5.2511897683143627E-2</v>
      </c>
      <c r="H26" s="4">
        <f>IFERROR(XIRR(现金流!BO26:BR26,现金流!BK26:BN26),"")</f>
        <v>6.3586178421974185E-2</v>
      </c>
      <c r="I26" s="4">
        <f>IFERROR(XIRR(现金流!BZ26:CE26,现金流!BT26:BY26),"")</f>
        <v>4.5873090624809279E-2</v>
      </c>
      <c r="J26" s="4">
        <f>IFERROR(XIRR(现金流!CM26:CR26,现金流!CG26:CL26),"")</f>
        <v>4.7984305024147036E-2</v>
      </c>
      <c r="K26" s="4" t="str">
        <f>IFERROR(XIRR(现金流!CX26:DA26,现金流!CT26:CW26),"")</f>
        <v/>
      </c>
    </row>
    <row r="27" spans="1:11" x14ac:dyDescent="0.15">
      <c r="A27" s="1">
        <v>42318</v>
      </c>
      <c r="B27" s="4" t="str">
        <f>IFERROR(XIRR(现金流!E27:H27,现金流!A27:D27),"")</f>
        <v/>
      </c>
      <c r="C27" s="4">
        <f>IFERROR(XIRR(现金流!M27:O27,现金流!J27:L27),"")</f>
        <v>5.0514844059944164E-2</v>
      </c>
      <c r="D27" s="4">
        <f>IFERROR(XIRR(现金流!T27:V27,现金流!Q27:S27),"")</f>
        <v>5.8495345711708072E-2</v>
      </c>
      <c r="E27" s="4">
        <f>IFERROR(XIRR(现金流!AC27:AG27,现金流!X27:AB27),"")</f>
        <v>4.7432616353034959E-2</v>
      </c>
      <c r="F27" s="4">
        <f>IFERROR(XIRR(现金流!AM27:AP27,现金流!AI27:AL27),"")</f>
        <v>6.0557231307029724E-2</v>
      </c>
      <c r="G27" s="4">
        <f>IFERROR(XIRR(现金流!BA27:BI27,现金流!AR27:AZ27),"")</f>
        <v>5.3097787499427798E-2</v>
      </c>
      <c r="H27" s="4">
        <f>IFERROR(XIRR(现金流!BO27:BR27,现金流!BK27:BN27),"")</f>
        <v>6.5389141440391541E-2</v>
      </c>
      <c r="I27" s="4" t="str">
        <f>IFERROR(XIRR(现金流!BZ27:CE27,现金流!BT27:BY27),"")</f>
        <v/>
      </c>
      <c r="J27" s="4">
        <f>IFERROR(XIRR(现金流!CM27:CR27,现金流!CG27:CL27),"")</f>
        <v>4.798106849193573E-2</v>
      </c>
      <c r="K27" s="4" t="str">
        <f>IFERROR(XIRR(现金流!CX27:DA27,现金流!CT27:CW27),"")</f>
        <v/>
      </c>
    </row>
    <row r="28" spans="1:11" x14ac:dyDescent="0.15">
      <c r="A28" s="1">
        <v>42319</v>
      </c>
      <c r="B28" s="4" t="str">
        <f>IFERROR(XIRR(现金流!E28:H28,现金流!A28:D28),"")</f>
        <v/>
      </c>
      <c r="C28" s="4">
        <f>IFERROR(XIRR(现金流!M28:O28,现金流!J28:L28),"")</f>
        <v>5.0294122099876395E-2</v>
      </c>
      <c r="D28" s="4">
        <f>IFERROR(XIRR(现金流!T28:V28,现金流!Q28:S28),"")</f>
        <v>5.7833388447761536E-2</v>
      </c>
      <c r="E28" s="4">
        <f>IFERROR(XIRR(现金流!AC28:AG28,现金流!X28:AB28),"")</f>
        <v>4.6900150179862973E-2</v>
      </c>
      <c r="F28" s="4" t="str">
        <f>IFERROR(XIRR(现金流!AM28:AP28,现金流!AI28:AL28),"")</f>
        <v/>
      </c>
      <c r="G28" s="4" t="str">
        <f>IFERROR(XIRR(现金流!BA28:BI28,现金流!AR28:AZ28),"")</f>
        <v/>
      </c>
      <c r="H28" s="4">
        <f>IFERROR(XIRR(现金流!BO28:BR28,现金流!BK28:BN28),"")</f>
        <v>6.6962572932243364E-2</v>
      </c>
      <c r="I28" s="4" t="str">
        <f>IFERROR(XIRR(现金流!BZ28:CE28,现金流!BT28:BY28),"")</f>
        <v/>
      </c>
      <c r="J28" s="4">
        <f>IFERROR(XIRR(现金流!CM28:CR28,现金流!CG28:CL28),"")</f>
        <v>4.7856369614601144E-2</v>
      </c>
      <c r="K28" s="4" t="str">
        <f>IFERROR(XIRR(现金流!CX28:DA28,现金流!CT28:CW28),"")</f>
        <v/>
      </c>
    </row>
    <row r="29" spans="1:11" x14ac:dyDescent="0.15">
      <c r="A29" s="1">
        <v>42320</v>
      </c>
      <c r="B29" s="4" t="str">
        <f>IFERROR(XIRR(现金流!E29:H29,现金流!A29:D29),"")</f>
        <v/>
      </c>
      <c r="C29" s="4">
        <f>IFERROR(XIRR(现金流!M29:O29,现金流!J29:L29),"")</f>
        <v>5.1786705851554871E-2</v>
      </c>
      <c r="D29" s="4">
        <f>IFERROR(XIRR(现金流!T29:V29,现金流!Q29:S29),"")</f>
        <v>5.8123788237571708E-2</v>
      </c>
      <c r="E29" s="4" t="str">
        <f>IFERROR(XIRR(现金流!AC29:AG29,现金流!X29:AB29),"")</f>
        <v/>
      </c>
      <c r="F29" s="4">
        <f>IFERROR(XIRR(现金流!AM29:AP29,现金流!AI29:AL29),"")</f>
        <v>6.0843995213508612E-2</v>
      </c>
      <c r="G29" s="4" t="str">
        <f>IFERROR(XIRR(现金流!BA29:BI29,现金流!AR29:AZ29),"")</f>
        <v/>
      </c>
      <c r="H29" s="4">
        <f>IFERROR(XIRR(现金流!BO29:BR29,现金流!BK29:BN29),"")</f>
        <v>6.9613257050514243E-2</v>
      </c>
      <c r="I29" s="4" t="str">
        <f>IFERROR(XIRR(现金流!BZ29:CE29,现金流!BT29:BY29),"")</f>
        <v/>
      </c>
      <c r="J29" s="4">
        <f>IFERROR(XIRR(现金流!CM29:CR29,现金流!CG29:CL29),"")</f>
        <v>4.7853073477745048E-2</v>
      </c>
      <c r="K29" s="4" t="str">
        <f>IFERROR(XIRR(现金流!CX29:DA29,现金流!CT29:CW29),"")</f>
        <v/>
      </c>
    </row>
    <row r="30" spans="1:11" x14ac:dyDescent="0.15">
      <c r="A30" s="1">
        <v>42321</v>
      </c>
      <c r="B30" s="4" t="str">
        <f>IFERROR(XIRR(现金流!E30:H30,现金流!A30:D30),"")</f>
        <v/>
      </c>
      <c r="C30" s="4">
        <f>IFERROR(XIRR(现金流!M30:O30,现金流!J30:L30),"")</f>
        <v>5.2976652979850769E-2</v>
      </c>
      <c r="D30" s="4">
        <f>IFERROR(XIRR(现金流!T30:V30,现金流!Q30:S30),"")</f>
        <v>5.8714219927787789E-2</v>
      </c>
      <c r="E30" s="4">
        <f>IFERROR(XIRR(现金流!AC30:AG30,现金流!X30:AB30),"")</f>
        <v>4.8338094353675837E-2</v>
      </c>
      <c r="F30" s="4">
        <f>IFERROR(XIRR(现金流!AM30:AP30,现金流!AI30:AL30),"")</f>
        <v>6.0595288872718811E-2</v>
      </c>
      <c r="G30" s="4" t="str">
        <f>IFERROR(XIRR(现金流!BA30:BI30,现金流!AR30:AZ30),"")</f>
        <v/>
      </c>
      <c r="H30" s="4">
        <f>IFERROR(XIRR(现金流!BO30:BR30,现金流!BK30:BN30),"")</f>
        <v>6.8624022603034976E-2</v>
      </c>
      <c r="I30" s="4">
        <f>IFERROR(XIRR(现金流!BZ30:CE30,现金流!BT30:BY30),"")</f>
        <v>4.8782297968864435E-2</v>
      </c>
      <c r="J30" s="4">
        <f>IFERROR(XIRR(现金流!CM30:CR30,现金流!CG30:CL30),"")</f>
        <v>4.784977734088898E-2</v>
      </c>
      <c r="K30" s="4" t="str">
        <f>IFERROR(XIRR(现金流!CX30:DA30,现金流!CT30:CW30),"")</f>
        <v/>
      </c>
    </row>
    <row r="31" spans="1:11" x14ac:dyDescent="0.15">
      <c r="A31" s="1">
        <v>42324</v>
      </c>
      <c r="B31" s="4" t="str">
        <f>IFERROR(XIRR(现金流!E31:H31,现金流!A31:D31),"")</f>
        <v/>
      </c>
      <c r="C31" s="4">
        <f>IFERROR(XIRR(现金流!M31:O31,现金流!J31:L31),"")</f>
        <v>5.8827975392341608E-2</v>
      </c>
      <c r="D31" s="4" t="str">
        <f>IFERROR(XIRR(现金流!T31:V31,现金流!Q31:S31),"")</f>
        <v/>
      </c>
      <c r="E31" s="4">
        <f>IFERROR(XIRR(现金流!AC31:AG31,现金流!X31:AB31),"")</f>
        <v>4.9672982096672064E-2</v>
      </c>
      <c r="F31" s="4">
        <f>IFERROR(XIRR(现金流!AM31:AP31,现金流!AI31:AL31),"")</f>
        <v>6.2312123179435727E-2</v>
      </c>
      <c r="G31" s="4">
        <f>IFERROR(XIRR(现金流!BA31:BI31,现金流!AR31:AZ31),"")</f>
        <v>5.3102675080299394E-2</v>
      </c>
      <c r="H31" s="4">
        <f>IFERROR(XIRR(现金流!BO31:BR31,现金流!BK31:BN31),"")</f>
        <v>7.0669385790824893E-2</v>
      </c>
      <c r="I31" s="4">
        <f>IFERROR(XIRR(现金流!BZ31:CE31,现金流!BT31:BY31),"")</f>
        <v>4.8759707808494562E-2</v>
      </c>
      <c r="J31" s="4">
        <f>IFERROR(XIRR(现金流!CM31:CR31,现金流!CG31:CL31),"")</f>
        <v>4.7888591885566711E-2</v>
      </c>
      <c r="K31" s="4" t="str">
        <f>IFERROR(XIRR(现金流!CX31:DA31,现金流!CT31:CW31),"")</f>
        <v/>
      </c>
    </row>
    <row r="32" spans="1:11" x14ac:dyDescent="0.15">
      <c r="A32" s="1">
        <v>42325</v>
      </c>
      <c r="B32" s="4" t="str">
        <f>IFERROR(XIRR(现金流!E32:H32,现金流!A32:D32),"")</f>
        <v/>
      </c>
      <c r="C32" s="4">
        <f>IFERROR(XIRR(现金流!M32:O32,现金流!J32:L32),"")</f>
        <v>5.869830548763276E-2</v>
      </c>
      <c r="D32" s="4">
        <f>IFERROR(XIRR(现金流!T32:V32,现金流!Q32:S32),"")</f>
        <v>5.9893408417701716E-2</v>
      </c>
      <c r="E32" s="4">
        <f>IFERROR(XIRR(现金流!AC32:AG32,现金流!X32:AB32),"")</f>
        <v>5.1083466410636907E-2</v>
      </c>
      <c r="F32" s="4">
        <f>IFERROR(XIRR(现金流!AM32:AP32,现金流!AI32:AL32),"")</f>
        <v>6.3501790165901198E-2</v>
      </c>
      <c r="G32" s="4">
        <f>IFERROR(XIRR(现金流!BA32:BI32,现金流!AR32:AZ32),"")</f>
        <v>5.3929039835929879E-2</v>
      </c>
      <c r="H32" s="4">
        <f>IFERROR(XIRR(现金流!BO32:BR32,现金流!BK32:BN32),"")</f>
        <v>7.0790234208106984E-2</v>
      </c>
      <c r="I32" s="4" t="str">
        <f>IFERROR(XIRR(现金流!BZ32:CE32,现金流!BT32:BY32),"")</f>
        <v/>
      </c>
      <c r="J32" s="4">
        <f>IFERROR(XIRR(现金流!CM32:CR32,现金流!CG32:CL32),"")</f>
        <v>4.79096919298172E-2</v>
      </c>
      <c r="K32" s="4">
        <f>IFERROR(XIRR(现金流!CX32:DA32,现金流!CT32:CW32),"")</f>
        <v>6.3916727900505052E-2</v>
      </c>
    </row>
    <row r="33" spans="1:11" x14ac:dyDescent="0.15">
      <c r="A33" s="1">
        <v>42326</v>
      </c>
      <c r="B33" s="4" t="str">
        <f>IFERROR(XIRR(现金流!E33:H33,现金流!A33:D33),"")</f>
        <v/>
      </c>
      <c r="C33" s="4">
        <f>IFERROR(XIRR(现金流!M33:O33,现金流!J33:L33),"")</f>
        <v>5.9210303425788868E-2</v>
      </c>
      <c r="D33" s="4">
        <f>IFERROR(XIRR(现金流!T33:V33,现金流!Q33:S33),"")</f>
        <v>6.3104847073555001E-2</v>
      </c>
      <c r="E33" s="4" t="str">
        <f>IFERROR(XIRR(现金流!AC33:AG33,现金流!X33:AB33),"")</f>
        <v/>
      </c>
      <c r="F33" s="4">
        <f>IFERROR(XIRR(现金流!AM33:AP33,现金流!AI33:AL33),"")</f>
        <v>6.3352349400520327E-2</v>
      </c>
      <c r="G33" s="4">
        <f>IFERROR(XIRR(现金流!BA33:BI33,现金流!AR33:AZ33),"")</f>
        <v>5.3947028517723081E-2</v>
      </c>
      <c r="H33" s="4">
        <f>IFERROR(XIRR(现金流!BO33:BR33,现金流!BK33:BN33),"")</f>
        <v>7.1243342757225048E-2</v>
      </c>
      <c r="I33" s="4" t="str">
        <f>IFERROR(XIRR(现金流!BZ33:CE33,现金流!BT33:BY33),"")</f>
        <v/>
      </c>
      <c r="J33" s="4">
        <f>IFERROR(XIRR(现金流!CM33:CR33,现金流!CG33:CL33),"")</f>
        <v>4.7882059216499323E-2</v>
      </c>
      <c r="K33" s="4">
        <f>IFERROR(XIRR(现金流!CX33:DA33,现金流!CT33:CW33),"")</f>
        <v>6.0700115561485288E-2</v>
      </c>
    </row>
    <row r="34" spans="1:11" x14ac:dyDescent="0.15">
      <c r="A34" s="1">
        <v>42327</v>
      </c>
      <c r="B34" s="4" t="str">
        <f>IFERROR(XIRR(现金流!E34:H34,现金流!A34:D34),"")</f>
        <v/>
      </c>
      <c r="C34" s="4">
        <f>IFERROR(XIRR(现金流!M34:O34,现金流!J34:L34),"")</f>
        <v>5.9000357985496507E-2</v>
      </c>
      <c r="D34" s="4">
        <f>IFERROR(XIRR(现金流!T34:V34,现金流!Q34:S34),"")</f>
        <v>6.2921634316444403E-2</v>
      </c>
      <c r="E34" s="4" t="str">
        <f>IFERROR(XIRR(现金流!AC34:AG34,现金流!X34:AB34),"")</f>
        <v/>
      </c>
      <c r="F34" s="4">
        <f>IFERROR(XIRR(现金流!AM34:AP34,现金流!AI34:AL34),"")</f>
        <v>6.4000311493873585E-2</v>
      </c>
      <c r="G34" s="4" t="str">
        <f>IFERROR(XIRR(现金流!BA34:BI34,现金流!AR34:AZ34),"")</f>
        <v/>
      </c>
      <c r="H34" s="4">
        <f>IFERROR(XIRR(现金流!BO34:BR34,现金流!BK34:BN34),"")</f>
        <v>7.1240499615669264E-2</v>
      </c>
      <c r="I34" s="4">
        <f>IFERROR(XIRR(现金流!BZ34:CE34,现金流!BT34:BY34),"")</f>
        <v>4.8714372515678409E-2</v>
      </c>
      <c r="J34" s="4">
        <f>IFERROR(XIRR(现金流!CM34:CR34,现金流!CG34:CL34),"")</f>
        <v>4.7951981425285339E-2</v>
      </c>
      <c r="K34" s="4" t="str">
        <f>IFERROR(XIRR(现金流!CX34:DA34,现金流!CT34:CW34),"")</f>
        <v/>
      </c>
    </row>
    <row r="35" spans="1:11" x14ac:dyDescent="0.15">
      <c r="A35" s="1">
        <v>42328</v>
      </c>
      <c r="B35" s="4" t="str">
        <f>IFERROR(XIRR(现金流!E35:H35,现金流!A35:D35),"")</f>
        <v/>
      </c>
      <c r="C35" s="4">
        <f>IFERROR(XIRR(现金流!M35:O35,现金流!J35:L35),"")</f>
        <v>5.7662686705589286E-2</v>
      </c>
      <c r="D35" s="4">
        <f>IFERROR(XIRR(现金流!T35:V35,现金流!Q35:S35),"")</f>
        <v>6.3104495406150818E-2</v>
      </c>
      <c r="E35" s="4">
        <f>IFERROR(XIRR(现金流!AC35:AG35,现金流!X35:AB35),"")</f>
        <v>5.0819531083106995E-2</v>
      </c>
      <c r="F35" s="4">
        <f>IFERROR(XIRR(现金流!AM35:AP35,现金流!AI35:AL35),"")</f>
        <v>6.4701148867607125E-2</v>
      </c>
      <c r="G35" s="4" t="str">
        <f>IFERROR(XIRR(现金流!BA35:BI35,现金流!AR35:AZ35),"")</f>
        <v/>
      </c>
      <c r="H35" s="4">
        <f>IFERROR(XIRR(现金流!BO35:BR35,现金流!BK35:BN35),"")</f>
        <v>7.1029761433601388E-2</v>
      </c>
      <c r="I35" s="4">
        <f>IFERROR(XIRR(现金流!BZ35:CE35,现金流!BT35:BY35),"")</f>
        <v>4.8706814646720886E-2</v>
      </c>
      <c r="J35" s="4">
        <f>IFERROR(XIRR(现金流!CM35:CR35,现金流!CG35:CL35),"")</f>
        <v>4.7826722264289856E-2</v>
      </c>
      <c r="K35" s="4" t="str">
        <f>IFERROR(XIRR(现金流!CX35:DA35,现金流!CT35:CW35),"")</f>
        <v/>
      </c>
    </row>
    <row r="36" spans="1:11" x14ac:dyDescent="0.15">
      <c r="A36" s="1">
        <v>42331</v>
      </c>
      <c r="B36" s="4" t="str">
        <f>IFERROR(XIRR(现金流!E36:H36,现金流!A36:D36),"")</f>
        <v/>
      </c>
      <c r="C36" s="4">
        <f>IFERROR(XIRR(现金流!M36:O36,现金流!J36:L36),"")</f>
        <v>5.6616309285163882E-2</v>
      </c>
      <c r="D36" s="4">
        <f>IFERROR(XIRR(现金流!T36:V36,现金流!Q36:S36),"")</f>
        <v>6.3533940911293024E-2</v>
      </c>
      <c r="E36" s="4" t="str">
        <f>IFERROR(XIRR(现金流!AC36:AG36,现金流!X36:AB36),"")</f>
        <v/>
      </c>
      <c r="F36" s="4">
        <f>IFERROR(XIRR(现金流!AM36:AP36,现金流!AI36:AL36),"")</f>
        <v>6.4654985070228585E-2</v>
      </c>
      <c r="G36" s="4" t="str">
        <f>IFERROR(XIRR(现金流!BA36:BI36,现金流!AR36:AZ36),"")</f>
        <v/>
      </c>
      <c r="H36" s="4">
        <f>IFERROR(XIRR(现金流!BO36:BR36,现金流!BK36:BN36),"")</f>
        <v>7.227371037006379E-2</v>
      </c>
      <c r="I36" s="4" t="str">
        <f>IFERROR(XIRR(现金流!BZ36:CE36,现金流!BT36:BY36),"")</f>
        <v/>
      </c>
      <c r="J36" s="4">
        <f>IFERROR(XIRR(现金流!CM36:CR36,现金流!CG36:CL36),"")</f>
        <v>4.7499427199363689E-2</v>
      </c>
      <c r="K36" s="4" t="str">
        <f>IFERROR(XIRR(现金流!CX36:DA36,现金流!CT36:CW36),"")</f>
        <v/>
      </c>
    </row>
    <row r="37" spans="1:11" x14ac:dyDescent="0.15">
      <c r="A37" s="1">
        <v>42332</v>
      </c>
      <c r="B37" s="4" t="str">
        <f>IFERROR(XIRR(现金流!E37:H37,现金流!A37:D37),"")</f>
        <v/>
      </c>
      <c r="C37" s="4">
        <f>IFERROR(XIRR(现金流!M37:O37,现金流!J37:L37),"")</f>
        <v>5.9157559275627131E-2</v>
      </c>
      <c r="D37" s="4">
        <f>IFERROR(XIRR(现金流!T37:V37,现金流!Q37:S37),"")</f>
        <v>6.4150241017341597E-2</v>
      </c>
      <c r="E37" s="4">
        <f>IFERROR(XIRR(现金流!AC37:AG37,现金流!X37:AB37),"")</f>
        <v>5.1064214110374456E-2</v>
      </c>
      <c r="F37" s="4" t="str">
        <f>IFERROR(XIRR(现金流!AM37:AP37,现金流!AI37:AL37),"")</f>
        <v/>
      </c>
      <c r="G37" s="4" t="str">
        <f>IFERROR(XIRR(现金流!BA37:BI37,现金流!AR37:AZ37),"")</f>
        <v/>
      </c>
      <c r="H37" s="4">
        <f>IFERROR(XIRR(现金流!BO37:BR37,现金流!BK37:BN37),"")</f>
        <v>7.2062465548515323E-2</v>
      </c>
      <c r="I37" s="4" t="str">
        <f>IFERROR(XIRR(现金流!BZ37:CE37,现金流!BT37:BY37),"")</f>
        <v/>
      </c>
      <c r="J37" s="4">
        <f>IFERROR(XIRR(现金流!CM37:CR37,现金流!CG37:CL37),"")</f>
        <v>4.7227641940116888E-2</v>
      </c>
      <c r="K37" s="4">
        <f>IFERROR(XIRR(现金流!CX37:DA37,现金流!CT37:CW37),"")</f>
        <v>6.067120134830474E-2</v>
      </c>
    </row>
    <row r="38" spans="1:11" x14ac:dyDescent="0.15">
      <c r="A38" s="1">
        <v>42333</v>
      </c>
      <c r="B38" s="4" t="str">
        <f>IFERROR(XIRR(现金流!E38:H38,现金流!A38:D38),"")</f>
        <v/>
      </c>
      <c r="C38" s="4">
        <f>IFERROR(XIRR(现金流!M38:O38,现金流!J38:L38),"")</f>
        <v>5.7886841893196109E-2</v>
      </c>
      <c r="D38" s="4">
        <f>IFERROR(XIRR(现金流!T38:V38,现金流!Q38:S38),"")</f>
        <v>6.4275118708610524E-2</v>
      </c>
      <c r="E38" s="4" t="str">
        <f>IFERROR(XIRR(现金流!AC38:AG38,现金流!X38:AB38),"")</f>
        <v/>
      </c>
      <c r="F38" s="4">
        <f>IFERROR(XIRR(现金流!AM38:AP38,现金流!AI38:AL38),"")</f>
        <v>6.2598833441734322E-2</v>
      </c>
      <c r="G38" s="4" t="str">
        <f>IFERROR(XIRR(现金流!BA38:BI38,现金流!AR38:AZ38),"")</f>
        <v/>
      </c>
      <c r="H38" s="4">
        <f>IFERROR(XIRR(现金流!BO38:BR38,现金流!BK38:BN38),"")</f>
        <v>7.3109766840934759E-2</v>
      </c>
      <c r="I38" s="4" t="str">
        <f>IFERROR(XIRR(现金流!BZ38:CE38,现金流!BT38:BY38),"")</f>
        <v/>
      </c>
      <c r="J38" s="4">
        <f>IFERROR(XIRR(现金流!CM38:CR38,现金流!CG38:CL38),"")</f>
        <v>4.683420956134797E-2</v>
      </c>
      <c r="K38" s="4">
        <f>IFERROR(XIRR(现金流!CX38:DA38,现金流!CT38:CW38),"")</f>
        <v>5.648835599422454E-2</v>
      </c>
    </row>
    <row r="39" spans="1:11" x14ac:dyDescent="0.15">
      <c r="A39" s="1">
        <v>42334</v>
      </c>
      <c r="B39" s="4">
        <f>IFERROR(XIRR(现金流!E39:H39,现金流!A39:D39),"")</f>
        <v>4.2793032526969893E-2</v>
      </c>
      <c r="C39" s="4">
        <f>IFERROR(XIRR(现金流!M39:O39,现金流!J39:L39),"")</f>
        <v>5.8731558918952945E-2</v>
      </c>
      <c r="D39" s="4">
        <f>IFERROR(XIRR(现金流!T39:V39,现金流!Q39:S39),"")</f>
        <v>6.3042214512825018E-2</v>
      </c>
      <c r="E39" s="4" t="str">
        <f>IFERROR(XIRR(现金流!AC39:AG39,现金流!X39:AB39),"")</f>
        <v/>
      </c>
      <c r="F39" s="4">
        <f>IFERROR(XIRR(现金流!AM39:AP39,现金流!AI39:AL39),"")</f>
        <v>6.4860829710960383E-2</v>
      </c>
      <c r="G39" s="4" t="str">
        <f>IFERROR(XIRR(现金流!BA39:BI39,现金流!AR39:AZ39),"")</f>
        <v/>
      </c>
      <c r="H39" s="4">
        <f>IFERROR(XIRR(现金流!BO39:BR39,现金流!BK39:BN39),"")</f>
        <v>7.3319193720817577E-2</v>
      </c>
      <c r="I39" s="4" t="str">
        <f>IFERROR(XIRR(现金流!BZ39:CE39,现金流!BT39:BY39),"")</f>
        <v/>
      </c>
      <c r="J39" s="4">
        <f>IFERROR(XIRR(现金流!CM39:CR39,现金流!CG39:CL39),"")</f>
        <v>4.6708682179450983E-2</v>
      </c>
      <c r="K39" s="4">
        <f>IFERROR(XIRR(现金流!CX39:DA39,现金流!CT39:CW39),"")</f>
        <v>6.0579010844230646E-2</v>
      </c>
    </row>
    <row r="40" spans="1:11" x14ac:dyDescent="0.15">
      <c r="A40" s="1">
        <v>42335</v>
      </c>
      <c r="B40" s="4" t="str">
        <f>IFERROR(XIRR(现金流!E40:H40,现金流!A40:D40),"")</f>
        <v/>
      </c>
      <c r="C40" s="4">
        <f>IFERROR(XIRR(现金流!M40:O40,现金流!J40:L40),"")</f>
        <v>5.6966421008110057E-2</v>
      </c>
      <c r="D40" s="4">
        <f>IFERROR(XIRR(现金流!T40:V40,现金流!Q40:S40),"")</f>
        <v>6.3659742474555955E-2</v>
      </c>
      <c r="E40" s="4" t="str">
        <f>IFERROR(XIRR(现金流!AC40:AG40,现金流!X40:AB40),"")</f>
        <v/>
      </c>
      <c r="F40" s="4">
        <f>IFERROR(XIRR(现金流!AM40:AP40,现金流!AI40:AL40),"")</f>
        <v>6.5064612030982988E-2</v>
      </c>
      <c r="G40" s="4" t="str">
        <f>IFERROR(XIRR(现金流!BA40:BI40,现金流!AR40:AZ40),"")</f>
        <v/>
      </c>
      <c r="H40" s="4">
        <f>IFERROR(XIRR(现金流!BO40:BR40,现金流!BK40:BN40),"")</f>
        <v>7.3529157042503374E-2</v>
      </c>
      <c r="I40" s="4">
        <f>IFERROR(XIRR(现金流!BZ40:CE40,现金流!BT40:BY40),"")</f>
        <v>5.0948134064674383E-2</v>
      </c>
      <c r="J40" s="4">
        <f>IFERROR(XIRR(现金流!CM40:CR40,现金流!CG40:CL40),"")</f>
        <v>4.62669998407364E-2</v>
      </c>
      <c r="K40" s="4" t="str">
        <f>IFERROR(XIRR(现金流!CX40:DA40,现金流!CT40:CW40),"")</f>
        <v/>
      </c>
    </row>
    <row r="41" spans="1:11" x14ac:dyDescent="0.15">
      <c r="A41" s="1">
        <v>42338</v>
      </c>
      <c r="B41" s="4">
        <f>IFERROR(XIRR(现金流!E41:H41,现金流!A41:D41),"")</f>
        <v>4.362227618694306E-2</v>
      </c>
      <c r="C41" s="4">
        <f>IFERROR(XIRR(现金流!M41:O41,现金流!J41:L41),"")</f>
        <v>5.6638750433921817E-2</v>
      </c>
      <c r="D41" s="4">
        <f>IFERROR(XIRR(现金流!T41:V41,现金流!Q41:S41),"")</f>
        <v>6.3786312937736497E-2</v>
      </c>
      <c r="E41" s="4">
        <f>IFERROR(XIRR(现金流!AC41:AG41,现金流!X41:AB41),"")</f>
        <v>5.1706513762474066E-2</v>
      </c>
      <c r="F41" s="4">
        <f>IFERROR(XIRR(现金流!AM41:AP41,现金流!AI41:AL41),"")</f>
        <v>6.4360854029655454E-2</v>
      </c>
      <c r="G41" s="4">
        <f>IFERROR(XIRR(现金流!BA41:BI41,现金流!AR41:AZ41),"")</f>
        <v>5.4658082127571103E-2</v>
      </c>
      <c r="H41" s="4">
        <f>IFERROR(XIRR(现金流!BO41:BR41,现金流!BK41:BN41),"")</f>
        <v>7.3611798882484467E-2</v>
      </c>
      <c r="I41" s="4">
        <f>IFERROR(XIRR(现金流!BZ41:CE41,现金流!BT41:BY41),"")</f>
        <v>5.2088007330894484E-2</v>
      </c>
      <c r="J41" s="4">
        <f>IFERROR(XIRR(现金流!CM41:CR41,现金流!CG41:CL41),"")</f>
        <v>4.6206054091453536E-2</v>
      </c>
      <c r="K41" s="4" t="str">
        <f>IFERROR(XIRR(现金流!CX41:DA41,现金流!CT41:CW41),"")</f>
        <v/>
      </c>
    </row>
    <row r="42" spans="1:11" x14ac:dyDescent="0.15">
      <c r="A42" s="1">
        <v>42339</v>
      </c>
      <c r="B42" s="4" t="str">
        <f>IFERROR(XIRR(现金流!E42:H42,现金流!A42:D42),"")</f>
        <v/>
      </c>
      <c r="C42" s="4">
        <f>IFERROR(XIRR(现金流!M42:O42,现金流!J42:L42),"")</f>
        <v>5.5516812205314625E-2</v>
      </c>
      <c r="D42" s="4">
        <f>IFERROR(XIRR(现金流!T42:V42,现金流!Q42:S42),"")</f>
        <v>6.3849529623985296E-2</v>
      </c>
      <c r="E42" s="4">
        <f>IFERROR(XIRR(现金流!AC42:AG42,现金流!X42:AB42),"")</f>
        <v>5.1761594414710996E-2</v>
      </c>
      <c r="F42" s="4" t="str">
        <f>IFERROR(XIRR(现金流!AM42:AP42,现金流!AI42:AL42),"")</f>
        <v/>
      </c>
      <c r="G42" s="4">
        <f>IFERROR(XIRR(现金流!BA42:BI42,现金流!AR42:AZ42),"")</f>
        <v>5.4642382264137271E-2</v>
      </c>
      <c r="H42" s="4">
        <f>IFERROR(XIRR(现金流!BO42:BR42,现金流!BK42:BN42),"")</f>
        <v>7.3695960640907304E-2</v>
      </c>
      <c r="I42" s="4" t="str">
        <f>IFERROR(XIRR(现金流!BZ42:CE42,现金流!BT42:BY42),"")</f>
        <v/>
      </c>
      <c r="J42" s="4" t="str">
        <f>IFERROR(XIRR(现金流!CM42:CR42,现金流!CG42:CL42),"")</f>
        <v/>
      </c>
      <c r="K42" s="4" t="str">
        <f>IFERROR(XIRR(现金流!CX42:DA42,现金流!CT42:CW42),"")</f>
        <v/>
      </c>
    </row>
    <row r="43" spans="1:11" x14ac:dyDescent="0.15">
      <c r="A43" s="1">
        <v>42340</v>
      </c>
      <c r="B43" s="4" t="str">
        <f>IFERROR(XIRR(现金流!E43:H43,现金流!A43:D43),"")</f>
        <v/>
      </c>
      <c r="C43" s="4">
        <f>IFERROR(XIRR(现金流!M43:O43,现金流!J43:L43),"")</f>
        <v>5.5048617720603932E-2</v>
      </c>
      <c r="D43" s="4">
        <f>IFERROR(XIRR(现金流!T43:V43,现金流!Q43:S43),"")</f>
        <v>6.1676380038261425E-2</v>
      </c>
      <c r="E43" s="4">
        <f>IFERROR(XIRR(现金流!AC43:AG43,现金流!X43:AB43),"")</f>
        <v>5.2478620409965537E-2</v>
      </c>
      <c r="F43" s="4">
        <f>IFERROR(XIRR(现金流!AM43:AP43,现金流!AI43:AL43),"")</f>
        <v>6.5277805924415594E-2</v>
      </c>
      <c r="G43" s="4" t="str">
        <f>IFERROR(XIRR(现金流!BA43:BI43,现金流!AR43:AZ43),"")</f>
        <v/>
      </c>
      <c r="H43" s="4">
        <f>IFERROR(XIRR(现金流!BO43:BR43,现金流!BK43:BN43),"")</f>
        <v>7.15830594301224E-2</v>
      </c>
      <c r="I43" s="4">
        <f>IFERROR(XIRR(现金流!BZ43:CE43,现金流!BT43:BY43),"")</f>
        <v>5.6695488095283506E-2</v>
      </c>
      <c r="J43" s="4">
        <f>IFERROR(XIRR(现金流!CM43:CR43,现金流!CG43:CL43),"")</f>
        <v>4.6003082394599923E-2</v>
      </c>
      <c r="K43" s="4">
        <f>IFERROR(XIRR(现金流!CX43:DA43,现金流!CT43:CW43),"")</f>
        <v>6.054973900318146E-2</v>
      </c>
    </row>
    <row r="44" spans="1:11" x14ac:dyDescent="0.15">
      <c r="A44" s="1">
        <v>42341</v>
      </c>
      <c r="B44" s="4" t="str">
        <f>IFERROR(XIRR(现金流!E44:H44,现金流!A44:D44),"")</f>
        <v/>
      </c>
      <c r="C44" s="4">
        <f>IFERROR(XIRR(现金流!M44:O44,现金流!J44:L44),"")</f>
        <v>5.4907569289207453E-2</v>
      </c>
      <c r="D44" s="4">
        <f>IFERROR(XIRR(现金流!T44:V44,现金流!Q44:S44),"")</f>
        <v>6.1860522627830511E-2</v>
      </c>
      <c r="E44" s="4">
        <f>IFERROR(XIRR(现金流!AC44:AG44,现金流!X44:AB44),"")</f>
        <v>5.2534452080726629E-2</v>
      </c>
      <c r="F44" s="4">
        <f>IFERROR(XIRR(现金流!AM44:AP44,现金流!AI44:AL44),"")</f>
        <v>6.4516690373420713E-2</v>
      </c>
      <c r="G44" s="4">
        <f>IFERROR(XIRR(现金流!BA44:BI44,现金流!AR44:AZ44),"")</f>
        <v>5.3286179900169373E-2</v>
      </c>
      <c r="H44" s="4">
        <f>IFERROR(XIRR(现金流!BO44:BR44,现金流!BK44:BN44),"")</f>
        <v>7.0445141196250921E-2</v>
      </c>
      <c r="I44" s="4">
        <f>IFERROR(XIRR(现金流!BZ44:CE44,现金流!BT44:BY44),"")</f>
        <v>6.2829372286796567E-2</v>
      </c>
      <c r="J44" s="4">
        <f>IFERROR(XIRR(现金流!CM44:CR44,现金流!CG44:CL44),"")</f>
        <v>4.5998856425285339E-2</v>
      </c>
      <c r="K44" s="4">
        <f>IFERROR(XIRR(现金流!CX44:DA44,现金流!CT44:CW44),"")</f>
        <v>6.0586413741111747E-2</v>
      </c>
    </row>
    <row r="45" spans="1:11" x14ac:dyDescent="0.15">
      <c r="A45" s="1">
        <v>42342</v>
      </c>
      <c r="B45" s="4">
        <f>IFERROR(XIRR(现金流!E45:H45,现金流!A45:D45),"")</f>
        <v>4.3684753775596621E-2</v>
      </c>
      <c r="C45" s="4">
        <f>IFERROR(XIRR(现金流!M45:O45,现金流!J45:L45),"")</f>
        <v>5.4189750552177424E-2</v>
      </c>
      <c r="D45" s="4">
        <f>IFERROR(XIRR(现金流!T45:V45,现金流!Q45:S45),"")</f>
        <v>6.1796626448631292E-2</v>
      </c>
      <c r="E45" s="4" t="str">
        <f>IFERROR(XIRR(现金流!AC45:AG45,现金流!X45:AB45),"")</f>
        <v/>
      </c>
      <c r="F45" s="4">
        <f>IFERROR(XIRR(现金流!AM45:AP45,现金流!AI45:AL45),"")</f>
        <v>6.4772608876228349E-2</v>
      </c>
      <c r="G45" s="4" t="str">
        <f>IFERROR(XIRR(现金流!BA45:BI45,现金流!AR45:AZ45),"")</f>
        <v/>
      </c>
      <c r="H45" s="4">
        <f>IFERROR(XIRR(现金流!BO45:BR45,现金流!BK45:BN45),"")</f>
        <v>6.9267645478248596E-2</v>
      </c>
      <c r="I45" s="4">
        <f>IFERROR(XIRR(现金流!BZ45:CE45,现金流!BT45:BY45),"")</f>
        <v>6.1109516024589527E-2</v>
      </c>
      <c r="J45" s="4">
        <f>IFERROR(XIRR(现金流!CM45:CR45,现金流!CG45:CL45),"")</f>
        <v>4.599463045597077E-2</v>
      </c>
      <c r="K45" s="4" t="str">
        <f>IFERROR(XIRR(现金流!CX45:DA45,现金流!CT45:CW45),"")</f>
        <v/>
      </c>
    </row>
    <row r="46" spans="1:11" x14ac:dyDescent="0.15">
      <c r="A46" s="1">
        <v>42345</v>
      </c>
      <c r="B46" s="4" t="str">
        <f>IFERROR(XIRR(现金流!E46:H46,现金流!A46:D46),"")</f>
        <v/>
      </c>
      <c r="C46" s="4">
        <f>IFERROR(XIRR(现金流!M46:O46,现金流!J46:L46),"")</f>
        <v>5.4337725043296814E-2</v>
      </c>
      <c r="D46" s="4">
        <f>IFERROR(XIRR(现金流!T46:V46,现金流!Q46:S46),"")</f>
        <v>6.1978521943092349E-2</v>
      </c>
      <c r="E46" s="4">
        <f>IFERROR(XIRR(现金流!AC46:AG46,现金流!X46:AB46),"")</f>
        <v>5.3832277655601501E-2</v>
      </c>
      <c r="F46" s="4">
        <f>IFERROR(XIRR(现金流!AM46:AP46,现金流!AI46:AL46),"")</f>
        <v>6.4777693152427693E-2</v>
      </c>
      <c r="G46" s="4" t="str">
        <f>IFERROR(XIRR(现金流!BA46:BI46,现金流!AR46:AZ46),"")</f>
        <v/>
      </c>
      <c r="H46" s="4">
        <f>IFERROR(XIRR(现金流!BO46:BR46,现金流!BK46:BN46),"")</f>
        <v>7.1233221888542197E-2</v>
      </c>
      <c r="I46" s="4">
        <f>IFERROR(XIRR(现金流!BZ46:CE46,现金流!BT46:BY46),"")</f>
        <v>6.0639837384223932E-2</v>
      </c>
      <c r="J46" s="4">
        <f>IFERROR(XIRR(现金流!CM46:CR46,现金流!CG46:CL46),"")</f>
        <v>4.5981946587562564E-2</v>
      </c>
      <c r="K46" s="4" t="str">
        <f>IFERROR(XIRR(现金流!CX46:DA46,现金流!CT46:CW46),"")</f>
        <v/>
      </c>
    </row>
    <row r="47" spans="1:11" x14ac:dyDescent="0.15">
      <c r="A47" s="1">
        <v>42346</v>
      </c>
      <c r="B47" s="4" t="str">
        <f>IFERROR(XIRR(现金流!E47:H47,现金流!A47:D47),"")</f>
        <v/>
      </c>
      <c r="C47" s="4">
        <f>IFERROR(XIRR(现金流!M47:O47,现金流!J47:L47),"")</f>
        <v>5.4276838898658766E-2</v>
      </c>
      <c r="D47" s="4">
        <f>IFERROR(XIRR(现金流!T47:V47,现金流!Q47:S47),"")</f>
        <v>6.2102124094963074E-2</v>
      </c>
      <c r="E47" s="4">
        <f>IFERROR(XIRR(现金流!AC47:AG47,现金流!X47:AB47),"")</f>
        <v>5.3918614983558655E-2</v>
      </c>
      <c r="F47" s="4">
        <f>IFERROR(XIRR(现金流!AM47:AP47,现金流!AI47:AL47),"")</f>
        <v>6.437021195888519E-2</v>
      </c>
      <c r="G47" s="4">
        <f>IFERROR(XIRR(现金流!BA47:BI47,现金流!AR47:AZ47),"")</f>
        <v>5.3969743847846974E-2</v>
      </c>
      <c r="H47" s="4">
        <f>IFERROR(XIRR(现金流!BO47:BR47,现金流!BK47:BN47),"")</f>
        <v>7.0597049593925473E-2</v>
      </c>
      <c r="I47" s="4">
        <f>IFERROR(XIRR(现金流!BZ47:CE47,现金流!BT47:BY47),"")</f>
        <v>6.0882404446601854E-2</v>
      </c>
      <c r="J47" s="4">
        <f>IFERROR(XIRR(现金流!CM47:CR47,现金流!CG47:CL47),"")</f>
        <v>4.5928910374641418E-2</v>
      </c>
      <c r="K47" s="4" t="str">
        <f>IFERROR(XIRR(现金流!CX47:DA47,现金流!CT47:CW47),"")</f>
        <v/>
      </c>
    </row>
    <row r="48" spans="1:11" x14ac:dyDescent="0.15">
      <c r="A48" s="1">
        <v>42347</v>
      </c>
      <c r="B48" s="4" t="str">
        <f>IFERROR(XIRR(现金流!E48:H48,现金流!A48:D48),"")</f>
        <v/>
      </c>
      <c r="C48" s="4">
        <f>IFERROR(XIRR(现金流!M48:O48,现金流!J48:L48),"")</f>
        <v>5.5465170741081232E-2</v>
      </c>
      <c r="D48" s="4">
        <f>IFERROR(XIRR(现金流!T48:V48,现金流!Q48:S48),"")</f>
        <v>6.2602391839027383E-2</v>
      </c>
      <c r="E48" s="4" t="str">
        <f>IFERROR(XIRR(现金流!AC48:AG48,现金流!X48:AB48),"")</f>
        <v/>
      </c>
      <c r="F48" s="4">
        <f>IFERROR(XIRR(现金流!AM48:AP48,现金流!AI48:AL48),"")</f>
        <v>6.4320281147956834E-2</v>
      </c>
      <c r="G48" s="4" t="str">
        <f>IFERROR(XIRR(现金流!BA48:BI48,现金流!AR48:AZ48),"")</f>
        <v/>
      </c>
      <c r="H48" s="4">
        <f>IFERROR(XIRR(现金流!BO48:BR48,现金流!BK48:BN48),"")</f>
        <v>7.0974192023277288E-2</v>
      </c>
      <c r="I48" s="4">
        <f>IFERROR(XIRR(现金流!BZ48:CE48,现金流!BT48:BY48),"")</f>
        <v>6.1027517914772039E-2</v>
      </c>
      <c r="J48" s="4">
        <f>IFERROR(XIRR(现金流!CM48:CR48,现金流!CG48:CL48),"")</f>
        <v>4.5875838398933416E-2</v>
      </c>
      <c r="K48" s="4" t="str">
        <f>IFERROR(XIRR(现金流!CX48:DA48,现金流!CT48:CW48),"")</f>
        <v/>
      </c>
    </row>
    <row r="49" spans="1:11" x14ac:dyDescent="0.15">
      <c r="A49" s="1">
        <v>42348</v>
      </c>
      <c r="B49" s="4">
        <f>IFERROR(XIRR(现金流!E49:H49,现金流!A49:D49),"")</f>
        <v>4.3633225560188296E-2</v>
      </c>
      <c r="C49" s="4">
        <f>IFERROR(XIRR(现金流!M49:O49,现金流!J49:L49),"")</f>
        <v>5.4154333472251889E-2</v>
      </c>
      <c r="D49" s="4">
        <f>IFERROR(XIRR(现金流!T49:V49,现金流!Q49:S49),"")</f>
        <v>6.2664672732353224E-2</v>
      </c>
      <c r="E49" s="4" t="str">
        <f>IFERROR(XIRR(现金流!AC49:AG49,现金流!X49:AB49),"")</f>
        <v/>
      </c>
      <c r="F49" s="4">
        <f>IFERROR(XIRR(现金流!AM49:AP49,现金流!AI49:AL49),"")</f>
        <v>6.427025496959686E-2</v>
      </c>
      <c r="G49" s="4">
        <f>IFERROR(XIRR(现金流!BA49:BI49,现金流!AR49:AZ49),"")</f>
        <v>5.4074296355247492E-2</v>
      </c>
      <c r="H49" s="4">
        <f>IFERROR(XIRR(现金流!BO49:BR49,现金流!BK49:BN49),"")</f>
        <v>7.1310147643089294E-2</v>
      </c>
      <c r="I49" s="4">
        <f>IFERROR(XIRR(现金流!BZ49:CE49,现金流!BT49:BY49),"")</f>
        <v>6.5087696909904486E-2</v>
      </c>
      <c r="J49" s="4">
        <f>IFERROR(XIRR(现金流!CM49:CR49,现金流!CG49:CL49),"")</f>
        <v>4.5773896574974063E-2</v>
      </c>
      <c r="K49" s="4" t="str">
        <f>IFERROR(XIRR(现金流!CX49:DA49,现金流!CT49:CW49),"")</f>
        <v/>
      </c>
    </row>
    <row r="50" spans="1:11" x14ac:dyDescent="0.15">
      <c r="A50" s="1">
        <v>42349</v>
      </c>
      <c r="B50" s="4">
        <f>IFERROR(XIRR(现金流!E50:H50,现金流!A50:D50),"")</f>
        <v>4.4114235043525699E-2</v>
      </c>
      <c r="C50" s="4">
        <f>IFERROR(XIRR(现金流!M50:O50,现金流!J50:L50),"")</f>
        <v>5.4092708230018618E-2</v>
      </c>
      <c r="D50" s="4">
        <f>IFERROR(XIRR(现金流!T50:V50,现金流!Q50:S50),"")</f>
        <v>6.2538376450538641E-2</v>
      </c>
      <c r="E50" s="4" t="str">
        <f>IFERROR(XIRR(现金流!AC50:AG50,现金流!X50:AB50),"")</f>
        <v/>
      </c>
      <c r="F50" s="4">
        <f>IFERROR(XIRR(现金流!AM50:AP50,现金流!AI50:AL50),"")</f>
        <v>6.4322718977928156E-2</v>
      </c>
      <c r="G50" s="4" t="str">
        <f>IFERROR(XIRR(现金流!BA50:BI50,现金流!AR50:AZ50),"")</f>
        <v/>
      </c>
      <c r="H50" s="4">
        <f>IFERROR(XIRR(现金流!BO50:BR50,现金流!BK50:BN50),"")</f>
        <v>7.1817007660865795E-2</v>
      </c>
      <c r="I50" s="4">
        <f>IFERROR(XIRR(现金流!BZ50:CE50,现金流!BT50:BY50),"")</f>
        <v>6.4587667584419264E-2</v>
      </c>
      <c r="J50" s="4">
        <f>IFERROR(XIRR(现金流!CM50:CR50,现金流!CG50:CL50),"")</f>
        <v>4.5671901106834417E-2</v>
      </c>
      <c r="K50" s="4" t="str">
        <f>IFERROR(XIRR(现金流!CX50:DA50,现金流!CT50:CW50),"")</f>
        <v/>
      </c>
    </row>
    <row r="51" spans="1:11" x14ac:dyDescent="0.15">
      <c r="A51" s="1">
        <v>42352</v>
      </c>
      <c r="B51" s="4">
        <f>IFERROR(XIRR(现金流!E51:H51,现金流!A51:D51),"")</f>
        <v>3.10686856508255E-2</v>
      </c>
      <c r="C51" s="4">
        <f>IFERROR(XIRR(现金流!M51:O51,现金流!J51:L51),"")</f>
        <v>5.4747810959815985E-2</v>
      </c>
      <c r="D51" s="4">
        <f>IFERROR(XIRR(现金流!T51:V51,现金流!Q51:S51),"")</f>
        <v>6.4309981465339658E-2</v>
      </c>
      <c r="E51" s="4" t="str">
        <f>IFERROR(XIRR(现金流!AC51:AG51,现金流!X51:AB51),"")</f>
        <v/>
      </c>
      <c r="F51" s="4">
        <f>IFERROR(XIRR(现金流!AM51:AP51,现金流!AI51:AL51),"")</f>
        <v>6.479025781154632E-2</v>
      </c>
      <c r="G51" s="4" t="str">
        <f>IFERROR(XIRR(现金流!BA51:BI51,现金流!AR51:AZ51),"")</f>
        <v/>
      </c>
      <c r="H51" s="4">
        <f>IFERROR(XIRR(现金流!BO51:BR51,现金流!BK51:BN51),"")</f>
        <v>7.1555474400520333E-2</v>
      </c>
      <c r="I51" s="4">
        <f>IFERROR(XIRR(现金流!BZ51:CE51,现金流!BT51:BY51),"")</f>
        <v>6.4587643742561346E-2</v>
      </c>
      <c r="J51" s="4">
        <f>IFERROR(XIRR(现金流!CM51:CR51,现金流!CG51:CL51),"")</f>
        <v>4.5658740401268008E-2</v>
      </c>
      <c r="K51" s="4">
        <f>IFERROR(XIRR(现金流!CX51:DA51,现金流!CT51:CW51),"")</f>
        <v>6.2640067934989954E-2</v>
      </c>
    </row>
    <row r="52" spans="1:11" x14ac:dyDescent="0.15">
      <c r="A52" s="1">
        <v>42353</v>
      </c>
      <c r="B52" s="4">
        <f>IFERROR(XIRR(现金流!E52:H52,现金流!A52:D52),"")</f>
        <v>4.4081947207450858E-2</v>
      </c>
      <c r="C52" s="4">
        <f>IFERROR(XIRR(现金流!M52:O52,现金流!J52:L52),"")</f>
        <v>5.384368598461152E-2</v>
      </c>
      <c r="D52" s="4">
        <f>IFERROR(XIRR(现金流!T52:V52,现金流!Q52:S52),"")</f>
        <v>6.7119160294532784E-2</v>
      </c>
      <c r="E52" s="4">
        <f>IFERROR(XIRR(现金流!AC52:AG52,现金流!X52:AB52),"")</f>
        <v>5.4380503296852109E-2</v>
      </c>
      <c r="F52" s="4">
        <f>IFERROR(XIRR(现金流!AM52:AP52,现金流!AI52:AL52),"")</f>
        <v>6.4843764901161199E-2</v>
      </c>
      <c r="G52" s="4" t="str">
        <f>IFERROR(XIRR(现金流!BA52:BI52,现金流!AR52:AZ52),"")</f>
        <v/>
      </c>
      <c r="H52" s="4">
        <f>IFERROR(XIRR(现金流!BO52:BR52,现金流!BK52:BN52),"")</f>
        <v>7.159585654735566E-2</v>
      </c>
      <c r="I52" s="4">
        <f>IFERROR(XIRR(现金流!BZ52:CE52,现金流!BT52:BY52),"")</f>
        <v>6.4112719893455489E-2</v>
      </c>
      <c r="J52" s="4">
        <f>IFERROR(XIRR(现金流!CM52:CR52,现金流!CG52:CL52),"")</f>
        <v>4.5678815245628362E-2</v>
      </c>
      <c r="K52" s="4">
        <f>IFERROR(XIRR(现金流!CX52:DA52,现金流!CT52:CW52),"")</f>
        <v>6.3867124915122975E-2</v>
      </c>
    </row>
    <row r="53" spans="1:11" x14ac:dyDescent="0.15">
      <c r="A53" s="1">
        <v>42354</v>
      </c>
      <c r="B53" s="4" t="str">
        <f>IFERROR(XIRR(现金流!E53:H53,现金流!A53:D53),"")</f>
        <v/>
      </c>
      <c r="C53" s="4">
        <f>IFERROR(XIRR(现金流!M53:O53,现金流!J53:L53),"")</f>
        <v>5.3190103173255926E-2</v>
      </c>
      <c r="D53" s="4">
        <f>IFERROR(XIRR(现金流!T53:V53,现金流!Q53:S53),"")</f>
        <v>6.5717330574989338E-2</v>
      </c>
      <c r="E53" s="4">
        <f>IFERROR(XIRR(现金流!AC53:AG53,现金流!X53:AB53),"")</f>
        <v>5.6856688857078536E-2</v>
      </c>
      <c r="F53" s="4">
        <f>IFERROR(XIRR(现金流!AM53:AP53,现金流!AI53:AL53),"")</f>
        <v>6.4845731854438801E-2</v>
      </c>
      <c r="G53" s="4" t="str">
        <f>IFERROR(XIRR(现金流!BA53:BI53,现金流!AR53:AZ53),"")</f>
        <v/>
      </c>
      <c r="H53" s="4">
        <f>IFERROR(XIRR(现金流!BO53:BR53,现金流!BK53:BN53),"")</f>
        <v>7.1678993105888364E-2</v>
      </c>
      <c r="I53" s="4">
        <f>IFERROR(XIRR(现金流!BZ53:CE53,现金流!BT53:BY53),"")</f>
        <v>6.4587661623954781E-2</v>
      </c>
      <c r="J53" s="4">
        <f>IFERROR(XIRR(现金流!CM53:CR53,现金流!CG53:CL53),"")</f>
        <v>4.5723393559455872E-2</v>
      </c>
      <c r="K53" s="4">
        <f>IFERROR(XIRR(现金流!CX53:DA53,现金流!CT53:CW53),"")</f>
        <v>6.3865485787391665E-2</v>
      </c>
    </row>
    <row r="54" spans="1:11" x14ac:dyDescent="0.15">
      <c r="A54" s="1">
        <v>42355</v>
      </c>
      <c r="B54" s="4" t="str">
        <f>IFERROR(XIRR(现金流!E54:H54,现金流!A54:D54),"")</f>
        <v/>
      </c>
      <c r="C54" s="4">
        <f>IFERROR(XIRR(现金流!M54:O54,现金流!J54:L54),"")</f>
        <v>5.4225608706474304E-2</v>
      </c>
      <c r="D54" s="4">
        <f>IFERROR(XIRR(现金流!T54:V54,现金流!Q54:S54),"")</f>
        <v>6.6105678677558885E-2</v>
      </c>
      <c r="E54" s="4" t="str">
        <f>IFERROR(XIRR(现金流!AC54:AG54,现金流!X54:AB54),"")</f>
        <v/>
      </c>
      <c r="F54" s="4">
        <f>IFERROR(XIRR(现金流!AM54:AP54,现金流!AI54:AL54),"")</f>
        <v>6.4847710728645327E-2</v>
      </c>
      <c r="G54" s="4" t="str">
        <f>IFERROR(XIRR(现金流!BA54:BI54,现金流!AR54:AZ54),"")</f>
        <v/>
      </c>
      <c r="H54" s="4">
        <f>IFERROR(XIRR(现金流!BO54:BR54,现金流!BK54:BN54),"")</f>
        <v>7.1634218096733079E-2</v>
      </c>
      <c r="I54" s="4">
        <f>IFERROR(XIRR(现金流!BZ54:CE54,现金流!BT54:BY54),"")</f>
        <v>6.4587679505348217E-2</v>
      </c>
      <c r="J54" s="4">
        <f>IFERROR(XIRR(现金流!CM54:CR54,现金流!CG54:CL54),"")</f>
        <v>4.5449766516685489E-2</v>
      </c>
      <c r="K54" s="4" t="str">
        <f>IFERROR(XIRR(现金流!CX54:DA54,现金流!CT54:CW54),"")</f>
        <v/>
      </c>
    </row>
    <row r="55" spans="1:11" x14ac:dyDescent="0.15">
      <c r="A55" s="1">
        <v>42356</v>
      </c>
      <c r="B55" s="4">
        <f>IFERROR(XIRR(现金流!E55:H55,现金流!A55:D55),"")</f>
        <v>4.4552180171012881E-2</v>
      </c>
      <c r="C55" s="4">
        <f>IFERROR(XIRR(现金流!M55:O55,现金流!J55:L55),"")</f>
        <v>5.3823849558830253E-2</v>
      </c>
      <c r="D55" s="4">
        <f>IFERROR(XIRR(现金流!T55:V55,现金流!Q55:S55),"")</f>
        <v>6.5469565987586964E-2</v>
      </c>
      <c r="E55" s="4">
        <f>IFERROR(XIRR(现金流!AC55:AG55,现金流!X55:AB55),"")</f>
        <v>5.9486439824104301E-2</v>
      </c>
      <c r="F55" s="4">
        <f>IFERROR(XIRR(现金流!AM55:AP55,现金流!AI55:AL55),"")</f>
        <v>6.0728397965431224E-2</v>
      </c>
      <c r="G55" s="4" t="str">
        <f>IFERROR(XIRR(现金流!BA55:BI55,现金流!AR55:AZ55),"")</f>
        <v/>
      </c>
      <c r="H55" s="4">
        <f>IFERROR(XIRR(现金流!BO55:BR55,现金流!BK55:BN55),"")</f>
        <v>7.1290424466133137E-2</v>
      </c>
      <c r="I55" s="4">
        <f>IFERROR(XIRR(现金流!BZ55:CE55,现金流!BT55:BY55),"")</f>
        <v>6.433724462985993E-2</v>
      </c>
      <c r="J55" s="4">
        <f>IFERROR(XIRR(现金流!CM55:CR55,现金流!CG55:CL55),"")</f>
        <v>4.5518711209297194E-2</v>
      </c>
      <c r="K55" s="4" t="str">
        <f>IFERROR(XIRR(现金流!CX55:DA55,现金流!CT55:CW55),"")</f>
        <v/>
      </c>
    </row>
    <row r="56" spans="1:11" x14ac:dyDescent="0.15">
      <c r="A56" s="1">
        <v>42359</v>
      </c>
      <c r="B56" s="4" t="str">
        <f>IFERROR(XIRR(现金流!E56:H56,现金流!A56:D56),"")</f>
        <v/>
      </c>
      <c r="C56" s="4">
        <f>IFERROR(XIRR(现金流!M56:O56,现金流!J56:L56),"")</f>
        <v>5.4744371771812433E-2</v>
      </c>
      <c r="D56" s="4">
        <f>IFERROR(XIRR(现金流!T56:V56,现金流!Q56:S56),"")</f>
        <v>6.548139154911041E-2</v>
      </c>
      <c r="E56" s="4">
        <f>IFERROR(XIRR(现金流!AC56:AG56,现金流!X56:AB56),"")</f>
        <v>5.9704950451850883E-2</v>
      </c>
      <c r="F56" s="4" t="str">
        <f>IFERROR(XIRR(现金流!AM56:AP56,现金流!AI56:AL56),"")</f>
        <v/>
      </c>
      <c r="G56" s="4">
        <f>IFERROR(XIRR(现金流!BA56:BI56,现金流!AR56:AZ56),"")</f>
        <v>5.5687394738197324E-2</v>
      </c>
      <c r="H56" s="4">
        <f>IFERROR(XIRR(现金流!BO56:BR56,现金流!BK56:BN56),"")</f>
        <v>7.1797308325767528E-2</v>
      </c>
      <c r="I56" s="4">
        <f>IFERROR(XIRR(现金流!BZ56:CE56,现金流!BT56:BY56),"")</f>
        <v>6.4813861250877389E-2</v>
      </c>
      <c r="J56" s="4">
        <f>IFERROR(XIRR(现金流!CM56:CR56,现金流!CG56:CL56),"")</f>
        <v>4.5505335927009602E-2</v>
      </c>
      <c r="K56" s="4">
        <f>IFERROR(XIRR(现金流!CX56:DA56,现金流!CT56:CW56),"")</f>
        <v>6.4285144209861741E-2</v>
      </c>
    </row>
    <row r="57" spans="1:11" x14ac:dyDescent="0.15">
      <c r="A57" s="1">
        <v>42360</v>
      </c>
      <c r="B57" s="4">
        <f>IFERROR(XIRR(现金流!E57:H57,现金流!A57:D57),"")</f>
        <v>4.5019754767417916E-2</v>
      </c>
      <c r="C57" s="4">
        <f>IFERROR(XIRR(现金流!M57:O57,现金流!J57:L57),"")</f>
        <v>5.5798932909965529E-2</v>
      </c>
      <c r="D57" s="4">
        <f>IFERROR(XIRR(现金流!T57:V57,现金流!Q57:S57),"")</f>
        <v>6.6259333491325373E-2</v>
      </c>
      <c r="E57" s="4">
        <f>IFERROR(XIRR(现金流!AC57:AG57,现金流!X57:AB57),"")</f>
        <v>5.6862339377403259E-2</v>
      </c>
      <c r="F57" s="4">
        <f>IFERROR(XIRR(现金流!AM57:AP57,现金流!AI57:AL57),"")</f>
        <v>6.169527471065521E-2</v>
      </c>
      <c r="G57" s="4">
        <f>IFERROR(XIRR(现金流!BA57:BI57,现金流!AR57:AZ57),"")</f>
        <v>5.5706474184989918E-2</v>
      </c>
      <c r="H57" s="4">
        <f>IFERROR(XIRR(现金流!BO57:BR57,现金流!BK57:BN57),"")</f>
        <v>7.1409395337104817E-2</v>
      </c>
      <c r="I57" s="4">
        <f>IFERROR(XIRR(现金流!BZ57:CE57,现金流!BT57:BY57),"")</f>
        <v>6.4136424660682673E-2</v>
      </c>
      <c r="J57" s="4">
        <f>IFERROR(XIRR(现金流!CM57:CR57,现金流!CG57:CL57),"")</f>
        <v>4.5525410771369942E-2</v>
      </c>
      <c r="K57" s="4">
        <f>IFERROR(XIRR(现金流!CX57:DA57,现金流!CT57:CW57),"")</f>
        <v>6.4326813817024237E-2</v>
      </c>
    </row>
    <row r="58" spans="1:11" x14ac:dyDescent="0.15">
      <c r="A58" s="1">
        <v>42361</v>
      </c>
      <c r="B58" s="4">
        <f>IFERROR(XIRR(现金流!E58:H58,现金流!A58:D58),"")</f>
        <v>4.5012798905372631E-2</v>
      </c>
      <c r="C58" s="4">
        <f>IFERROR(XIRR(现金流!M58:O58,现金流!J58:L58),"")</f>
        <v>5.6688031554222099E-2</v>
      </c>
      <c r="D58" s="4">
        <f>IFERROR(XIRR(现金流!T58:V58,现金流!Q58:S58),"")</f>
        <v>6.6523244976997395E-2</v>
      </c>
      <c r="E58" s="4">
        <f>IFERROR(XIRR(现金流!AC58:AG58,现金流!X58:AB58),"")</f>
        <v>5.6863310933113101E-2</v>
      </c>
      <c r="F58" s="4" t="str">
        <f>IFERROR(XIRR(现金流!AM58:AP58,现金流!AI58:AL58),"")</f>
        <v/>
      </c>
      <c r="G58" s="4">
        <f>IFERROR(XIRR(现金流!BA58:BI58,现金流!AR58:AZ58),"")</f>
        <v>5.570826232433318E-2</v>
      </c>
      <c r="H58" s="4">
        <f>IFERROR(XIRR(现金流!BO58:BR58,现金流!BK58:BN58),"")</f>
        <v>7.1407142281532318E-2</v>
      </c>
      <c r="I58" s="4">
        <f>IFERROR(XIRR(现金流!BZ58:CE58,现金流!BT58:BY58),"")</f>
        <v>6.413627564907072E-2</v>
      </c>
      <c r="J58" s="4">
        <f>IFERROR(XIRR(现金流!CM58:CR58,现金流!CG58:CL58),"")</f>
        <v>4.5643767714500419E-2</v>
      </c>
      <c r="K58" s="4" t="str">
        <f>IFERROR(XIRR(现金流!CX58:DA58,现金流!CT58:CW58),"")</f>
        <v/>
      </c>
    </row>
    <row r="59" spans="1:11" x14ac:dyDescent="0.15">
      <c r="A59" s="1">
        <v>42362</v>
      </c>
      <c r="B59" s="4" t="str">
        <f>IFERROR(XIRR(现金流!E59:H59,现金流!A59:D59),"")</f>
        <v/>
      </c>
      <c r="C59" s="4">
        <f>IFERROR(XIRR(现金流!M59:O59,现金流!J59:L59),"")</f>
        <v>5.6630370020866391E-2</v>
      </c>
      <c r="D59" s="4">
        <f>IFERROR(XIRR(现金流!T59:V59,现金流!Q59:S59),"")</f>
        <v>6.6205045580863944E-2</v>
      </c>
      <c r="E59" s="4">
        <f>IFERROR(XIRR(现金流!AC59:AG59,现金流!X59:AB59),"")</f>
        <v>5.716247260570527E-2</v>
      </c>
      <c r="F59" s="4">
        <f>IFERROR(XIRR(现金流!AM59:AP59,现金流!AI59:AL59),"")</f>
        <v>6.2468561530113223E-2</v>
      </c>
      <c r="G59" s="4" t="str">
        <f>IFERROR(XIRR(现金流!BA59:BI59,现金流!AR59:AZ59),"")</f>
        <v/>
      </c>
      <c r="H59" s="4">
        <f>IFERROR(XIRR(现金流!BO59:BR59,现金流!BK59:BN59),"")</f>
        <v>7.1490803360939034E-2</v>
      </c>
      <c r="I59" s="4">
        <f>IFERROR(XIRR(现金流!BZ59:CE59,现金流!BT59:BY59),"")</f>
        <v>6.4211371541023257E-2</v>
      </c>
      <c r="J59" s="4">
        <f>IFERROR(XIRR(现金流!CM59:CR59,现金流!CG59:CL59),"")</f>
        <v>4.5123830437660217E-2</v>
      </c>
      <c r="K59" s="4" t="str">
        <f>IFERROR(XIRR(现金流!CX59:DA59,现金流!CT59:CW59),"")</f>
        <v/>
      </c>
    </row>
    <row r="60" spans="1:11" x14ac:dyDescent="0.15">
      <c r="A60" s="1">
        <v>42363</v>
      </c>
      <c r="B60" s="4">
        <f>IFERROR(XIRR(现金流!E60:H60,现金流!A60:D60),"")</f>
        <v>4.4499215483665477E-2</v>
      </c>
      <c r="C60" s="4">
        <f>IFERROR(XIRR(现金流!M60:O60,现金流!J60:L60),"")</f>
        <v>5.7092949748039259E-2</v>
      </c>
      <c r="D60" s="4">
        <f>IFERROR(XIRR(现金流!T60:V60,现金流!Q60:S60),"")</f>
        <v>6.5562340617179873E-2</v>
      </c>
      <c r="E60" s="4">
        <f>IFERROR(XIRR(现金流!AC60:AG60,现金流!X60:AB60),"")</f>
        <v>5.7462409138679504E-2</v>
      </c>
      <c r="F60" s="4">
        <f>IFERROR(XIRR(现金流!AM60:AP60,现金流!AI60:AL60),"")</f>
        <v>6.2727412581443778E-2</v>
      </c>
      <c r="G60" s="4">
        <f>IFERROR(XIRR(现金流!BA60:BI60,现金流!AR60:AZ60),"")</f>
        <v>5.5711844563484186E-2</v>
      </c>
      <c r="H60" s="4">
        <f>IFERROR(XIRR(现金流!BO60:BR60,现金流!BK60:BN60),"")</f>
        <v>7.1402677893638633E-2</v>
      </c>
      <c r="I60" s="4">
        <f>IFERROR(XIRR(现金流!BZ60:CE60,现金流!BT60:BY60),"")</f>
        <v>6.4588114619255066E-2</v>
      </c>
      <c r="J60" s="4">
        <f>IFERROR(XIRR(现金流!CM60:CR60,现金流!CG60:CL60),"")</f>
        <v>4.487400949001312E-2</v>
      </c>
      <c r="K60" s="4">
        <f>IFERROR(XIRR(现金流!CX60:DA60,现金流!CT60:CW60),"")</f>
        <v>6.5141054987907412E-2</v>
      </c>
    </row>
    <row r="61" spans="1:11" x14ac:dyDescent="0.15">
      <c r="A61" s="1">
        <v>42366</v>
      </c>
      <c r="B61" s="4">
        <f>IFERROR(XIRR(现金流!E61:H61,现金流!A61:D61),"")</f>
        <v>4.4476345181465163E-2</v>
      </c>
      <c r="C61" s="4">
        <f>IFERROR(XIRR(现金流!M61:O61,现金流!J61:L61),"")</f>
        <v>5.5612429976463318E-2</v>
      </c>
      <c r="D61" s="4">
        <f>IFERROR(XIRR(现金流!T61:V61,现金流!Q61:S61),"")</f>
        <v>6.5770289301872259E-2</v>
      </c>
      <c r="E61" s="4">
        <f>IFERROR(XIRR(现金流!AC61:AG61,现金流!X61:AB61),"")</f>
        <v>5.6569752097129805E-2</v>
      </c>
      <c r="F61" s="4">
        <f>IFERROR(XIRR(现金流!AM61:AP61,现金流!AI61:AL61),"")</f>
        <v>6.2725922465324394E-2</v>
      </c>
      <c r="G61" s="4">
        <f>IFERROR(XIRR(现金流!BA61:BI61,现金流!AR61:AZ61),"")</f>
        <v>5.5561271309852597E-2</v>
      </c>
      <c r="H61" s="4">
        <f>IFERROR(XIRR(现金流!BO61:BR61,现金流!BK61:BN61),"")</f>
        <v>7.0922282338142392E-2</v>
      </c>
      <c r="I61" s="4">
        <f>IFERROR(XIRR(现金流!BZ61:CE61,现金流!BT61:BY61),"")</f>
        <v>6.4085385203361503E-2</v>
      </c>
      <c r="J61" s="4">
        <f>IFERROR(XIRR(现金流!CM61:CR61,现金流!CG61:CL61),"")</f>
        <v>4.4859614968299877E-2</v>
      </c>
      <c r="K61" s="4">
        <f>IFERROR(XIRR(现金流!CX61:DA61,现金流!CT61:CW61),"")</f>
        <v>7.0326563715934737E-2</v>
      </c>
    </row>
    <row r="62" spans="1:11" x14ac:dyDescent="0.15">
      <c r="A62" s="1">
        <v>42367</v>
      </c>
      <c r="B62" s="4" t="str">
        <f>IFERROR(XIRR(现金流!E62:H62,现金流!A62:D62),"")</f>
        <v/>
      </c>
      <c r="C62" s="4">
        <f>IFERROR(XIRR(现金流!M62:O62,现金流!J62:L62),"")</f>
        <v>5.5726501345634463E-2</v>
      </c>
      <c r="D62" s="4">
        <f>IFERROR(XIRR(现金流!T62:V62,现金流!Q62:S62),"")</f>
        <v>6.5840086340904255E-2</v>
      </c>
      <c r="E62" s="4">
        <f>IFERROR(XIRR(现金流!AC62:AG62,现金流!X62:AB62),"")</f>
        <v>5.6272265315055844E-2</v>
      </c>
      <c r="F62" s="4">
        <f>IFERROR(XIRR(现金流!AM62:AP62,现金流!AI62:AL62),"")</f>
        <v>6.2203618884086612E-2</v>
      </c>
      <c r="G62" s="4">
        <f>IFERROR(XIRR(现金流!BA62:BI62,现金流!AR62:AZ62),"")</f>
        <v>5.5563041567802424E-2</v>
      </c>
      <c r="H62" s="4">
        <f>IFERROR(XIRR(现金流!BO62:BR62,现金流!BK62:BN62),"")</f>
        <v>7.0661297440528889E-2</v>
      </c>
      <c r="I62" s="4">
        <f>IFERROR(XIRR(现金流!BZ62:CE62,现金流!BT62:BY62),"")</f>
        <v>6.4588513970375058E-2</v>
      </c>
      <c r="J62" s="4">
        <f>IFERROR(XIRR(现金流!CM62:CR62,现金流!CG62:CL62),"")</f>
        <v>4.4609430432319658E-2</v>
      </c>
      <c r="K62" s="4">
        <f>IFERROR(XIRR(现金流!CX62:DA62,现金流!CT62:CW62),"")</f>
        <v>7.1654179692268366E-2</v>
      </c>
    </row>
    <row r="63" spans="1:11" x14ac:dyDescent="0.15">
      <c r="A63" s="1">
        <v>42368</v>
      </c>
      <c r="B63" s="4" t="str">
        <f>IFERROR(XIRR(现金流!E63:H63,现金流!A63:D63),"")</f>
        <v/>
      </c>
      <c r="C63" s="4">
        <f>IFERROR(XIRR(现金流!M63:O63,现金流!J63:L63),"")</f>
        <v>5.5490919947624201E-2</v>
      </c>
      <c r="D63" s="4">
        <f>IFERROR(XIRR(现金流!T63:V63,现金流!Q63:S63),"")</f>
        <v>6.5910139679908761E-2</v>
      </c>
      <c r="E63" s="4">
        <f>IFERROR(XIRR(现金流!AC63:AG63,现金流!X63:AB63),"")</f>
        <v>5.6272920966148374E-2</v>
      </c>
      <c r="F63" s="4">
        <f>IFERROR(XIRR(现金流!AM63:AP63,现金流!AI63:AL63),"")</f>
        <v>6.2986537814140306E-2</v>
      </c>
      <c r="G63" s="4">
        <f>IFERROR(XIRR(现金流!BA63:BI63,现金流!AR63:AZ63),"")</f>
        <v>5.5564811825752264E-2</v>
      </c>
      <c r="H63" s="4">
        <f>IFERROR(XIRR(现金流!BO63:BR63,现金流!BK63:BN63),"")</f>
        <v>7.0787712931632982E-2</v>
      </c>
      <c r="I63" s="4">
        <f>IFERROR(XIRR(现金流!BZ63:CE63,现金流!BT63:BY63),"")</f>
        <v>6.458862721920014E-2</v>
      </c>
      <c r="J63" s="4">
        <f>IFERROR(XIRR(现金流!CM63:CR63,现金流!CG63:CL63),"")</f>
        <v>3.9757505059242249E-2</v>
      </c>
      <c r="K63" s="4">
        <f>IFERROR(XIRR(现金流!CX63:DA63,现金流!CT63:CW63),"")</f>
        <v>6.6876503825187658E-2</v>
      </c>
    </row>
    <row r="64" spans="1:11" x14ac:dyDescent="0.15">
      <c r="A64" s="1">
        <v>42369</v>
      </c>
      <c r="B64" s="4">
        <f>IFERROR(XIRR(现金流!E64:H64,现金流!A64:D64),"")</f>
        <v>4.4503673911094666E-2</v>
      </c>
      <c r="C64" s="4">
        <f>IFERROR(XIRR(现金流!M64:O64,现金流!J64:L64),"")</f>
        <v>5.4640904068946838E-2</v>
      </c>
      <c r="D64" s="4">
        <f>IFERROR(XIRR(现金流!T64:V64,现金流!Q64:S64),"")</f>
        <v>6.5849658846855161E-2</v>
      </c>
      <c r="E64" s="4">
        <f>IFERROR(XIRR(现金流!AC64:AG64,现金流!X64:AB64),"")</f>
        <v>5.6602165102958679E-2</v>
      </c>
      <c r="F64" s="4">
        <f>IFERROR(XIRR(现金流!AM64:AP64,现金流!AI64:AL64),"")</f>
        <v>6.2986430525779721E-2</v>
      </c>
      <c r="G64" s="4">
        <f>IFERROR(XIRR(现金流!BA64:BI64,现金流!AR64:AZ64),"")</f>
        <v>5.5583921074867246E-2</v>
      </c>
      <c r="H64" s="4">
        <f>IFERROR(XIRR(现金流!BO64:BR64,现金流!BK64:BN64),"")</f>
        <v>7.078498303890228E-2</v>
      </c>
      <c r="I64" s="4">
        <f>IFERROR(XIRR(现金流!BZ64:CE64,现金流!BT64:BY64),"")</f>
        <v>6.4714899659156805E-2</v>
      </c>
      <c r="J64" s="4">
        <f>IFERROR(XIRR(现金流!CM64:CR64,现金流!CG64:CL64),"")</f>
        <v>3.9989605545997634E-2</v>
      </c>
      <c r="K64" s="4">
        <f>IFERROR(XIRR(现金流!CX64:DA64,现金流!CT64:CW64),"")</f>
        <v>6.5573146939277668E-2</v>
      </c>
    </row>
    <row r="65" spans="1:11" x14ac:dyDescent="0.15">
      <c r="A65" s="1">
        <v>42373</v>
      </c>
      <c r="B65" s="4">
        <f>IFERROR(XIRR(现金流!E65:H65,现金流!A65:D65),"")</f>
        <v>4.4432672858238237E-2</v>
      </c>
      <c r="C65" s="4">
        <f>IFERROR(XIRR(现金流!M65:O65,现金流!J65:L65),"")</f>
        <v>5.5182585120201105E-2</v>
      </c>
      <c r="D65" s="4">
        <f>IFERROR(XIRR(现金流!T65:V65,现金流!Q65:S65),"")</f>
        <v>6.5540429949760434E-2</v>
      </c>
      <c r="E65" s="4" t="str">
        <f>IFERROR(XIRR(现金流!AC65:AG65,现金流!X65:AB65),"")</f>
        <v/>
      </c>
      <c r="F65" s="4">
        <f>IFERROR(XIRR(现金流!AM65:AP65,现金流!AI65:AL65),"")</f>
        <v>6.3249555230140683E-2</v>
      </c>
      <c r="G65" s="4" t="str">
        <f>IFERROR(XIRR(现金流!BA65:BI65,现金流!AR65:AZ65),"")</f>
        <v/>
      </c>
      <c r="H65" s="4">
        <f>IFERROR(XIRR(现金流!BO65:BR65,现金流!BK65:BN65),"")</f>
        <v>7.099077999591831E-2</v>
      </c>
      <c r="I65" s="4">
        <f>IFERROR(XIRR(现金流!BZ65:CE65,现金流!BT65:BY65),"")</f>
        <v>6.4589336514472948E-2</v>
      </c>
      <c r="J65" s="4">
        <f>IFERROR(XIRR(现金流!CM65:CR65,现金流!CG65:CL65),"")</f>
        <v>4.0320667624473575E-2</v>
      </c>
      <c r="K65" s="4">
        <f>IFERROR(XIRR(现金流!CX65:DA65,现金流!CT65:CW65),"")</f>
        <v>6.6010037064552315E-2</v>
      </c>
    </row>
    <row r="66" spans="1:11" x14ac:dyDescent="0.15">
      <c r="A66" s="1">
        <v>42374</v>
      </c>
      <c r="B66" s="4" t="str">
        <f>IFERROR(XIRR(现金流!E66:H66,现金流!A66:D66),"")</f>
        <v/>
      </c>
      <c r="C66" s="4">
        <f>IFERROR(XIRR(现金流!M66:O66,现金流!J66:L66),"")</f>
        <v>5.4676726460456848E-2</v>
      </c>
      <c r="D66" s="4">
        <f>IFERROR(XIRR(现金流!T66:V66,现金流!Q66:S66),"")</f>
        <v>6.6203752160072307E-2</v>
      </c>
      <c r="E66" s="4" t="str">
        <f>IFERROR(XIRR(现金流!AC66:AG66,现金流!X66:AB66),"")</f>
        <v/>
      </c>
      <c r="F66" s="4">
        <f>IFERROR(XIRR(现金流!AM66:AP66,现金流!AI66:AL66),"")</f>
        <v>6.3355413079261777E-2</v>
      </c>
      <c r="G66" s="4">
        <f>IFERROR(XIRR(现金流!BA66:BI66,现金流!AR66:AZ66),"")</f>
        <v>5.7481846213340765E-2</v>
      </c>
      <c r="H66" s="4">
        <f>IFERROR(XIRR(现金流!BO66:BR66,现金流!BK66:BN66),"")</f>
        <v>7.0944938063621524E-2</v>
      </c>
      <c r="I66" s="4">
        <f>IFERROR(XIRR(现金流!BZ66:CE66,现金流!BT66:BY66),"")</f>
        <v>6.4589497447013852E-2</v>
      </c>
      <c r="J66" s="4" t="str">
        <f>IFERROR(XIRR(现金流!CM66:CR66,现金流!CG66:CL66),"")</f>
        <v/>
      </c>
      <c r="K66" s="4">
        <f>IFERROR(XIRR(现金流!CX66:DA66,现金流!CT66:CW66),"")</f>
        <v>6.6885468363761899E-2</v>
      </c>
    </row>
    <row r="67" spans="1:11" x14ac:dyDescent="0.15">
      <c r="A67" s="1">
        <v>42375</v>
      </c>
      <c r="B67" s="4" t="str">
        <f>IFERROR(XIRR(现金流!E67:H67,现金流!A67:D67),"")</f>
        <v/>
      </c>
      <c r="C67" s="4">
        <f>IFERROR(XIRR(现金流!M67:O67,现金流!J67:L67),"")</f>
        <v>5.4612985253334051E-2</v>
      </c>
      <c r="D67" s="4">
        <f>IFERROR(XIRR(现金流!T67:V67,现金流!Q67:S67),"")</f>
        <v>6.4627358317375191E-2</v>
      </c>
      <c r="E67" s="4">
        <f>IFERROR(XIRR(现金流!AC67:AG67,现金流!X67:AB67),"")</f>
        <v>5.6937840580940258E-2</v>
      </c>
      <c r="F67" s="4">
        <f>IFERROR(XIRR(现金流!AM67:AP67,现金流!AI67:AL67),"")</f>
        <v>6.3303020596504209E-2</v>
      </c>
      <c r="G67" s="4" t="str">
        <f>IFERROR(XIRR(现金流!BA67:BI67,现金流!AR67:AZ67),"")</f>
        <v/>
      </c>
      <c r="H67" s="4">
        <f>IFERROR(XIRR(现金流!BO67:BR67,现金流!BK67:BN67),"")</f>
        <v>7.0551982522010809E-2</v>
      </c>
      <c r="I67" s="4">
        <f>IFERROR(XIRR(现金流!BZ67:CE67,现金流!BT67:BY67),"")</f>
        <v>6.4589670300483695E-2</v>
      </c>
      <c r="J67" s="4">
        <f>IFERROR(XIRR(现金流!CM67:CR67,现金流!CG67:CL67),"")</f>
        <v>4.0354362130165106E-2</v>
      </c>
      <c r="K67" s="4">
        <f>IFERROR(XIRR(现金流!CX67:DA67,现金流!CT67:CW67),"")</f>
        <v>6.8161132931709292E-2</v>
      </c>
    </row>
    <row r="68" spans="1:11" x14ac:dyDescent="0.15">
      <c r="A68" s="1">
        <v>42376</v>
      </c>
      <c r="B68" s="4" t="str">
        <f>IFERROR(XIRR(现金流!E68:H68,现金流!A68:D68),"")</f>
        <v/>
      </c>
      <c r="C68" s="4">
        <f>IFERROR(XIRR(现金流!M68:O68,现金流!J68:L68),"")</f>
        <v>5.4281905293464675E-2</v>
      </c>
      <c r="D68" s="4">
        <f>IFERROR(XIRR(现金流!T68:V68,现金流!Q68:S68),"")</f>
        <v>6.3774809241294833E-2</v>
      </c>
      <c r="E68" s="4">
        <f>IFERROR(XIRR(现金流!AC68:AG68,现金流!X68:AB68),"")</f>
        <v>5.687883794307709E-2</v>
      </c>
      <c r="F68" s="4">
        <f>IFERROR(XIRR(现金流!AM68:AP68,现金流!AI68:AL68),"")</f>
        <v>6.2986096739768987E-2</v>
      </c>
      <c r="G68" s="4" t="str">
        <f>IFERROR(XIRR(现金流!BA68:BI68,现金流!AR68:AZ68),"")</f>
        <v/>
      </c>
      <c r="H68" s="4">
        <f>IFERROR(XIRR(现金流!BO68:BR68,现金流!BK68:BN68),"")</f>
        <v>7.0288845896720881E-2</v>
      </c>
      <c r="I68" s="4">
        <f>IFERROR(XIRR(现金流!BZ68:CE68,现金流!BT68:BY68),"")</f>
        <v>6.4160117506980877E-2</v>
      </c>
      <c r="J68" s="4">
        <f>IFERROR(XIRR(现金流!CM68:CR68,现金流!CG68:CL68),"")</f>
        <v>4.4540312886238109E-2</v>
      </c>
      <c r="K68" s="4">
        <f>IFERROR(XIRR(现金流!CX68:DA68,现金流!CT68:CW68),"")</f>
        <v>6.7767581343650823E-2</v>
      </c>
    </row>
    <row r="69" spans="1:11" x14ac:dyDescent="0.15">
      <c r="A69" s="1">
        <v>42377</v>
      </c>
      <c r="B69" s="4">
        <f>IFERROR(XIRR(现金流!E69:H69,现金流!A69:D69),"")</f>
        <v>4.4396641850471499E-2</v>
      </c>
      <c r="C69" s="4">
        <f>IFERROR(XIRR(现金流!M69:O69,现金流!J69:L69),"")</f>
        <v>5.4038628935813904E-2</v>
      </c>
      <c r="D69" s="4">
        <f>IFERROR(XIRR(现金流!T69:V69,现金流!Q69:S69),"")</f>
        <v>6.2133631110191351E-2</v>
      </c>
      <c r="E69" s="4">
        <f>IFERROR(XIRR(现金流!AC69:AG69,现金流!X69:AB69),"")</f>
        <v>5.6879940629005435E-2</v>
      </c>
      <c r="F69" s="4">
        <f>IFERROR(XIRR(现金流!AM69:AP69,现金流!AI69:AL69),"")</f>
        <v>6.2457194924354559E-2</v>
      </c>
      <c r="G69" s="4">
        <f>IFERROR(XIRR(现金流!BA69:BI69,现金流!AR69:AZ69),"")</f>
        <v>5.748910605907441E-2</v>
      </c>
      <c r="H69" s="4">
        <f>IFERROR(XIRR(现金流!BO69:BR69,现金流!BK69:BN69),"")</f>
        <v>6.933238208293914E-2</v>
      </c>
      <c r="I69" s="4">
        <f>IFERROR(XIRR(现金流!BZ69:CE69,现金流!BT69:BY69),"")</f>
        <v>6.365550458431242E-2</v>
      </c>
      <c r="J69" s="4">
        <f>IFERROR(XIRR(现金流!CM69:CR69,现金流!CG69:CL69),"")</f>
        <v>4.4584658741951E-2</v>
      </c>
      <c r="K69" s="4">
        <f>IFERROR(XIRR(现金流!CX69:DA69,现金流!CT69:CW69),"")</f>
        <v>6.693411767482757E-2</v>
      </c>
    </row>
    <row r="70" spans="1:11" x14ac:dyDescent="0.15">
      <c r="A70" s="1">
        <v>42380</v>
      </c>
      <c r="B70" s="4" t="str">
        <f>IFERROR(XIRR(现金流!E70:H70,现金流!A70:D70),"")</f>
        <v/>
      </c>
      <c r="C70" s="4">
        <f>IFERROR(XIRR(现金流!M70:O70,现金流!J70:L70),"")</f>
        <v>5.2048555016517645E-2</v>
      </c>
      <c r="D70" s="4">
        <f>IFERROR(XIRR(现金流!T70:V70,现金流!Q70:S70),"")</f>
        <v>6.3319233059883115E-2</v>
      </c>
      <c r="E70" s="4" t="str">
        <f>IFERROR(XIRR(现金流!AC70:AG70,现金流!X70:AB70),"")</f>
        <v/>
      </c>
      <c r="F70" s="4">
        <f>IFERROR(XIRR(现金流!AM70:AP70,现金流!AI70:AL70),"")</f>
        <v>6.2455287575721746E-2</v>
      </c>
      <c r="G70" s="4" t="str">
        <f>IFERROR(XIRR(现金流!BA70:BI70,现金流!AR70:AZ70),"")</f>
        <v/>
      </c>
      <c r="H70" s="4">
        <f>IFERROR(XIRR(现金流!BO70:BR70,现金流!BK70:BN70),"")</f>
        <v>6.8930134177207947E-2</v>
      </c>
      <c r="I70" s="4">
        <f>IFERROR(XIRR(现金流!BZ70:CE70,现金流!BT70:BY70),"")</f>
        <v>6.3427773118019115E-2</v>
      </c>
      <c r="J70" s="4">
        <f>IFERROR(XIRR(现金流!CM70:CR70,现金流!CG70:CL70),"")</f>
        <v>4.6281489729881289E-2</v>
      </c>
      <c r="K70" s="4">
        <f>IFERROR(XIRR(现金流!CX70:DA70,现金流!CT70:CW70),"")</f>
        <v>6.6939112544059765E-2</v>
      </c>
    </row>
    <row r="71" spans="1:11" x14ac:dyDescent="0.15">
      <c r="A71" s="1">
        <v>42381</v>
      </c>
      <c r="B71" s="4" t="str">
        <f>IFERROR(XIRR(现金流!E71:H71,现金流!A71:D71),"")</f>
        <v/>
      </c>
      <c r="C71" s="4">
        <f>IFERROR(XIRR(现金流!M71:O71,现金流!J71:L71),"")</f>
        <v>5.135068595409395E-2</v>
      </c>
      <c r="D71" s="4">
        <f>IFERROR(XIRR(现金流!T71:V71,现金流!Q71:S71),"")</f>
        <v>6.35852426290512E-2</v>
      </c>
      <c r="E71" s="4">
        <f>IFERROR(XIRR(现金流!AC71:AG71,现金流!X71:AB71),"")</f>
        <v>5.748837292194367E-2</v>
      </c>
      <c r="F71" s="4">
        <f>IFERROR(XIRR(现金流!AM71:AP71,现金流!AI71:AL71),"")</f>
        <v>6.2507811188697818E-2</v>
      </c>
      <c r="G71" s="4">
        <f>IFERROR(XIRR(现金流!BA71:BI71,现金流!AR71:AZ71),"")</f>
        <v>5.7498863339424153E-2</v>
      </c>
      <c r="H71" s="4">
        <f>IFERROR(XIRR(现金流!BO71:BR71,现金流!BK71:BN71),"")</f>
        <v>6.9012549519538904E-2</v>
      </c>
      <c r="I71" s="4">
        <f>IFERROR(XIRR(现金流!BZ71:CE71,现金流!BT71:BY71),"")</f>
        <v>6.4438709616661066E-2</v>
      </c>
      <c r="J71" s="4">
        <f>IFERROR(XIRR(现金流!CM71:CR71,现金流!CG71:CL71),"")</f>
        <v>4.4787433743476879E-2</v>
      </c>
      <c r="K71" s="4" t="str">
        <f>IFERROR(XIRR(现金流!CX71:DA71,现金流!CT71:CW71),"")</f>
        <v/>
      </c>
    </row>
    <row r="72" spans="1:11" x14ac:dyDescent="0.15">
      <c r="A72" s="1">
        <v>42382</v>
      </c>
      <c r="B72" s="4" t="str">
        <f>IFERROR(XIRR(现金流!E72:H72,现金流!A72:D72),"")</f>
        <v/>
      </c>
      <c r="C72" s="4">
        <f>IFERROR(XIRR(现金流!M72:O72,现金流!J72:L72),"")</f>
        <v>5.1547637581825276E-2</v>
      </c>
      <c r="D72" s="4">
        <f>IFERROR(XIRR(现金流!T72:V72,现金流!Q72:S72),"")</f>
        <v>6.3122734427452074E-2</v>
      </c>
      <c r="E72" s="4">
        <f>IFERROR(XIRR(现金流!AC72:AG72,现金流!X72:AB72),"")</f>
        <v>5.7822975516319278E-2</v>
      </c>
      <c r="F72" s="4">
        <f>IFERROR(XIRR(现金流!AM72:AP72,现金流!AI72:AL72),"")</f>
        <v>6.1657080054283137E-2</v>
      </c>
      <c r="G72" s="4" t="str">
        <f>IFERROR(XIRR(现金流!BA72:BI72,现金流!AR72:AZ72),"")</f>
        <v/>
      </c>
      <c r="H72" s="4">
        <f>IFERROR(XIRR(现金流!BO72:BR72,现金流!BK72:BN72),"")</f>
        <v>6.9008287787437436E-2</v>
      </c>
      <c r="I72" s="4">
        <f>IFERROR(XIRR(现金流!BZ72:CE72,现金流!BT72:BY72),"")</f>
        <v>6.4109453558921822E-2</v>
      </c>
      <c r="J72" s="4">
        <f>IFERROR(XIRR(现金流!CM72:CR72,现金流!CG72:CL72),"")</f>
        <v>4.4535222649574283E-2</v>
      </c>
      <c r="K72" s="4">
        <f>IFERROR(XIRR(现金流!CX72:DA72,现金流!CT72:CW72),"")</f>
        <v>6.6942533850669866E-2</v>
      </c>
    </row>
    <row r="73" spans="1:11" x14ac:dyDescent="0.15">
      <c r="A73" s="1">
        <v>42383</v>
      </c>
      <c r="B73" s="4">
        <f>IFERROR(XIRR(现金流!E73:H73,现金流!A73:D73),"")</f>
        <v>4.404270946979523E-2</v>
      </c>
      <c r="C73" s="4">
        <f>IFERROR(XIRR(现金流!M73:O73,现金流!J73:L73),"")</f>
        <v>5.2376499772071844E-2</v>
      </c>
      <c r="D73" s="4">
        <f>IFERROR(XIRR(现金流!T73:V73,现金流!Q73:S73),"")</f>
        <v>6.1467787623405462E-2</v>
      </c>
      <c r="E73" s="4">
        <f>IFERROR(XIRR(现金流!AC73:AG73,现金流!X73:AB73),"")</f>
        <v>5.7521715760231018E-2</v>
      </c>
      <c r="F73" s="4">
        <f>IFERROR(XIRR(现金流!AM73:AP73,现金流!AI73:AL73),"")</f>
        <v>6.0753199458122256E-2</v>
      </c>
      <c r="G73" s="4" t="str">
        <f>IFERROR(XIRR(现金流!BA73:BI73,现金流!AR73:AZ73),"")</f>
        <v/>
      </c>
      <c r="H73" s="4">
        <f>IFERROR(XIRR(现金流!BO73:BR73,现金流!BK73:BN73),"")</f>
        <v>6.8613019585609433E-2</v>
      </c>
      <c r="I73" s="4">
        <f>IFERROR(XIRR(现金流!BZ73:CE73,现金流!BT73:BY73),"")</f>
        <v>6.4109447598457339E-2</v>
      </c>
      <c r="J73" s="4">
        <f>IFERROR(XIRR(现金流!CM73:CR73,现金流!CG73:CL73),"")</f>
        <v>4.3100664019584664E-2</v>
      </c>
      <c r="K73" s="4">
        <f>IFERROR(XIRR(现金流!CX73:DA73,现金流!CT73:CW73),"")</f>
        <v>6.5577211976051347E-2</v>
      </c>
    </row>
    <row r="74" spans="1:11" x14ac:dyDescent="0.15">
      <c r="A74" s="1">
        <v>42384</v>
      </c>
      <c r="B74" s="4" t="str">
        <f>IFERROR(XIRR(现金流!E74:H74,现金流!A74:D74),"")</f>
        <v/>
      </c>
      <c r="C74" s="4">
        <f>IFERROR(XIRR(现金流!M74:O74,现金流!J74:L74),"")</f>
        <v>5.257740914821625E-2</v>
      </c>
      <c r="D74" s="4">
        <f>IFERROR(XIRR(现金流!T74:V74,现金流!Q74:S74),"")</f>
        <v>6.1664739251136774E-2</v>
      </c>
      <c r="E74" s="4">
        <f>IFERROR(XIRR(现金流!AC74:AG74,现金流!X74:AB74),"")</f>
        <v>5.746268928050996E-2</v>
      </c>
      <c r="F74" s="4">
        <f>IFERROR(XIRR(现金流!AM74:AP74,现金流!AI74:AL74),"")</f>
        <v>6.0591241717338554E-2</v>
      </c>
      <c r="G74" s="4">
        <f>IFERROR(XIRR(现金流!BA74:BI74,现金流!AR74:AZ74),"")</f>
        <v>5.9266975522041326E-2</v>
      </c>
      <c r="H74" s="4">
        <f>IFERROR(XIRR(现金流!BO74:BR74,现金流!BK74:BN74),"")</f>
        <v>6.8478038907051078E-2</v>
      </c>
      <c r="I74" s="4">
        <f>IFERROR(XIRR(现金流!BZ74:CE74,现金流!BT74:BY74),"")</f>
        <v>6.3022765517234791E-2</v>
      </c>
      <c r="J74" s="4">
        <f>IFERROR(XIRR(现金流!CM74:CR74,现金流!CG74:CL74),"")</f>
        <v>4.403089582920075E-2</v>
      </c>
      <c r="K74" s="4">
        <f>IFERROR(XIRR(现金流!CX74:DA74,现金流!CT74:CW74),"")</f>
        <v>6.5181466937065127E-2</v>
      </c>
    </row>
    <row r="75" spans="1:11" x14ac:dyDescent="0.15">
      <c r="A75" s="1">
        <v>42387</v>
      </c>
      <c r="B75" s="4" t="str">
        <f>IFERROR(XIRR(现金流!E75:H75,现金流!A75:D75),"")</f>
        <v/>
      </c>
      <c r="C75" s="4">
        <f>IFERROR(XIRR(现金流!M75:O75,现金流!J75:L75),"")</f>
        <v>5.2002260088920602E-2</v>
      </c>
      <c r="D75" s="4">
        <f>IFERROR(XIRR(现金流!T75:V75,现金流!Q75:S75),"")</f>
        <v>6.1261519789695726E-2</v>
      </c>
      <c r="E75" s="4">
        <f>IFERROR(XIRR(现金流!AC75:AG75,现金流!X75:AB75),"")</f>
        <v>5.752802789211274E-2</v>
      </c>
      <c r="F75" s="4">
        <f>IFERROR(XIRR(现金流!AM75:AP75,现金流!AI75:AL75),"")</f>
        <v>5.9784367680549622E-2</v>
      </c>
      <c r="G75" s="4" t="str">
        <f>IFERROR(XIRR(现金流!BA75:BI75,现金流!AR75:AZ75),"")</f>
        <v/>
      </c>
      <c r="H75" s="4">
        <f>IFERROR(XIRR(现金流!BO75:BR75,现金流!BK75:BN75),"")</f>
        <v>6.9030722975730902E-2</v>
      </c>
      <c r="I75" s="4">
        <f>IFERROR(XIRR(现金流!BZ75:CE75,现金流!BT75:BY75),"")</f>
        <v>6.3830533623695368E-2</v>
      </c>
      <c r="J75" s="4">
        <f>IFERROR(XIRR(现金流!CM75:CR75,现金流!CG75:CL75),"")</f>
        <v>4.3743339180946347E-2</v>
      </c>
      <c r="K75" s="4" t="str">
        <f>IFERROR(XIRR(现金流!CX75:DA75,现金流!CT75:CW75),"")</f>
        <v/>
      </c>
    </row>
    <row r="76" spans="1:11" x14ac:dyDescent="0.15">
      <c r="A76" s="1">
        <v>42388</v>
      </c>
      <c r="B76" s="4" t="str">
        <f>IFERROR(XIRR(现金流!E76:H76,现金流!A76:D76),"")</f>
        <v/>
      </c>
      <c r="C76" s="4">
        <f>IFERROR(XIRR(现金流!M76:O76,现金流!J76:L76),"")</f>
        <v>5.2204170823097237E-2</v>
      </c>
      <c r="D76" s="4">
        <f>IFERROR(XIRR(现金流!T76:V76,现金流!Q76:S76),"")</f>
        <v>6.0129025578498835E-2</v>
      </c>
      <c r="E76" s="4">
        <f>IFERROR(XIRR(现金流!AC76:AG76,现金流!X76:AB76),"")</f>
        <v>5.7529631257057207E-2</v>
      </c>
      <c r="F76" s="4">
        <f>IFERROR(XIRR(现金流!AM76:AP76,现金流!AI76:AL76),"")</f>
        <v>6.0046514868736259E-2</v>
      </c>
      <c r="G76" s="4">
        <f>IFERROR(XIRR(现金流!BA76:BI76,现金流!AR76:AZ76),"")</f>
        <v>5.7516160607337954E-2</v>
      </c>
      <c r="H76" s="4">
        <f>IFERROR(XIRR(现金流!BO76:BR76,现金流!BK76:BN76),"")</f>
        <v>6.9157639145851157E-2</v>
      </c>
      <c r="I76" s="4">
        <f>IFERROR(XIRR(现金流!BZ76:CE76,现金流!BT76:BY76),"")</f>
        <v>6.4109548926353455E-2</v>
      </c>
      <c r="J76" s="4">
        <f>IFERROR(XIRR(现金流!CM76:CR76,现金流!CG76:CL76),"")</f>
        <v>4.4629487395286563E-2</v>
      </c>
      <c r="K76" s="4" t="str">
        <f>IFERROR(XIRR(现金流!CX76:DA76,现金流!CT76:CW76),"")</f>
        <v/>
      </c>
    </row>
    <row r="77" spans="1:11" x14ac:dyDescent="0.15">
      <c r="A77" s="1">
        <v>42389</v>
      </c>
      <c r="B77" s="4">
        <f>IFERROR(XIRR(现金流!E77:H77,现金流!A77:D77),"")</f>
        <v>4.3009647727012629E-2</v>
      </c>
      <c r="C77" s="4">
        <f>IFERROR(XIRR(现金流!M77:O77,现金流!J77:L77),"")</f>
        <v>5.2407190203666687E-2</v>
      </c>
      <c r="D77" s="4">
        <f>IFERROR(XIRR(现金流!T77:V77,现金流!Q77:S77),"")</f>
        <v>5.9261468052864072E-2</v>
      </c>
      <c r="E77" s="4">
        <f>IFERROR(XIRR(现金流!AC77:AG77,现金流!X77:AB77),"")</f>
        <v>5.7500842213630679E-2</v>
      </c>
      <c r="F77" s="4">
        <f>IFERROR(XIRR(现金流!AM77:AP77,现金流!AI77:AL77),"")</f>
        <v>6.0042878985404974E-2</v>
      </c>
      <c r="G77" s="4" t="str">
        <f>IFERROR(XIRR(现金流!BA77:BI77,现金流!AR77:AZ77),"")</f>
        <v/>
      </c>
      <c r="H77" s="4">
        <f>IFERROR(XIRR(现金流!BO77:BR77,现金流!BK77:BN77),"")</f>
        <v>6.9679054617881778E-2</v>
      </c>
      <c r="I77" s="4">
        <f>IFERROR(XIRR(现金流!BZ77:CE77,现金流!BT77:BY77),"")</f>
        <v>6.3855704665184004E-2</v>
      </c>
      <c r="J77" s="4">
        <f>IFERROR(XIRR(现金流!CM77:CR77,现金流!CG77:CL77),"")</f>
        <v>4.4997450709342968E-2</v>
      </c>
      <c r="K77" s="4">
        <f>IFERROR(XIRR(现金流!CX77:DA77,现金流!CT77:CW77),"")</f>
        <v>6.0313388705253601E-2</v>
      </c>
    </row>
    <row r="78" spans="1:11" x14ac:dyDescent="0.15">
      <c r="A78" s="1">
        <v>42390</v>
      </c>
      <c r="B78" s="4">
        <f>IFERROR(XIRR(现金流!E78:H78,现金流!A78:D78),"")</f>
        <v>4.3000045418739322E-2</v>
      </c>
      <c r="C78" s="4">
        <f>IFERROR(XIRR(现金流!M78:O78,现金流!J78:L78),"")</f>
        <v>5.3254380822181702E-2</v>
      </c>
      <c r="D78" s="4">
        <f>IFERROR(XIRR(现金流!T78:V78,现金流!Q78:S78),"")</f>
        <v>6.1122038960456843E-2</v>
      </c>
      <c r="E78" s="4">
        <f>IFERROR(XIRR(现金流!AC78:AG78,现金流!X78:AB78),"")</f>
        <v>5.7502445578575132E-2</v>
      </c>
      <c r="F78" s="4">
        <f>IFERROR(XIRR(现金流!AM78:AP78,现金流!AI78:AL78),"")</f>
        <v>6.0039243102073661E-2</v>
      </c>
      <c r="G78" s="4" t="str">
        <f>IFERROR(XIRR(现金流!BA78:BI78,现金流!AR78:AZ78),"")</f>
        <v/>
      </c>
      <c r="H78" s="4">
        <f>IFERROR(XIRR(现金流!BO78:BR78,现金流!BK78:BN78),"")</f>
        <v>6.9719401001930248E-2</v>
      </c>
      <c r="I78" s="4">
        <f>IFERROR(XIRR(现金流!BZ78:CE78,现金流!BT78:BY78),"")</f>
        <v>6.3881012797355655E-2</v>
      </c>
      <c r="J78" s="4">
        <f>IFERROR(XIRR(现金流!CM78:CR78,现金流!CG78:CL78),"")</f>
        <v>4.4992747902870195E-2</v>
      </c>
      <c r="K78" s="4">
        <f>IFERROR(XIRR(现金流!CX78:DA78,现金流!CT78:CW78),"")</f>
        <v>6.6690006852149972E-2</v>
      </c>
    </row>
    <row r="79" spans="1:11" x14ac:dyDescent="0.15">
      <c r="A79" s="1">
        <v>42391</v>
      </c>
      <c r="B79" s="4" t="str">
        <f>IFERROR(XIRR(现金流!E79:H79,现金流!A79:D79),"")</f>
        <v/>
      </c>
      <c r="C79" s="4">
        <f>IFERROR(XIRR(现金流!M79:O79,现金流!J79:L79),"")</f>
        <v>5.3553739190101632E-2</v>
      </c>
      <c r="D79" s="4">
        <f>IFERROR(XIRR(现金流!T79:V79,现金流!Q79:S79),"")</f>
        <v>6.0852405428886411E-2</v>
      </c>
      <c r="E79" s="4">
        <f>IFERROR(XIRR(现金流!AC79:AG79,现金流!X79:AB79),"")</f>
        <v>5.6896230578422552E-2</v>
      </c>
      <c r="F79" s="4">
        <f>IFERROR(XIRR(现金流!AM79:AP79,现金流!AI79:AL79),"")</f>
        <v>5.9768429398536688E-2</v>
      </c>
      <c r="G79" s="4" t="str">
        <f>IFERROR(XIRR(现金流!BA79:BI79,现金流!AR79:AZ79),"")</f>
        <v/>
      </c>
      <c r="H79" s="4">
        <f>IFERROR(XIRR(现金流!BO79:BR79,现金流!BK79:BN79),"")</f>
        <v>6.9628104567527771E-2</v>
      </c>
      <c r="I79" s="4">
        <f>IFERROR(XIRR(现金流!BZ79:CE79,现金流!BT79:BY79),"")</f>
        <v>6.385555565357208E-2</v>
      </c>
      <c r="J79" s="4">
        <f>IFERROR(XIRR(现金流!CM79:CR79,现金流!CG79:CL79),"")</f>
        <v>4.4988045096397408E-2</v>
      </c>
      <c r="K79" s="4">
        <f>IFERROR(XIRR(现金流!CX79:DA79,现金流!CT79:CW79),"")</f>
        <v>6.6691616177558907E-2</v>
      </c>
    </row>
    <row r="80" spans="1:11" x14ac:dyDescent="0.15">
      <c r="A80" s="1">
        <v>42394</v>
      </c>
      <c r="B80" s="4">
        <f>IFERROR(XIRR(现金流!E80:H80,现金流!A80:D80),"")</f>
        <v>4.2961439490318304E-2</v>
      </c>
      <c r="C80" s="4">
        <f>IFERROR(XIRR(现金流!M80:O80,现金流!J80:L80),"")</f>
        <v>5.3346446156501776E-2</v>
      </c>
      <c r="D80" s="4">
        <f>IFERROR(XIRR(现金流!T80:V80,现金流!Q80:S80),"")</f>
        <v>6.0643252730369565E-2</v>
      </c>
      <c r="E80" s="4">
        <f>IFERROR(XIRR(现金流!AC80:AG80,现金流!X80:AB80),"")</f>
        <v>5.6899937987327578E-2</v>
      </c>
      <c r="F80" s="4">
        <f>IFERROR(XIRR(现金流!AM80:AP80,现金流!AI80:AL80),"")</f>
        <v>6.0024753212928758E-2</v>
      </c>
      <c r="G80" s="4">
        <f>IFERROR(XIRR(现金流!BA80:BI80,现金流!AR80:AZ80),"")</f>
        <v>5.7619866728782651E-2</v>
      </c>
      <c r="H80" s="4">
        <f>IFERROR(XIRR(现金流!BO80:BR80,现金流!BK80:BN80),"")</f>
        <v>7.0102229714393616E-2</v>
      </c>
      <c r="I80" s="4">
        <f>IFERROR(XIRR(现金流!BZ80:CE80,现金流!BT80:BY80),"")</f>
        <v>6.4339259266853341E-2</v>
      </c>
      <c r="J80" s="4">
        <f>IFERROR(XIRR(现金流!CM80:CR80,现金流!CG80:CL80),"")</f>
        <v>4.5248571038246158E-2</v>
      </c>
      <c r="K80" s="4">
        <f>IFERROR(XIRR(现金流!CX80:DA80,现金流!CT80:CW80),"")</f>
        <v>6.6919878125190749E-2</v>
      </c>
    </row>
    <row r="81" spans="1:11" x14ac:dyDescent="0.15">
      <c r="A81" s="1">
        <v>42395</v>
      </c>
      <c r="B81" s="4" t="str">
        <f>IFERROR(XIRR(现金流!E81:H81,现金流!A81:D81),"")</f>
        <v/>
      </c>
      <c r="C81" s="4">
        <f>IFERROR(XIRR(现金流!M81:O81,现金流!J81:L81),"")</f>
        <v>5.346293151378631E-2</v>
      </c>
      <c r="D81" s="4">
        <f>IFERROR(XIRR(现金流!T81:V81,现金流!Q81:S81),"")</f>
        <v>6.4219924807548526E-2</v>
      </c>
      <c r="E81" s="4">
        <f>IFERROR(XIRR(现金流!AC81:AG81,现金流!X81:AB81),"")</f>
        <v>5.6901195645332345E-2</v>
      </c>
      <c r="F81" s="4">
        <f>IFERROR(XIRR(现金流!AM81:AP81,现金流!AI81:AL81),"")</f>
        <v>6.0128638148307795E-2</v>
      </c>
      <c r="G81" s="4">
        <f>IFERROR(XIRR(现金流!BA81:BI81,现金流!AR81:AZ81),"")</f>
        <v>5.7569202780723569E-2</v>
      </c>
      <c r="H81" s="4">
        <f>IFERROR(XIRR(现金流!BO81:BR81,现金流!BK81:BN81),"")</f>
        <v>7.0143327116966234E-2</v>
      </c>
      <c r="I81" s="4">
        <f>IFERROR(XIRR(现金流!BZ81:CE81,现金流!BT81:BY81),"")</f>
        <v>6.4339461922645572E-2</v>
      </c>
      <c r="J81" s="4">
        <f>IFERROR(XIRR(现金流!CM81:CR81,现金流!CG81:CL81),"")</f>
        <v>4.549414813518525E-2</v>
      </c>
      <c r="K81" s="4" t="str">
        <f>IFERROR(XIRR(现金流!CX81:DA81,现金流!CT81:CW81),"")</f>
        <v/>
      </c>
    </row>
    <row r="82" spans="1:11" x14ac:dyDescent="0.15">
      <c r="A82" s="1">
        <v>42396</v>
      </c>
      <c r="B82" s="4">
        <f>IFERROR(XIRR(现金流!E82:H82,现金流!A82:D82),"")</f>
        <v>3.8559654355049156E-2</v>
      </c>
      <c r="C82" s="4">
        <f>IFERROR(XIRR(现金流!M82:O82,现金流!J82:L82),"")</f>
        <v>5.5545035004615786E-2</v>
      </c>
      <c r="D82" s="4">
        <f>IFERROR(XIRR(现金流!T82:V82,现金流!Q82:S82),"")</f>
        <v>6.3204988837242126E-2</v>
      </c>
      <c r="E82" s="4" t="str">
        <f>IFERROR(XIRR(现金流!AC82:AG82,现金流!X82:AB82),"")</f>
        <v/>
      </c>
      <c r="F82" s="4">
        <f>IFERROR(XIRR(现金流!AM82:AP82,现金流!AI82:AL82),"")</f>
        <v>6.0286697745323178E-2</v>
      </c>
      <c r="G82" s="4" t="str">
        <f>IFERROR(XIRR(现金流!BA82:BI82,现金流!AR82:AZ82),"")</f>
        <v/>
      </c>
      <c r="H82" s="4">
        <f>IFERROR(XIRR(现金流!BO82:BR82,现金流!BK82:BN82),"")</f>
        <v>7.0405617356300368E-2</v>
      </c>
      <c r="I82" s="4">
        <f>IFERROR(XIRR(现金流!BZ82:CE82,现金流!BT82:BY82),"")</f>
        <v>6.4339670538902285E-2</v>
      </c>
      <c r="J82" s="4">
        <f>IFERROR(XIRR(现金流!CM82:CR82,现金流!CG82:CL82),"")</f>
        <v>4.5740321278572096E-2</v>
      </c>
      <c r="K82" s="4" t="str">
        <f>IFERROR(XIRR(现金流!CX82:DA82,现金流!CT82:CW82),"")</f>
        <v/>
      </c>
    </row>
    <row r="83" spans="1:11" x14ac:dyDescent="0.15">
      <c r="A83" s="1">
        <v>42397</v>
      </c>
      <c r="B83" s="4">
        <f>IFERROR(XIRR(现金流!E83:H83,现金流!A83:D83),"")</f>
        <v>3.8595482707023634E-2</v>
      </c>
      <c r="C83" s="4">
        <f>IFERROR(XIRR(现金流!M83:O83,现金流!J83:L83),"")</f>
        <v>5.5480310320854181E-2</v>
      </c>
      <c r="D83" s="4">
        <f>IFERROR(XIRR(现金流!T83:V83,现金流!Q83:S83),"")</f>
        <v>6.3206306099891654E-2</v>
      </c>
      <c r="E83" s="4">
        <f>IFERROR(XIRR(现金流!AC83:AG83,现金流!X83:AB83),"")</f>
        <v>5.6781885027885434E-2</v>
      </c>
      <c r="F83" s="4">
        <f>IFERROR(XIRR(现金流!AM83:AP83,现金流!AI83:AL83),"")</f>
        <v>6.0553166270256045E-2</v>
      </c>
      <c r="G83" s="4" t="str">
        <f>IFERROR(XIRR(现金流!BA83:BI83,现金流!AR83:AZ83),"")</f>
        <v/>
      </c>
      <c r="H83" s="4">
        <f>IFERROR(XIRR(现金流!BO83:BR83,现金流!BK83:BN83),"")</f>
        <v>7.0181581377983068E-2</v>
      </c>
      <c r="I83" s="4" t="str">
        <f>IFERROR(XIRR(现金流!BZ83:CE83,现金流!BT83:BY83),"")</f>
        <v/>
      </c>
      <c r="J83" s="4">
        <f>IFERROR(XIRR(现金流!CM83:CR83,现金流!CG83:CL83),"")</f>
        <v>4.5460256934165957E-2</v>
      </c>
      <c r="K83" s="4" t="str">
        <f>IFERROR(XIRR(现金流!CX83:DA83,现金流!CT83:CW83),"")</f>
        <v/>
      </c>
    </row>
    <row r="84" spans="1:11" x14ac:dyDescent="0.15">
      <c r="A84" s="1">
        <v>42398</v>
      </c>
      <c r="B84" s="4" t="str">
        <f>IFERROR(XIRR(现金流!E84:H84,现金流!A84:D84),"")</f>
        <v/>
      </c>
      <c r="C84" s="4">
        <f>IFERROR(XIRR(现金流!M84:O84,现金流!J84:L84),"")</f>
        <v>5.2784296870231631E-2</v>
      </c>
      <c r="D84" s="4">
        <f>IFERROR(XIRR(现金流!T84:V84,现金流!Q84:S84),"")</f>
        <v>6.1714431643486029E-2</v>
      </c>
      <c r="E84" s="4">
        <f>IFERROR(XIRR(现金流!AC84:AG84,现金流!X84:AB84),"")</f>
        <v>5.6783089041709908E-2</v>
      </c>
      <c r="F84" s="4">
        <f>IFERROR(XIRR(现金流!AM84:AP84,现金流!AI84:AL84),"")</f>
        <v>6.0550287365913391E-2</v>
      </c>
      <c r="G84" s="4">
        <f>IFERROR(XIRR(现金流!BA84:BI84,现金流!AR84:AZ84),"")</f>
        <v>5.7612368464469904E-2</v>
      </c>
      <c r="H84" s="4">
        <f>IFERROR(XIRR(现金流!BO84:BR84,现金流!BK84:BN84),"")</f>
        <v>6.9603428244590759E-2</v>
      </c>
      <c r="I84" s="4">
        <f>IFERROR(XIRR(现金流!BZ84:CE84,现金流!BT84:BY84),"")</f>
        <v>6.4289018511772142E-2</v>
      </c>
      <c r="J84" s="4">
        <f>IFERROR(XIRR(现金流!CM84:CR84,现金流!CG84:CL84),"")</f>
        <v>4.4455614686012279E-2</v>
      </c>
      <c r="K84" s="4" t="str">
        <f>IFERROR(XIRR(现金流!CX84:DA84,现金流!CT84:CW84),"")</f>
        <v/>
      </c>
    </row>
    <row r="85" spans="1:11" x14ac:dyDescent="0.15">
      <c r="A85" s="1">
        <v>42401</v>
      </c>
      <c r="B85" s="4">
        <f>IFERROR(XIRR(现金流!E85:H85,现金流!A85:D85),"")</f>
        <v>4.2893180251121515E-2</v>
      </c>
      <c r="C85" s="4" t="str">
        <f>IFERROR(XIRR(现金流!M85:O85,现金流!J85:L85),"")</f>
        <v/>
      </c>
      <c r="D85" s="4">
        <f>IFERROR(XIRR(现金流!T85:V85,现金流!Q85:S85),"")</f>
        <v>6.1643186211586001E-2</v>
      </c>
      <c r="E85" s="4">
        <f>IFERROR(XIRR(现金流!AC85:AG85,现金流!X85:AB85),"")</f>
        <v>5.6725683808326724E-2</v>
      </c>
      <c r="F85" s="4">
        <f>IFERROR(XIRR(现金流!AM85:AP85,现金流!AI85:AL85),"")</f>
        <v>6.140500605106354E-2</v>
      </c>
      <c r="G85" s="4">
        <f>IFERROR(XIRR(现金流!BA85:BI85,现金流!AR85:AZ85),"")</f>
        <v>5.9337475895881661E-2</v>
      </c>
      <c r="H85" s="4">
        <f>IFERROR(XIRR(现金流!BO85:BR85,现金流!BK85:BN85),"")</f>
        <v>7.034763991832732E-2</v>
      </c>
      <c r="I85" s="4">
        <f>IFERROR(XIRR(现金流!BZ85:CE85,现金流!BT85:BY85),"")</f>
        <v>6.4392009377479548E-2</v>
      </c>
      <c r="J85" s="4">
        <f>IFERROR(XIRR(现金流!CM85:CR85,现金流!CG85:CL85),"")</f>
        <v>4.4440636038780221E-2</v>
      </c>
      <c r="K85" s="4">
        <f>IFERROR(XIRR(现金流!CX85:DA85,现金流!CT85:CW85),"")</f>
        <v>6.7879989743232741E-2</v>
      </c>
    </row>
    <row r="86" spans="1:11" x14ac:dyDescent="0.15">
      <c r="A86" s="1">
        <v>42402</v>
      </c>
      <c r="B86" s="4" t="str">
        <f>IFERROR(XIRR(现金流!E86:H86,现金流!A86:D86),"")</f>
        <v/>
      </c>
      <c r="C86" s="4">
        <f>IFERROR(XIRR(现金流!M86:O86,现金流!J86:L86),"")</f>
        <v>5.5152121186256411E-2</v>
      </c>
      <c r="D86" s="4">
        <f>IFERROR(XIRR(现金流!T86:V86,现金流!Q86:S86),"")</f>
        <v>6.0688570141792297E-2</v>
      </c>
      <c r="E86" s="4">
        <f>IFERROR(XIRR(现金流!AC86:AG86,现金流!X86:AB86),"")</f>
        <v>5.6726881861686715E-2</v>
      </c>
      <c r="F86" s="4">
        <f>IFERROR(XIRR(现金流!AM86:AP86,现金流!AI86:AL86),"")</f>
        <v>6.1397531628608698E-2</v>
      </c>
      <c r="G86" s="4">
        <f>IFERROR(XIRR(现金流!BA86:BI86,现金流!AR86:AZ86),"")</f>
        <v>6.0244038701057434E-2</v>
      </c>
      <c r="H86" s="4">
        <f>IFERROR(XIRR(现金流!BO86:BR86,现金流!BK86:BN86),"")</f>
        <v>6.9589516520500175E-2</v>
      </c>
      <c r="I86" s="4">
        <f>IFERROR(XIRR(现金流!BZ86:CE86,现金流!BT86:BY86),"")</f>
        <v>6.4392295479774472E-2</v>
      </c>
      <c r="J86" s="4">
        <f>IFERROR(XIRR(现金流!CM86:CR86,现金流!CG86:CL86),"")</f>
        <v>4.4585683941841134E-2</v>
      </c>
      <c r="K86" s="4" t="str">
        <f>IFERROR(XIRR(现金流!CX86:DA86,现金流!CT86:CW86),"")</f>
        <v/>
      </c>
    </row>
    <row r="87" spans="1:11" x14ac:dyDescent="0.15">
      <c r="A87" s="1">
        <v>42403</v>
      </c>
      <c r="B87" s="4" t="str">
        <f>IFERROR(XIRR(现金流!E87:H87,现金流!A87:D87),"")</f>
        <v/>
      </c>
      <c r="C87" s="4">
        <f>IFERROR(XIRR(现金流!M87:O87,现金流!J87:L87),"")</f>
        <v>5.5085554718971252E-2</v>
      </c>
      <c r="D87" s="4">
        <f>IFERROR(XIRR(现金流!T87:V87,现金流!Q87:S87),"")</f>
        <v>6.0822185873985288E-2</v>
      </c>
      <c r="E87" s="4">
        <f>IFERROR(XIRR(现金流!AC87:AG87,现金流!X87:AB87),"")</f>
        <v>5.6728085875511175E-2</v>
      </c>
      <c r="F87" s="4">
        <f>IFERROR(XIRR(现金流!AM87:AP87,现金流!AI87:AL87),"")</f>
        <v>6.1499097943305964E-2</v>
      </c>
      <c r="G87" s="4" t="str">
        <f>IFERROR(XIRR(现金流!BA87:BI87,现金流!AR87:AZ87),"")</f>
        <v/>
      </c>
      <c r="H87" s="4">
        <f>IFERROR(XIRR(现金流!BO87:BR87,现金流!BK87:BN87),"")</f>
        <v>6.9586059451103202E-2</v>
      </c>
      <c r="I87" s="4">
        <f>IFERROR(XIRR(现金流!BZ87:CE87,现金流!BT87:BY87),"")</f>
        <v>6.4597645401954659E-2</v>
      </c>
      <c r="J87" s="4">
        <f>IFERROR(XIRR(现金流!CM87:CR87,现金流!CG87:CL87),"")</f>
        <v>4.4430640339851377E-2</v>
      </c>
      <c r="K87" s="4">
        <f>IFERROR(XIRR(现金流!CX87:DA87,现金流!CT87:CW87),"")</f>
        <v>6.8338599801063535E-2</v>
      </c>
    </row>
    <row r="88" spans="1:11" x14ac:dyDescent="0.15">
      <c r="A88" s="1">
        <v>42404</v>
      </c>
      <c r="B88" s="4">
        <f>IFERROR(XIRR(现金流!E88:H88,现金流!A88:D88),"")</f>
        <v>4.9453309178352362E-2</v>
      </c>
      <c r="C88" s="4">
        <f>IFERROR(XIRR(现金流!M88:O88,现金流!J88:L88),"")</f>
        <v>5.5975624918937691E-2</v>
      </c>
      <c r="D88" s="4">
        <f>IFERROR(XIRR(现金流!T88:V88,现金流!Q88:S88),"")</f>
        <v>6.0273900628089891E-2</v>
      </c>
      <c r="E88" s="4">
        <f>IFERROR(XIRR(现金流!AC88:AG88,现金流!X88:AB88),"")</f>
        <v>5.6790468096733104E-2</v>
      </c>
      <c r="F88" s="4">
        <f>IFERROR(XIRR(现金流!AM88:AP88,现金流!AI88:AL88),"")</f>
        <v>6.1109784245491031E-2</v>
      </c>
      <c r="G88" s="4" t="str">
        <f>IFERROR(XIRR(现金流!BA88:BI88,现金流!AR88:AZ88),"")</f>
        <v/>
      </c>
      <c r="H88" s="4">
        <f>IFERROR(XIRR(现金流!BO88:BR88,现金流!BK88:BN88),"")</f>
        <v>6.9627085328102134E-2</v>
      </c>
      <c r="I88" s="4">
        <f>IFERROR(XIRR(现金流!BZ88:CE88,现金流!BT88:BY88),"")</f>
        <v>6.4469793438911446E-2</v>
      </c>
      <c r="J88" s="4">
        <f>IFERROR(XIRR(现金流!CM88:CR88,现金流!CG88:CL88),"")</f>
        <v>4.4425639510154727E-2</v>
      </c>
      <c r="K88" s="4" t="str">
        <f>IFERROR(XIRR(现金流!CX88:DA88,现金流!CT88:CW88),"")</f>
        <v/>
      </c>
    </row>
    <row r="89" spans="1:11" x14ac:dyDescent="0.15">
      <c r="A89" s="1">
        <v>42405</v>
      </c>
      <c r="B89" s="4">
        <f>IFERROR(XIRR(现金流!E89:H89,现金流!A89:D89),"")</f>
        <v>4.0498998761177074E-2</v>
      </c>
      <c r="C89" s="4">
        <f>IFERROR(XIRR(现金流!M89:O89,现金流!J89:L89),"")</f>
        <v>5.4951474070549011E-2</v>
      </c>
      <c r="D89" s="4">
        <f>IFERROR(XIRR(现金流!T89:V89,现金流!Q89:S89),"")</f>
        <v>6.0748907923698428E-2</v>
      </c>
      <c r="E89" s="4">
        <f>IFERROR(XIRR(现金流!AC89:AG89,现金流!X89:AB89),"")</f>
        <v>5.679173171520234E-2</v>
      </c>
      <c r="F89" s="4">
        <f>IFERROR(XIRR(现金流!AM89:AP89,现金流!AI89:AL89),"")</f>
        <v>6.0011526942253104E-2</v>
      </c>
      <c r="G89" s="4">
        <f>IFERROR(XIRR(现金流!BA89:BI89,现金流!AR89:AZ89),"")</f>
        <v>5.7577118277549744E-2</v>
      </c>
      <c r="H89" s="4">
        <f>IFERROR(XIRR(现金流!BO89:BR89,现金流!BK89:BN89),"")</f>
        <v>6.9134351611137415E-2</v>
      </c>
      <c r="I89" s="4">
        <f>IFERROR(XIRR(现金流!BZ89:CE89,现金流!BT89:BY89),"")</f>
        <v>6.4111289381980879E-2</v>
      </c>
      <c r="J89" s="4">
        <f>IFERROR(XIRR(现金流!CM89:CR89,现金流!CG89:CL89),"")</f>
        <v>4.4420638680458077E-2</v>
      </c>
      <c r="K89" s="4" t="str">
        <f>IFERROR(XIRR(现金流!CX89:DA89,现金流!CT89:CW89),"")</f>
        <v/>
      </c>
    </row>
    <row r="90" spans="1:11" x14ac:dyDescent="0.15">
      <c r="A90" s="1">
        <v>42415</v>
      </c>
      <c r="B90" s="4" t="str">
        <f>IFERROR(XIRR(现金流!E90:H90,现金流!A90:D90),"")</f>
        <v/>
      </c>
      <c r="C90" s="4">
        <f>IFERROR(XIRR(现金流!M90:O90,现金流!J90:L90),"")</f>
        <v>5.524523556232451E-2</v>
      </c>
      <c r="D90" s="4">
        <f>IFERROR(XIRR(现金流!T90:V90,现金流!Q90:S90),"")</f>
        <v>6.0862985253334043E-2</v>
      </c>
      <c r="E90" s="4">
        <f>IFERROR(XIRR(现金流!AC90:AG90,现金流!X90:AB90),"")</f>
        <v>5.6928095221519481E-2</v>
      </c>
      <c r="F90" s="4">
        <f>IFERROR(XIRR(现金流!AM90:AP90,现金流!AI90:AL90),"")</f>
        <v>6.0029616951942436E-2</v>
      </c>
      <c r="G90" s="4">
        <f>IFERROR(XIRR(现金流!BA90:BI90,现金流!AR90:AZ90),"")</f>
        <v>5.9382191300392156E-2</v>
      </c>
      <c r="H90" s="4">
        <f>IFERROR(XIRR(现金流!BO90:BR90,现金流!BK90:BN90),"")</f>
        <v>6.9590255618095412E-2</v>
      </c>
      <c r="I90" s="4">
        <f>IFERROR(XIRR(现金流!BZ90:CE90,现金流!BT90:BY90),"")</f>
        <v>6.4602980017662057E-2</v>
      </c>
      <c r="J90" s="4">
        <f>IFERROR(XIRR(现金流!CM90:CR90,现金流!CG90:CL90),"")</f>
        <v>4.4420877099037179E-2</v>
      </c>
      <c r="K90" s="4">
        <f>IFERROR(XIRR(现金流!CX90:DA90,现金流!CT90:CW90),"")</f>
        <v>6.8382188677787767E-2</v>
      </c>
    </row>
    <row r="91" spans="1:11" x14ac:dyDescent="0.15">
      <c r="A91" s="1">
        <v>42416</v>
      </c>
      <c r="B91" s="4" t="str">
        <f>IFERROR(XIRR(现金流!E91:H91,现金流!A91:D91),"")</f>
        <v/>
      </c>
      <c r="C91" s="4">
        <f>IFERROR(XIRR(现金流!M91:O91,现金流!J91:L91),"")</f>
        <v>5.5176880955696103E-2</v>
      </c>
      <c r="D91" s="4">
        <f>IFERROR(XIRR(现金流!T91:V91,现金流!Q91:S91),"")</f>
        <v>6.1488208174705503E-2</v>
      </c>
      <c r="E91" s="4">
        <f>IFERROR(XIRR(现金流!AC91:AG91,现金流!X91:AB91),"")</f>
        <v>5.6960383057594294E-2</v>
      </c>
      <c r="F91" s="4">
        <f>IFERROR(XIRR(现金流!AM91:AP91,现金流!AI91:AL91),"")</f>
        <v>6.0020485520362848E-2</v>
      </c>
      <c r="G91" s="4" t="str">
        <f>IFERROR(XIRR(现金流!BA91:BI91,现金流!AR91:AZ91),"")</f>
        <v/>
      </c>
      <c r="H91" s="4">
        <f>IFERROR(XIRR(现金流!BO91:BR91,现金流!BK91:BN91),"")</f>
        <v>6.9631978869438185E-2</v>
      </c>
      <c r="I91" s="4">
        <f>IFERROR(XIRR(现金流!BZ91:CE91,现金流!BT91:BY91),"")</f>
        <v>6.481010019779207E-2</v>
      </c>
      <c r="J91" s="4">
        <f>IFERROR(XIRR(现金流!CM91:CR91,现金流!CG91:CL91),"")</f>
        <v>4.439068138599396E-2</v>
      </c>
      <c r="K91" s="4">
        <f>IFERROR(XIRR(现金流!CX91:DA91,现金流!CT91:CW91),"")</f>
        <v>6.8385973572731018E-2</v>
      </c>
    </row>
    <row r="92" spans="1:11" x14ac:dyDescent="0.15">
      <c r="A92" s="1">
        <v>42417</v>
      </c>
      <c r="B92" s="4">
        <f>IFERROR(XIRR(现金流!E92:H92,现金流!A92:D92),"")</f>
        <v>6.0438922047615057E-2</v>
      </c>
      <c r="C92" s="4">
        <f>IFERROR(XIRR(现金流!M92:O92,现金流!J92:L92),"")</f>
        <v>5.5108192563056949E-2</v>
      </c>
      <c r="D92" s="4">
        <f>IFERROR(XIRR(现金流!T92:V92,现金流!Q92:S92),"")</f>
        <v>6.0649284720420846E-2</v>
      </c>
      <c r="E92" s="4">
        <f>IFERROR(XIRR(现金流!AC92:AG92,现金流!X92:AB92),"")</f>
        <v>5.6961849331855774E-2</v>
      </c>
      <c r="F92" s="4" t="str">
        <f>IFERROR(XIRR(现金流!AM92:AP92,现金流!AI92:AL92),"")</f>
        <v/>
      </c>
      <c r="G92" s="4" t="str">
        <f>IFERROR(XIRR(现金流!BA92:BI92,现金流!AR92:AZ92),"")</f>
        <v/>
      </c>
      <c r="H92" s="4">
        <f>IFERROR(XIRR(现金流!BO92:BR92,现金流!BK92:BN92),"")</f>
        <v>6.9899252057075492E-2</v>
      </c>
      <c r="I92" s="4">
        <f>IFERROR(XIRR(现金流!BZ92:CE92,现金流!BT92:BY92),"")</f>
        <v>6.486242711544038E-2</v>
      </c>
      <c r="J92" s="4">
        <f>IFERROR(XIRR(现金流!CM92:CR92,现金流!CG92:CL92),"")</f>
        <v>4.4360455870628354E-2</v>
      </c>
      <c r="K92" s="4" t="str">
        <f>IFERROR(XIRR(现金流!CX92:DA92,现金流!CT92:CW92),"")</f>
        <v/>
      </c>
    </row>
    <row r="93" spans="1:11" x14ac:dyDescent="0.15">
      <c r="A93" s="1">
        <v>42418</v>
      </c>
      <c r="B93" s="4">
        <f>IFERROR(XIRR(现金流!E93:H93,现金流!A93:D93),"")</f>
        <v>6.1588880419731151E-2</v>
      </c>
      <c r="C93" s="4">
        <f>IFERROR(XIRR(现金流!M93:O93,现金流!J93:L93),"")</f>
        <v>5.6231400370597845E-2</v>
      </c>
      <c r="D93" s="4">
        <f>IFERROR(XIRR(现金流!T93:V93,现金流!Q93:S93),"")</f>
        <v>6.0856392979621879E-2</v>
      </c>
      <c r="E93" s="4" t="str">
        <f>IFERROR(XIRR(现金流!AC93:AG93,现金流!X93:AB93),"")</f>
        <v/>
      </c>
      <c r="F93" s="4">
        <f>IFERROR(XIRR(现金流!AM93:AP93,现金流!AI93:AL93),"")</f>
        <v>6.0002198815345756E-2</v>
      </c>
      <c r="G93" s="4" t="str">
        <f>IFERROR(XIRR(现金流!BA93:BI93,现金流!AR93:AZ93),"")</f>
        <v/>
      </c>
      <c r="H93" s="4">
        <f>IFERROR(XIRR(现金流!BO93:BR93,现金流!BK93:BN93),"")</f>
        <v>6.9896295666694627E-2</v>
      </c>
      <c r="I93" s="4">
        <f>IFERROR(XIRR(现金流!BZ93:CE93,现金流!BT93:BY93),"")</f>
        <v>6.4992490410804751E-2</v>
      </c>
      <c r="J93" s="4">
        <f>IFERROR(XIRR(现金流!CM93:CR93,现金流!CG93:CL93),"")</f>
        <v>4.4128546118736262E-2</v>
      </c>
      <c r="K93" s="4" t="str">
        <f>IFERROR(XIRR(现金流!CX93:DA93,现金流!CT93:CW93),"")</f>
        <v/>
      </c>
    </row>
    <row r="94" spans="1:11" x14ac:dyDescent="0.15">
      <c r="A94" s="1">
        <v>42419</v>
      </c>
      <c r="B94" s="4">
        <f>IFERROR(XIRR(现金流!E94:H94,现金流!A94:D94),"")</f>
        <v>5.7248225808143621E-2</v>
      </c>
      <c r="C94" s="4">
        <f>IFERROR(XIRR(现金流!M94:O94,现金流!J94:L94),"")</f>
        <v>5.6464383006095881E-2</v>
      </c>
      <c r="D94" s="4">
        <f>IFERROR(XIRR(现金流!T94:V94,现金流!Q94:S94),"")</f>
        <v>6.0784205794334412E-2</v>
      </c>
      <c r="E94" s="4">
        <f>IFERROR(XIRR(现金流!AC94:AG94,现金流!X94:AB94),"")</f>
        <v>5.6995728611946114E-2</v>
      </c>
      <c r="F94" s="4">
        <f>IFERROR(XIRR(现金流!AM94:AP94,现金流!AI94:AL94),"")</f>
        <v>5.999304354190825E-2</v>
      </c>
      <c r="G94" s="4">
        <f>IFERROR(XIRR(现金流!BA94:BI94,现金流!AR94:AZ94),"")</f>
        <v>6.1218199133872983E-2</v>
      </c>
      <c r="H94" s="4">
        <f>IFERROR(XIRR(现金流!BO94:BR94,现金流!BK94:BN94),"")</f>
        <v>6.9893351197242742E-2</v>
      </c>
      <c r="I94" s="4">
        <f>IFERROR(XIRR(现金流!BZ94:CE94,现金流!BT94:BY94),"")</f>
        <v>6.4656731486320493E-2</v>
      </c>
      <c r="J94" s="4">
        <f>IFERROR(XIRR(现金流!CM94:CR94,现金流!CG94:CL94),"")</f>
        <v>4.3368509411811834E-2</v>
      </c>
      <c r="K94" s="4">
        <f>IFERROR(XIRR(现金流!CX94:DA94,现金流!CT94:CW94),"")</f>
        <v>6.5372893214225763E-2</v>
      </c>
    </row>
    <row r="95" spans="1:11" x14ac:dyDescent="0.15">
      <c r="A95" s="1">
        <v>42422</v>
      </c>
      <c r="B95" s="4">
        <f>IFERROR(XIRR(现金流!E95:H95,现金流!A95:D95),"")</f>
        <v>5.724764168262482E-2</v>
      </c>
      <c r="C95" s="4">
        <f>IFERROR(XIRR(现金流!M95:O95,现金流!J95:L95),"")</f>
        <v>5.6467083096504209E-2</v>
      </c>
      <c r="D95" s="4">
        <f>IFERROR(XIRR(现金流!T95:V95,现金流!Q95:S95),"")</f>
        <v>6.049602925777435E-2</v>
      </c>
      <c r="E95" s="4">
        <f>IFERROR(XIRR(现金流!AC95:AG95,现金流!X95:AB95),"")</f>
        <v>5.6876417994499204E-2</v>
      </c>
      <c r="F95" s="4">
        <f>IFERROR(XIRR(现金流!AM95:AP95,现金流!AI95:AL95),"")</f>
        <v>5.9965524077415455E-2</v>
      </c>
      <c r="G95" s="4" t="str">
        <f>IFERROR(XIRR(现金流!BA95:BI95,现金流!AR95:AZ95),"")</f>
        <v/>
      </c>
      <c r="H95" s="4">
        <f>IFERROR(XIRR(现金流!BO95:BR95,现金流!BK95:BN95),"")</f>
        <v>6.9884583353996263E-2</v>
      </c>
      <c r="I95" s="4">
        <f>IFERROR(XIRR(现金流!BZ95:CE95,现金流!BT95:BY95),"")</f>
        <v>6.4632532000541684E-2</v>
      </c>
      <c r="J95" s="4">
        <f>IFERROR(XIRR(现金流!CM95:CR95,现金流!CG95:CL95),"")</f>
        <v>4.3477568030357364E-2</v>
      </c>
      <c r="K95" s="4" t="str">
        <f>IFERROR(XIRR(现金流!CX95:DA95,现金流!CT95:CW95),"")</f>
        <v/>
      </c>
    </row>
    <row r="96" spans="1:11" x14ac:dyDescent="0.15">
      <c r="A96" s="1">
        <v>42423</v>
      </c>
      <c r="B96" s="4">
        <f>IFERROR(XIRR(现金流!E96:H96,现金流!A96:D96),"")</f>
        <v>5.5856886506080644E-2</v>
      </c>
      <c r="C96" s="4">
        <f>IFERROR(XIRR(现金流!M96:O96,现金流!J96:L96),"")</f>
        <v>5.5997470021247872E-2</v>
      </c>
      <c r="D96" s="4">
        <f>IFERROR(XIRR(现金流!T96:V96,现金流!Q96:S96),"")</f>
        <v>6.0493299365043648E-2</v>
      </c>
      <c r="E96" s="4">
        <f>IFERROR(XIRR(现金流!AC96:AG96,现金流!X96:AB96),"")</f>
        <v>5.6908866763114935E-2</v>
      </c>
      <c r="F96" s="4">
        <f>IFERROR(XIRR(现金流!AM96:AP96,现金流!AI96:AL96),"")</f>
        <v>5.995632708072661E-2</v>
      </c>
      <c r="G96" s="4">
        <f>IFERROR(XIRR(现金流!BA96:BI96,现金流!AR96:AZ96),"")</f>
        <v>6.0317990183830258E-2</v>
      </c>
      <c r="H96" s="4">
        <f>IFERROR(XIRR(现金流!BO96:BR96,现金流!BK96:BN96),"")</f>
        <v>6.9790926575660717E-2</v>
      </c>
      <c r="I96" s="4">
        <f>IFERROR(XIRR(现金流!BZ96:CE96,现金流!BT96:BY96),"")</f>
        <v>6.465900838375091E-2</v>
      </c>
      <c r="J96" s="4">
        <f>IFERROR(XIRR(现金流!CM96:CR96,现金流!CG96:CL96),"")</f>
        <v>4.3497231602668773E-2</v>
      </c>
      <c r="K96" s="4" t="str">
        <f>IFERROR(XIRR(现金流!CX96:DA96,现金流!CT96:CW96),"")</f>
        <v/>
      </c>
    </row>
    <row r="97" spans="1:11" x14ac:dyDescent="0.15">
      <c r="A97" s="1">
        <v>42424</v>
      </c>
      <c r="B97" s="4">
        <f>IFERROR(XIRR(现金流!E97:H97,现金流!A97:D97),"")</f>
        <v>5.6469383835792544E-2</v>
      </c>
      <c r="C97" s="4">
        <f>IFERROR(XIRR(现金流!M97:O97,现金流!J97:L97),"")</f>
        <v>5.6030848622322091E-2</v>
      </c>
      <c r="D97" s="4">
        <f>IFERROR(XIRR(现金流!T97:V97,现金流!Q97:S97),"")</f>
        <v>6.020844280719756E-2</v>
      </c>
      <c r="E97" s="4">
        <f>IFERROR(XIRR(现金流!AC97:AG97,现金流!X97:AB97),"")</f>
        <v>5.7003399729728704E-2</v>
      </c>
      <c r="F97" s="4">
        <f>IFERROR(XIRR(现金流!AM97:AP97,现金流!AI97:AL97),"")</f>
        <v>6.0002902150154108E-2</v>
      </c>
      <c r="G97" s="4">
        <f>IFERROR(XIRR(现金流!BA97:BI97,现金流!AR97:AZ97),"")</f>
        <v>5.9956875443458554E-2</v>
      </c>
      <c r="H97" s="4">
        <f>IFERROR(XIRR(现金流!BO97:BR97,现金流!BK97:BN97),"")</f>
        <v>6.9833359122276312E-2</v>
      </c>
      <c r="I97" s="4">
        <f>IFERROR(XIRR(现金流!BZ97:CE97,现金流!BT97:BY97),"")</f>
        <v>6.4711460471153254E-2</v>
      </c>
      <c r="J97" s="4">
        <f>IFERROR(XIRR(现金流!CM97:CR97,现金流!CG97:CL97),"")</f>
        <v>4.3542137742042547E-2</v>
      </c>
      <c r="K97" s="4">
        <f>IFERROR(XIRR(现金流!CX97:DA97,现金流!CT97:CW97),"")</f>
        <v>6.6202947497367839E-2</v>
      </c>
    </row>
    <row r="98" spans="1:11" x14ac:dyDescent="0.15">
      <c r="A98" s="1">
        <v>42425</v>
      </c>
      <c r="B98" s="4">
        <f>IFERROR(XIRR(现金流!E98:H98,现金流!A98:D98),"")</f>
        <v>5.6311526894569405E-2</v>
      </c>
      <c r="C98" s="4">
        <f>IFERROR(XIRR(现金流!M98:O98,现金流!J98:L98),"")</f>
        <v>5.616581737995148E-2</v>
      </c>
      <c r="D98" s="4">
        <f>IFERROR(XIRR(现金流!T98:V98,现金流!Q98:S98),"")</f>
        <v>5.9852233529090873E-2</v>
      </c>
      <c r="E98" s="4" t="str">
        <f>IFERROR(XIRR(现金流!AC98:AG98,现金流!X98:AB98),"")</f>
        <v/>
      </c>
      <c r="F98" s="4">
        <f>IFERROR(XIRR(现金流!AM98:AP98,现金流!AI98:AL98),"")</f>
        <v>6.0105475783348072E-2</v>
      </c>
      <c r="G98" s="4">
        <f>IFERROR(XIRR(现金流!BA98:BI98,现金流!AR98:AZ98),"")</f>
        <v>6.1057785153388971E-2</v>
      </c>
      <c r="H98" s="4">
        <f>IFERROR(XIRR(现金流!BO98:BR98,现金流!BK98:BN98),"")</f>
        <v>7.0285430550575262E-2</v>
      </c>
      <c r="I98" s="4">
        <f>IFERROR(XIRR(现金流!BZ98:CE98,现金流!BT98:BY98),"")</f>
        <v>6.5127673745155351E-2</v>
      </c>
      <c r="J98" s="4">
        <f>IFERROR(XIRR(现金流!CM98:CR98,现金流!CG98:CL98),"")</f>
        <v>4.4345507025718697E-2</v>
      </c>
      <c r="K98" s="4">
        <f>IFERROR(XIRR(现金流!CX98:DA98,现金流!CT98:CW98),"")</f>
        <v>6.6250625252723683E-2</v>
      </c>
    </row>
    <row r="99" spans="1:11" x14ac:dyDescent="0.15">
      <c r="A99" s="1">
        <v>42426</v>
      </c>
      <c r="B99" s="4">
        <f>IFERROR(XIRR(现金流!E99:H99,现金流!A99:D99),"")</f>
        <v>5.6091752648353574E-2</v>
      </c>
      <c r="C99" s="4">
        <f>IFERROR(XIRR(现金流!M99:O99,现金流!J99:L99),"")</f>
        <v>5.1946982741355896E-2</v>
      </c>
      <c r="D99" s="4">
        <f>IFERROR(XIRR(现金流!T99:V99,现金流!Q99:S99),"")</f>
        <v>6.0485169291496277E-2</v>
      </c>
      <c r="E99" s="4">
        <f>IFERROR(XIRR(现金流!AC99:AG99,现金流!X99:AB99),"")</f>
        <v>5.7410684227943432E-2</v>
      </c>
      <c r="F99" s="4">
        <f>IFERROR(XIRR(现金流!AM99:AP99,现金流!AI99:AL99),"")</f>
        <v>6.0096469521522519E-2</v>
      </c>
      <c r="G99" s="4">
        <f>IFERROR(XIRR(现金流!BA99:BI99,现金流!AR99:AZ99),"")</f>
        <v>6.0694733262062081E-2</v>
      </c>
      <c r="H99" s="4">
        <f>IFERROR(XIRR(现金流!BO99:BR99,现金流!BK99:BN99),"")</f>
        <v>6.9964084029197668E-2</v>
      </c>
      <c r="I99" s="4">
        <f>IFERROR(XIRR(现金流!BZ99:CE99,现金流!BT99:BY99),"")</f>
        <v>6.4868542551994327E-2</v>
      </c>
      <c r="J99" s="4">
        <f>IFERROR(XIRR(现金流!CM99:CR99,现金流!CG99:CL99),"")</f>
        <v>4.3859556317329407E-2</v>
      </c>
      <c r="K99" s="4">
        <f>IFERROR(XIRR(现金流!CX99:DA99,现金流!CT99:CW99),"")</f>
        <v>6.4323261380195632E-2</v>
      </c>
    </row>
    <row r="100" spans="1:11" x14ac:dyDescent="0.15">
      <c r="A100" s="1">
        <v>42429</v>
      </c>
      <c r="B100" s="4">
        <f>IFERROR(XIRR(现金流!E100:H100,现金流!A100:D100),"")</f>
        <v>5.7173421978950506E-2</v>
      </c>
      <c r="C100" s="4">
        <f>IFERROR(XIRR(现金流!M100:O100,现金流!J100:L100),"")</f>
        <v>0.14477739930152894</v>
      </c>
      <c r="D100" s="4">
        <f>IFERROR(XIRR(现金流!T100:V100,现金流!Q100:S100),"")</f>
        <v>6.0904350876808164E-2</v>
      </c>
      <c r="E100" s="4">
        <f>IFERROR(XIRR(现金流!AC100:AG100,现金流!X100:AB100),"")</f>
        <v>5.7260420918464672E-2</v>
      </c>
      <c r="F100" s="4">
        <f>IFERROR(XIRR(现金流!AM100:AP100,现金流!AI100:AL100),"")</f>
        <v>6.0294082760810844E-2</v>
      </c>
      <c r="G100" s="4">
        <f>IFERROR(XIRR(现金流!BA100:BI100,现金流!AR100:AZ100),"")</f>
        <v>6.1257252097129802E-2</v>
      </c>
      <c r="H100" s="4">
        <f>IFERROR(XIRR(现金流!BO100:BR100,现金流!BK100:BN100),"")</f>
        <v>7.0641663670539867E-2</v>
      </c>
      <c r="I100" s="4">
        <f>IFERROR(XIRR(现金流!BZ100:CE100,现金流!BT100:BY100),"")</f>
        <v>6.4740672707557706E-2</v>
      </c>
      <c r="J100" s="4" t="str">
        <f>IFERROR(XIRR(现金流!CM100:CR100,现金流!CG100:CL100),"")</f>
        <v/>
      </c>
      <c r="K100" s="4" t="str">
        <f>IFERROR(XIRR(现金流!CX100:DA100,现金流!CT100:CW100),"")</f>
        <v/>
      </c>
    </row>
    <row r="101" spans="1:11" x14ac:dyDescent="0.15">
      <c r="A101" s="1">
        <v>42430</v>
      </c>
      <c r="B101" s="4" t="str">
        <f>IFERROR(XIRR(现金流!E101:H101,现金流!A101:D101),"")</f>
        <v/>
      </c>
      <c r="C101" s="4">
        <f>IFERROR(XIRR(现金流!M101:O101,现金流!J101:L101),"")</f>
        <v>5.122123658657074E-2</v>
      </c>
      <c r="D101" s="4">
        <f>IFERROR(XIRR(现金流!T101:V101,现金流!Q101:S101),"")</f>
        <v>6.0545763373374945E-2</v>
      </c>
      <c r="E101" s="4">
        <f>IFERROR(XIRR(现金流!AC101:AG101,现金流!X101:AB101),"")</f>
        <v>5.7262197136878967E-2</v>
      </c>
      <c r="F101" s="4">
        <f>IFERROR(XIRR(现金流!AM101:AP101,现金流!AI101:AL101),"")</f>
        <v>6.0004135966300956E-2</v>
      </c>
      <c r="G101" s="4" t="str">
        <f>IFERROR(XIRR(现金流!BA101:BI101,现金流!AR101:AZ101),"")</f>
        <v/>
      </c>
      <c r="H101" s="4">
        <f>IFERROR(XIRR(现金流!BO101:BR101,现金流!BK101:BN101),"")</f>
        <v>7.0044526457786555E-2</v>
      </c>
      <c r="I101" s="4">
        <f>IFERROR(XIRR(现金流!BZ101:CE101,现金流!BT101:BY101),"")</f>
        <v>6.4481356739997872E-2</v>
      </c>
      <c r="J101" s="4">
        <f>IFERROR(XIRR(现金流!CM101:CR101,现金流!CG101:CL101),"")</f>
        <v>4.406649768352508E-2</v>
      </c>
      <c r="K101" s="4">
        <f>IFERROR(XIRR(现金流!CX101:DA101,现金流!CT101:CW101),"")</f>
        <v>6.4736327528953544E-2</v>
      </c>
    </row>
    <row r="102" spans="1:11" x14ac:dyDescent="0.15">
      <c r="A102" s="1">
        <v>42431</v>
      </c>
      <c r="B102" s="4">
        <f>IFERROR(XIRR(现金流!E102:H102,现金流!A102:D102),"")</f>
        <v>5.6055590510368347E-2</v>
      </c>
      <c r="C102" s="4">
        <f>IFERROR(XIRR(现金流!M102:O102,现金流!J102:L102),"")</f>
        <v>5.1229801774024974E-2</v>
      </c>
      <c r="D102" s="4">
        <f>IFERROR(XIRR(现金流!T102:V102,现金流!Q102:S102),"")</f>
        <v>6.0114881396293646E-2</v>
      </c>
      <c r="E102" s="4">
        <f>IFERROR(XIRR(现金流!AC102:AG102,现金流!X102:AB102),"")</f>
        <v>5.6578615307807917E-2</v>
      </c>
      <c r="F102" s="4">
        <f>IFERROR(XIRR(现金流!AM102:AP102,现金流!AI102:AL102),"")</f>
        <v>5.9995010495185838E-2</v>
      </c>
      <c r="G102" s="4" t="str">
        <f>IFERROR(XIRR(现金流!BA102:BI102,现金流!AR102:AZ102),"")</f>
        <v/>
      </c>
      <c r="H102" s="4">
        <f>IFERROR(XIRR(现金流!BO102:BR102,现金流!BK102:BN102),"")</f>
        <v>6.9904580712318407E-2</v>
      </c>
      <c r="I102" s="4">
        <f>IFERROR(XIRR(现金流!BZ102:CE102,现金流!BT102:BY102),"")</f>
        <v>6.4170202612876884E-2</v>
      </c>
      <c r="J102" s="4">
        <f>IFERROR(XIRR(现金流!CM102:CR102,现金流!CG102:CL102),"")</f>
        <v>4.3579623103141785E-2</v>
      </c>
      <c r="K102" s="4" t="str">
        <f>IFERROR(XIRR(现金流!CX102:DA102,现金流!CT102:CW102),"")</f>
        <v/>
      </c>
    </row>
    <row r="103" spans="1:11" x14ac:dyDescent="0.15">
      <c r="A103" s="1">
        <v>42432</v>
      </c>
      <c r="B103" s="4" t="str">
        <f>IFERROR(XIRR(现金流!E103:H103,现金流!A103:D103),"")</f>
        <v/>
      </c>
      <c r="C103" s="4">
        <f>IFERROR(XIRR(现金流!M103:O103,现金流!J103:L103),"")</f>
        <v>5.1238432526588454E-2</v>
      </c>
      <c r="D103" s="4">
        <f>IFERROR(XIRR(现金流!T103:V103,现金流!Q103:S103),"")</f>
        <v>6.0612276196479797E-2</v>
      </c>
      <c r="E103" s="4">
        <f>IFERROR(XIRR(现金流!AC103:AG103,现金流!X103:AB103),"")</f>
        <v>5.6424364447593689E-2</v>
      </c>
      <c r="F103" s="4">
        <f>IFERROR(XIRR(现金流!AM103:AP103,现金流!AI103:AL103),"")</f>
        <v>5.9985879063606251E-2</v>
      </c>
      <c r="G103" s="4" t="str">
        <f>IFERROR(XIRR(现金流!BA103:BI103,现金流!AR103:AZ103),"")</f>
        <v/>
      </c>
      <c r="H103" s="4">
        <f>IFERROR(XIRR(现金流!BO103:BR103,现金流!BK103:BN103),"")</f>
        <v>6.9764420390129103E-2</v>
      </c>
      <c r="I103" s="4">
        <f>IFERROR(XIRR(现金流!BZ103:CE103,现金流!BT103:BY103),"")</f>
        <v>6.4274504780769334E-2</v>
      </c>
      <c r="J103" s="4" t="str">
        <f>IFERROR(XIRR(现金流!CM103:CR103,现金流!CG103:CL103),"")</f>
        <v/>
      </c>
      <c r="K103" s="4" t="str">
        <f>IFERROR(XIRR(现金流!CX103:DA103,现金流!CT103:CW103),"")</f>
        <v/>
      </c>
    </row>
    <row r="104" spans="1:11" x14ac:dyDescent="0.15">
      <c r="A104" s="1">
        <v>42433</v>
      </c>
      <c r="B104" s="4">
        <f>IFERROR(XIRR(现金流!E104:H104,现金流!A104:D104),"")</f>
        <v>5.5341187119483951E-2</v>
      </c>
      <c r="C104" s="4">
        <f>IFERROR(XIRR(现金流!M104:O104,现金流!J104:L104),"")</f>
        <v>5.1349791884422305E-2</v>
      </c>
      <c r="D104" s="4">
        <f>IFERROR(XIRR(现金流!T104:V104,现金流!Q104:S104),"")</f>
        <v>5.9464392066001889E-2</v>
      </c>
      <c r="E104" s="4">
        <f>IFERROR(XIRR(现金流!AC104:AG104,现金流!X104:AB104),"")</f>
        <v>5.5555656552314758E-2</v>
      </c>
      <c r="F104" s="4">
        <f>IFERROR(XIRR(现金流!AM104:AP104,现金流!AI104:AL104),"")</f>
        <v>5.9976735711097712E-2</v>
      </c>
      <c r="G104" s="4" t="str">
        <f>IFERROR(XIRR(现金流!BA104:BI104,现金流!AR104:AZ104),"")</f>
        <v/>
      </c>
      <c r="H104" s="4">
        <f>IFERROR(XIRR(现金流!BO104:BR104,现金流!BK104:BN104),"")</f>
        <v>6.8983241915702806E-2</v>
      </c>
      <c r="I104" s="4">
        <f>IFERROR(XIRR(现金流!BZ104:CE104,现金流!BT104:BY104),"")</f>
        <v>6.3885417580604537E-2</v>
      </c>
      <c r="J104" s="4">
        <f>IFERROR(XIRR(现金流!CM104:CR104,现金流!CG104:CL104),"")</f>
        <v>4.389852583408356E-2</v>
      </c>
      <c r="K104" s="4">
        <f>IFERROR(XIRR(现金流!CX104:DA104,现金流!CT104:CW104),"")</f>
        <v>6.6079369187355033E-2</v>
      </c>
    </row>
    <row r="105" spans="1:11" x14ac:dyDescent="0.15">
      <c r="A105" s="1">
        <v>42436</v>
      </c>
      <c r="B105" s="4" t="str">
        <f>IFERROR(XIRR(现金流!E105:H105,现金流!A105:D105),"")</f>
        <v/>
      </c>
      <c r="C105" s="4">
        <f>IFERROR(XIRR(现金流!M105:O105,现金流!J105:L105),"")</f>
        <v>5.1584127545356753E-2</v>
      </c>
      <c r="D105" s="4">
        <f>IFERROR(XIRR(现金流!T105:V105,现金流!Q105:S105),"")</f>
        <v>5.8589646220207209E-2</v>
      </c>
      <c r="E105" s="4">
        <f>IFERROR(XIRR(现金流!AC105:AG105,现金流!X105:AB105),"")</f>
        <v>5.5557671189308169E-2</v>
      </c>
      <c r="F105" s="4">
        <f>IFERROR(XIRR(现金流!AM105:AP105,现金流!AI105:AL105),"")</f>
        <v>5.9666076302528376E-2</v>
      </c>
      <c r="G105" s="4">
        <f>IFERROR(XIRR(现金流!BA105:BI105,现金流!AR105:AZ105),"")</f>
        <v>5.9999117255210857E-2</v>
      </c>
      <c r="H105" s="4">
        <f>IFERROR(XIRR(现金流!BO105:BR105,现金流!BK105:BN105),"")</f>
        <v>6.929343044757845E-2</v>
      </c>
      <c r="I105" s="4">
        <f>IFERROR(XIRR(现金流!BZ105:CE105,现金流!BT105:BY105),"")</f>
        <v>6.3912245631217945E-2</v>
      </c>
      <c r="J105" s="4">
        <f>IFERROR(XIRR(现金流!CM105:CR105,现金流!CG105:CL105),"")</f>
        <v>4.3323853611946114E-2</v>
      </c>
      <c r="K105" s="4" t="str">
        <f>IFERROR(XIRR(现金流!CX105:DA105,现金流!CT105:CW105),"")</f>
        <v/>
      </c>
    </row>
    <row r="106" spans="1:11" x14ac:dyDescent="0.15">
      <c r="A106" s="1">
        <v>42437</v>
      </c>
      <c r="B106" s="4" t="str">
        <f>IFERROR(XIRR(现金流!E106:H106,现金流!A106:D106),"")</f>
        <v/>
      </c>
      <c r="C106" s="4">
        <f>IFERROR(XIRR(现金流!M106:O106,现金流!J106:L106),"")</f>
        <v>5.0971397757530207E-2</v>
      </c>
      <c r="D106" s="4">
        <f>IFERROR(XIRR(现金流!T106:V106,现金流!Q106:S106),"")</f>
        <v>5.8799394965171822E-2</v>
      </c>
      <c r="E106" s="4">
        <f>IFERROR(XIRR(现金流!AC106:AG106,现金流!X106:AB106),"")</f>
        <v>5.5496177077293388E-2</v>
      </c>
      <c r="F106" s="4">
        <f>IFERROR(XIRR(现金流!AM106:AP106,现金流!AI106:AL106),"")</f>
        <v>5.9090098738670341E-2</v>
      </c>
      <c r="G106" s="4">
        <f>IFERROR(XIRR(现金流!BA106:BI106,现金流!AR106:AZ106),"")</f>
        <v>6.0368987917900074E-2</v>
      </c>
      <c r="H106" s="4">
        <f>IFERROR(XIRR(现金流!BO106:BR106,现金流!BK106:BN106),"")</f>
        <v>6.9290098547935483E-2</v>
      </c>
      <c r="I106" s="4">
        <f>IFERROR(XIRR(现金流!BZ106:CE106,现金流!BT106:BY106),"")</f>
        <v>6.3367256522178658E-2</v>
      </c>
      <c r="J106" s="4">
        <f>IFERROR(XIRR(现金流!CM106:CR106,现金流!CG106:CL106),"")</f>
        <v>4.3267491459846499E-2</v>
      </c>
      <c r="K106" s="4" t="str">
        <f>IFERROR(XIRR(现金流!CX106:DA106,现金流!CT106:CW106),"")</f>
        <v/>
      </c>
    </row>
    <row r="107" spans="1:11" x14ac:dyDescent="0.15">
      <c r="A107" s="1">
        <v>42438</v>
      </c>
      <c r="B107" s="4">
        <f>IFERROR(XIRR(现金流!E107:H107,现金流!A107:D107),"")</f>
        <v>5.1640918850898748E-2</v>
      </c>
      <c r="C107" s="4">
        <f>IFERROR(XIRR(现金流!M107:O107,现金流!J107:L107),"")</f>
        <v>5.035613477230072E-2</v>
      </c>
      <c r="D107" s="4">
        <f>IFERROR(XIRR(现金流!T107:V107,现金流!Q107:S107),"")</f>
        <v>5.7930520176887518E-2</v>
      </c>
      <c r="E107" s="4">
        <f>IFERROR(XIRR(现金流!AC107:AG107,现金流!X107:AB107),"")</f>
        <v>5.5559054017066956E-2</v>
      </c>
      <c r="F107" s="4">
        <f>IFERROR(XIRR(现金流!AM107:AP107,现金流!AI107:AL107),"")</f>
        <v>5.9079799056053164E-2</v>
      </c>
      <c r="G107" s="4">
        <f>IFERROR(XIRR(现金流!BA107:BI107,现金流!AR107:AZ107),"")</f>
        <v>6.2219533324241641E-2</v>
      </c>
      <c r="H107" s="4">
        <f>IFERROR(XIRR(现金流!BO107:BR107,现金流!BK107:BN107),"")</f>
        <v>6.9470873475074774E-2</v>
      </c>
      <c r="I107" s="4">
        <f>IFERROR(XIRR(现金流!BZ107:CE107,现金流!BT107:BY107),"")</f>
        <v>6.3704857230186443E-2</v>
      </c>
      <c r="J107" s="4">
        <f>IFERROR(XIRR(现金流!CM107:CR107,现金流!CG107:CL107),"")</f>
        <v>4.3287238478660575E-2</v>
      </c>
      <c r="K107" s="4">
        <f>IFERROR(XIRR(现金流!CX107:DA107,现金流!CT107:CW107),"")</f>
        <v>6.5715083479881295E-2</v>
      </c>
    </row>
    <row r="108" spans="1:11" x14ac:dyDescent="0.15">
      <c r="A108" s="1">
        <v>42439</v>
      </c>
      <c r="B108" s="4">
        <f>IFERROR(XIRR(现金流!E108:H108,现金流!A108:D108),"")</f>
        <v>4.8758676648139945E-2</v>
      </c>
      <c r="C108" s="4">
        <f>IFERROR(XIRR(现金流!M108:O108,现金流!J108:L108),"")</f>
        <v>5.0883612036705023E-2</v>
      </c>
      <c r="D108" s="4">
        <f>IFERROR(XIRR(现金流!T108:V108,现金流!Q108:S108),"")</f>
        <v>5.7419773936271665E-2</v>
      </c>
      <c r="E108" s="4">
        <f>IFERROR(XIRR(现金流!AC108:AG108,现金流!X108:AB108),"")</f>
        <v>5.602728426456452E-2</v>
      </c>
      <c r="F108" s="4" t="str">
        <f>IFERROR(XIRR(现金流!AM108:AP108,现金流!AI108:AL108),"")</f>
        <v/>
      </c>
      <c r="G108" s="4">
        <f>IFERROR(XIRR(现金流!BA108:BI108,现金流!AR108:AZ108),"")</f>
        <v>6.1297032237052906E-2</v>
      </c>
      <c r="H108" s="4">
        <f>IFERROR(XIRR(现金流!BO108:BR108,现金流!BK108:BN108),"")</f>
        <v>6.9836643338203427E-2</v>
      </c>
      <c r="I108" s="4">
        <f>IFERROR(XIRR(现金流!BZ108:CE108,现金流!BT108:BY108),"")</f>
        <v>6.3783094286918626E-2</v>
      </c>
      <c r="J108" s="4">
        <f>IFERROR(XIRR(现金流!CM108:CR108,现金流!CG108:CL108),"")</f>
        <v>4.2748764157295227E-2</v>
      </c>
      <c r="K108" s="4">
        <f>IFERROR(XIRR(现金流!CX108:DA108,现金流!CT108:CW108),"")</f>
        <v>6.5903034806251523E-2</v>
      </c>
    </row>
    <row r="109" spans="1:11" x14ac:dyDescent="0.15">
      <c r="A109" s="1">
        <v>42440</v>
      </c>
      <c r="B109" s="4" t="str">
        <f>IFERROR(XIRR(现金流!E109:H109,现金流!A109:D109),"")</f>
        <v/>
      </c>
      <c r="C109" s="4">
        <f>IFERROR(XIRR(现金流!M109:O109,现金流!J109:L109),"")</f>
        <v>5.0369361042976374E-2</v>
      </c>
      <c r="D109" s="4">
        <f>IFERROR(XIRR(现金流!T109:V109,现金流!Q109:S109),"")</f>
        <v>5.6907829642295849E-2</v>
      </c>
      <c r="E109" s="4">
        <f>IFERROR(XIRR(现金流!AC109:AG109,现金流!X109:AB109),"")</f>
        <v>5.5872258543968212E-2</v>
      </c>
      <c r="F109" s="4" t="str">
        <f>IFERROR(XIRR(现金流!AM109:AP109,现金流!AI109:AL109),"")</f>
        <v/>
      </c>
      <c r="G109" s="4">
        <f>IFERROR(XIRR(现金流!BA109:BI109,现金流!AR109:AZ109),"")</f>
        <v>6.2787470221519495E-2</v>
      </c>
      <c r="H109" s="4">
        <f>IFERROR(XIRR(现金流!BO109:BR109,现金流!BK109:BN109),"")</f>
        <v>6.9649228453636192E-2</v>
      </c>
      <c r="I109" s="4">
        <f>IFERROR(XIRR(现金流!BZ109:CE109,现金流!BT109:BY109),"")</f>
        <v>6.3731315732002233E-2</v>
      </c>
      <c r="J109" s="4">
        <f>IFERROR(XIRR(现金流!CM109:CR109,现金流!CG109:CL109),"")</f>
        <v>4.2742821574211123E-2</v>
      </c>
      <c r="K109" s="4" t="str">
        <f>IFERROR(XIRR(现金流!CX109:DA109,现金流!CT109:CW109),"")</f>
        <v/>
      </c>
    </row>
    <row r="110" spans="1:11" x14ac:dyDescent="0.15">
      <c r="A110" s="1">
        <v>42443</v>
      </c>
      <c r="B110" s="4" t="str">
        <f>IFERROR(XIRR(现金流!E110:H110,现金流!A110:D110),"")</f>
        <v/>
      </c>
      <c r="C110" s="4">
        <f>IFERROR(XIRR(现金流!M110:O110,现金流!J110:L110),"")</f>
        <v>4.9863573908805844E-2</v>
      </c>
      <c r="D110" s="4">
        <f>IFERROR(XIRR(现金流!T110:V110,现金流!Q110:S110),"")</f>
        <v>5.804036557674408E-2</v>
      </c>
      <c r="E110" s="4">
        <f>IFERROR(XIRR(现金流!AC110:AG110,现金流!X110:AB110),"")</f>
        <v>5.5718812346458424E-2</v>
      </c>
      <c r="F110" s="4">
        <f>IFERROR(XIRR(现金流!AM110:AP110,现金流!AI110:AL110),"")</f>
        <v>5.4605004191398618E-2</v>
      </c>
      <c r="G110" s="4">
        <f>IFERROR(XIRR(现金流!BA110:BI110,现金流!AR110:AZ110),"")</f>
        <v>6.1313155293464663E-2</v>
      </c>
      <c r="H110" s="4">
        <f>IFERROR(XIRR(现金流!BO110:BR110,现金流!BK110:BN110),"")</f>
        <v>6.8946710228919988E-2</v>
      </c>
      <c r="I110" s="4">
        <f>IFERROR(XIRR(现金流!BZ110:CE110,现金流!BT110:BY110),"")</f>
        <v>6.3706025481224046E-2</v>
      </c>
      <c r="J110" s="4">
        <f>IFERROR(XIRR(现金流!CM110:CR110,现金流!CG110:CL110),"")</f>
        <v>4.269959032535553E-2</v>
      </c>
      <c r="K110" s="4" t="str">
        <f>IFERROR(XIRR(现金流!CX110:DA110,现金流!CT110:CW110),"")</f>
        <v/>
      </c>
    </row>
    <row r="111" spans="1:11" x14ac:dyDescent="0.15">
      <c r="A111" s="1">
        <v>42444</v>
      </c>
      <c r="B111" s="4">
        <f>IFERROR(XIRR(现金流!E111:H111,现金流!A111:D111),"")</f>
        <v>5.194800794124603E-2</v>
      </c>
      <c r="C111" s="4">
        <f>IFERROR(XIRR(现金流!M111:O111,现金流!J111:L111),"")</f>
        <v>4.871039092540741E-2</v>
      </c>
      <c r="D111" s="4">
        <f>IFERROR(XIRR(现金流!T111:V111,现金流!Q111:S111),"")</f>
        <v>5.6365415453910828E-2</v>
      </c>
      <c r="E111" s="4">
        <f>IFERROR(XIRR(现金流!AC111:AG111,现金流!X111:AB111),"")</f>
        <v>5.6001201272010817E-2</v>
      </c>
      <c r="F111" s="4" t="str">
        <f>IFERROR(XIRR(现金流!AM111:AP111,现金流!AI111:AL111),"")</f>
        <v/>
      </c>
      <c r="G111" s="4">
        <f>IFERROR(XIRR(现金流!BA111:BI111,现金流!AR111:AZ111),"")</f>
        <v>6.0947582125663757E-2</v>
      </c>
      <c r="H111" s="4">
        <f>IFERROR(XIRR(现金流!BO111:BR111,现金流!BK111:BN111),"")</f>
        <v>6.866569817066194E-2</v>
      </c>
      <c r="I111" s="4">
        <f>IFERROR(XIRR(现金流!BZ111:CE111,现金流!BT111:BY111),"")</f>
        <v>6.3680216670036302E-2</v>
      </c>
      <c r="J111" s="4">
        <f>IFERROR(XIRR(现金流!CM111:CR111,现金流!CG111:CL111),"")</f>
        <v>4.259200394153595E-2</v>
      </c>
      <c r="K111" s="4">
        <f>IFERROR(XIRR(现金流!CX111:DA111,现金流!CT111:CW111),"")</f>
        <v>6.7038998007774353E-2</v>
      </c>
    </row>
    <row r="112" spans="1:11" x14ac:dyDescent="0.15">
      <c r="A112" s="1">
        <v>42445</v>
      </c>
      <c r="B112" s="4">
        <f>IFERROR(XIRR(现金流!E112:H112,现金流!A112:D112),"")</f>
        <v>5.1833233237266532E-2</v>
      </c>
      <c r="C112" s="4">
        <f>IFERROR(XIRR(现金流!M112:O112,现金流!J112:L112),"")</f>
        <v>4.7658720612525934E-2</v>
      </c>
      <c r="D112" s="4">
        <f>IFERROR(XIRR(现金流!T112:V112,现金流!Q112:S112),"")</f>
        <v>5.6210610270500186E-2</v>
      </c>
      <c r="E112" s="4">
        <f>IFERROR(XIRR(现金流!AC112:AG112,现金流!X112:AB112),"")</f>
        <v>5.5407884716987599E-2</v>
      </c>
      <c r="F112" s="4" t="str">
        <f>IFERROR(XIRR(现金流!AM112:AP112,现金流!AI112:AL112),"")</f>
        <v/>
      </c>
      <c r="G112" s="4">
        <f>IFERROR(XIRR(现金流!BA112:BI112,现金流!AR112:AZ112),"")</f>
        <v>6.2249961495399478E-2</v>
      </c>
      <c r="H112" s="4">
        <f>IFERROR(XIRR(现金流!BO112:BR112,现金流!BK112:BN112),"")</f>
        <v>6.8523046374320981E-2</v>
      </c>
      <c r="I112" s="4">
        <f>IFERROR(XIRR(现金流!BZ112:CE112,现金流!BT112:BY112),"")</f>
        <v>6.3315686583518965E-2</v>
      </c>
      <c r="J112" s="4">
        <f>IFERROR(XIRR(现金流!CM112:CR112,现金流!CG112:CL112),"")</f>
        <v>4.1926315426826483E-2</v>
      </c>
      <c r="K112" s="4" t="str">
        <f>IFERROR(XIRR(现金流!CX112:DA112,现金流!CT112:CW112),"")</f>
        <v/>
      </c>
    </row>
    <row r="113" spans="1:11" x14ac:dyDescent="0.15">
      <c r="A113" s="1">
        <v>42446</v>
      </c>
      <c r="B113" s="4" t="str">
        <f>IFERROR(XIRR(现金流!E113:H113,现金流!A113:D113),"")</f>
        <v/>
      </c>
      <c r="C113" s="4">
        <f>IFERROR(XIRR(现金流!M113:O113,现金流!J113:L113),"")</f>
        <v>4.7552612423896787E-2</v>
      </c>
      <c r="D113" s="4">
        <f>IFERROR(XIRR(现金流!T113:V113,现金流!Q113:S113),"")</f>
        <v>5.6127926707267767E-2</v>
      </c>
      <c r="E113" s="4">
        <f>IFERROR(XIRR(现金流!AC113:AG113,现金流!X113:AB113),"")</f>
        <v>5.4784092307090762E-2</v>
      </c>
      <c r="F113" s="4">
        <f>IFERROR(XIRR(现金流!AM113:AP113,现金流!AI113:AL113),"")</f>
        <v>5.3651943802833557E-2</v>
      </c>
      <c r="G113" s="4">
        <f>IFERROR(XIRR(现金流!BA113:BI113,现金流!AR113:AZ113),"")</f>
        <v>6.2721189856529233E-2</v>
      </c>
      <c r="H113" s="4">
        <f>IFERROR(XIRR(现金流!BO113:BR113,现金流!BK113:BN113),"")</f>
        <v>6.838017404079437E-2</v>
      </c>
      <c r="I113" s="4">
        <f>IFERROR(XIRR(现金流!BZ113:CE113,现金流!BT113:BY113),"")</f>
        <v>6.3315752148628238E-2</v>
      </c>
      <c r="J113" s="4">
        <f>IFERROR(XIRR(现金流!CM113:CR113,现金流!CG113:CL113),"")</f>
        <v>4.0656551718711853E-2</v>
      </c>
      <c r="K113" s="4">
        <f>IFERROR(XIRR(现金流!CX113:DA113,现金流!CT113:CW113),"")</f>
        <v>6.7044833302497872E-2</v>
      </c>
    </row>
    <row r="114" spans="1:11" x14ac:dyDescent="0.15">
      <c r="A114" s="1">
        <v>42447</v>
      </c>
      <c r="B114" s="4" t="str">
        <f>IFERROR(XIRR(现金流!E114:H114,现金流!A114:D114),"")</f>
        <v/>
      </c>
      <c r="C114" s="4">
        <f>IFERROR(XIRR(现金流!M114:O114,现金流!J114:L114),"")</f>
        <v>4.7869440913200376E-2</v>
      </c>
      <c r="D114" s="4">
        <f>IFERROR(XIRR(现金流!T114:V114,现金流!Q114:S114),"")</f>
        <v>5.6044974923133845E-2</v>
      </c>
      <c r="E114" s="4">
        <f>IFERROR(XIRR(现金流!AC114:AG114,现金流!X114:AB114),"")</f>
        <v>5.4784330725669864E-2</v>
      </c>
      <c r="F114" s="4" t="str">
        <f>IFERROR(XIRR(现金流!AM114:AP114,现金流!AI114:AL114),"")</f>
        <v/>
      </c>
      <c r="G114" s="4">
        <f>IFERROR(XIRR(现金流!BA114:BI114,现金流!AR114:AZ114),"")</f>
        <v>6.2725737690925584E-2</v>
      </c>
      <c r="H114" s="4">
        <f>IFERROR(XIRR(现金流!BO114:BR114,现金流!BK114:BN114),"")</f>
        <v>6.8514993786811848E-2</v>
      </c>
      <c r="I114" s="4">
        <f>IFERROR(XIRR(现金流!BZ114:CE114,现金流!BT114:BY114),"")</f>
        <v>6.328977644443512E-2</v>
      </c>
      <c r="J114" s="4">
        <f>IFERROR(XIRR(现金流!CM114:CR114,现金流!CG114:CL114),"")</f>
        <v>4.1457507014274586E-2</v>
      </c>
      <c r="K114" s="4">
        <f>IFERROR(XIRR(现金流!CX114:DA114,现金流!CT114:CW114),"")</f>
        <v>6.7047777771949785E-2</v>
      </c>
    </row>
    <row r="115" spans="1:11" x14ac:dyDescent="0.15">
      <c r="A115" s="1">
        <v>42450</v>
      </c>
      <c r="B115" s="4">
        <f>IFERROR(XIRR(现金流!E115:H115,现金流!A115:D115),"")</f>
        <v>4.7933408617973336E-2</v>
      </c>
      <c r="C115" s="4">
        <f>IFERROR(XIRR(现金流!M115:O115,现金流!J115:L115),"")</f>
        <v>4.9259820580482491E-2</v>
      </c>
      <c r="D115" s="4">
        <f>IFERROR(XIRR(现金流!T115:V115,现金流!Q115:S115),"")</f>
        <v>5.572141706943512E-2</v>
      </c>
      <c r="E115" s="4">
        <f>IFERROR(XIRR(现金流!AC115:AG115,现金流!X115:AB115),"")</f>
        <v>5.4941460490226759E-2</v>
      </c>
      <c r="F115" s="4" t="str">
        <f>IFERROR(XIRR(现金流!AM115:AP115,现金流!AI115:AL115),"")</f>
        <v/>
      </c>
      <c r="G115" s="4">
        <f>IFERROR(XIRR(现金流!BA115:BI115,现金流!AR115:AZ115),"")</f>
        <v>6.2608358263969419E-2</v>
      </c>
      <c r="H115" s="4">
        <f>IFERROR(XIRR(现金流!BO115:BR115,现金流!BK115:BN115),"")</f>
        <v>6.8456491827964774E-2</v>
      </c>
      <c r="I115" s="4">
        <f>IFERROR(XIRR(现金流!BZ115:CE115,现金流!BT115:BY115),"")</f>
        <v>6.3290008902549738E-2</v>
      </c>
      <c r="J115" s="4">
        <f>IFERROR(XIRR(现金流!CM115:CR115,现金流!CG115:CL115),"")</f>
        <v>4.2530295252799985E-2</v>
      </c>
      <c r="K115" s="4" t="str">
        <f>IFERROR(XIRR(现金流!CX115:DA115,现金流!CT115:CW115),"")</f>
        <v/>
      </c>
    </row>
    <row r="116" spans="1:11" x14ac:dyDescent="0.15">
      <c r="A116" s="1">
        <v>42451</v>
      </c>
      <c r="B116" s="4" t="str">
        <f>IFERROR(XIRR(现金流!E116:H116,现金流!A116:D116),"")</f>
        <v/>
      </c>
      <c r="C116" s="4">
        <f>IFERROR(XIRR(现金流!M116:O116,现金流!J116:L116),"")</f>
        <v>4.9586012959480286E-2</v>
      </c>
      <c r="D116" s="4" t="str">
        <f>IFERROR(XIRR(现金流!T116:V116,现金流!Q116:S116),"")</f>
        <v/>
      </c>
      <c r="E116" s="4">
        <f>IFERROR(XIRR(现金流!AC116:AG116,现金流!X116:AB116),"")</f>
        <v>5.494183003902435E-2</v>
      </c>
      <c r="F116" s="4" t="str">
        <f>IFERROR(XIRR(现金流!AM116:AP116,现金流!AI116:AL116),"")</f>
        <v/>
      </c>
      <c r="G116" s="4">
        <f>IFERROR(XIRR(现金流!BA116:BI116,现金流!AR116:AZ116),"")</f>
        <v>6.1717239022254955E-2</v>
      </c>
      <c r="H116" s="4">
        <f>IFERROR(XIRR(现金流!BO116:BR116,现金流!BK116:BN116),"")</f>
        <v>6.8731757998466494E-2</v>
      </c>
      <c r="I116" s="4">
        <f>IFERROR(XIRR(现金流!BZ116:CE116,现金流!BT116:BY116),"")</f>
        <v>6.3107416033744798E-2</v>
      </c>
      <c r="J116" s="4">
        <f>IFERROR(XIRR(现金流!CM116:CR116,现金流!CG116:CL116),"")</f>
        <v>4.0620747208595293E-2</v>
      </c>
      <c r="K116" s="4">
        <f>IFERROR(XIRR(现金流!CX116:DA116,现金流!CT116:CW116),"")</f>
        <v>6.7059794068336509E-2</v>
      </c>
    </row>
    <row r="117" spans="1:11" x14ac:dyDescent="0.15">
      <c r="A117" s="1">
        <v>42452</v>
      </c>
      <c r="B117" s="4">
        <f>IFERROR(XIRR(现金流!E117:H117,现金流!A117:D117),"")</f>
        <v>4.8970267176628113E-2</v>
      </c>
      <c r="C117" s="4">
        <f>IFERROR(XIRR(现金流!M117:O117,现金流!J117:L117),"")</f>
        <v>4.9483224749565125E-2</v>
      </c>
      <c r="D117" s="4">
        <f>IFERROR(XIRR(现金流!T117:V117,现金流!Q117:S117),"")</f>
        <v>5.5919542908668518E-2</v>
      </c>
      <c r="E117" s="4">
        <f>IFERROR(XIRR(现金流!AC117:AG117,现金流!X117:AB117),"")</f>
        <v>5.5004879832267761E-2</v>
      </c>
      <c r="F117" s="4" t="str">
        <f>IFERROR(XIRR(现金流!AM117:AP117,现金流!AI117:AL117),"")</f>
        <v/>
      </c>
      <c r="G117" s="4">
        <f>IFERROR(XIRR(现金流!BA117:BI117,现金流!AR117:AZ117),"")</f>
        <v>6.0443595051765442E-2</v>
      </c>
      <c r="H117" s="4">
        <f>IFERROR(XIRR(现金流!BO117:BR117,现金流!BK117:BN117),"")</f>
        <v>6.8448415398597709E-2</v>
      </c>
      <c r="I117" s="4">
        <f>IFERROR(XIRR(现金流!BZ117:CE117,现金流!BT117:BY117),"")</f>
        <v>6.3133522868156419E-2</v>
      </c>
      <c r="J117" s="4">
        <f>IFERROR(XIRR(现金流!CM117:CR117,现金流!CG117:CL117),"")</f>
        <v>4.0360960364341752E-2</v>
      </c>
      <c r="K117" s="4">
        <f>IFERROR(XIRR(现金流!CX117:DA117,现金流!CT117:CW117),"")</f>
        <v>6.7157843708992013E-2</v>
      </c>
    </row>
    <row r="118" spans="1:11" x14ac:dyDescent="0.15">
      <c r="A118" s="1">
        <v>42453</v>
      </c>
      <c r="B118" s="4">
        <f>IFERROR(XIRR(现金流!E118:H118,现金流!A118:D118),"")</f>
        <v>4.7544708847999578E-2</v>
      </c>
      <c r="C118" s="4">
        <f>IFERROR(XIRR(现金流!M118:O118,现金流!J118:L118),"")</f>
        <v>4.9379900097846985E-2</v>
      </c>
      <c r="D118" s="4">
        <f>IFERROR(XIRR(现金流!T118:V118,现金流!Q118:S118),"")</f>
        <v>5.5982449650764474E-2</v>
      </c>
      <c r="E118" s="4">
        <f>IFERROR(XIRR(现金流!AC118:AG118,现金流!X118:AB118),"")</f>
        <v>5.4785898327827445E-2</v>
      </c>
      <c r="F118" s="4">
        <f>IFERROR(XIRR(现金流!AM118:AP118,现金流!AI118:AL118),"")</f>
        <v>5.5127647519111644E-2</v>
      </c>
      <c r="G118" s="4">
        <f>IFERROR(XIRR(现金流!BA118:BI118,现金流!AR118:AZ118),"")</f>
        <v>6.1353978514671323E-2</v>
      </c>
      <c r="H118" s="4">
        <f>IFERROR(XIRR(现金流!BO118:BR118,现金流!BK118:BN118),"")</f>
        <v>6.8444392085075356E-2</v>
      </c>
      <c r="I118" s="4">
        <f>IFERROR(XIRR(现金流!BZ118:CE118,现金流!BT118:BY118),"")</f>
        <v>6.2950810790061956E-2</v>
      </c>
      <c r="J118" s="4">
        <f>IFERROR(XIRR(现金流!CM118:CR118,现金流!CG118:CL118),"")</f>
        <v>3.9849057793617262E-2</v>
      </c>
      <c r="K118" s="4">
        <f>IFERROR(XIRR(现金流!CX118:DA118,现金流!CT118:CW118),"")</f>
        <v>6.706593334674836E-2</v>
      </c>
    </row>
    <row r="119" spans="1:11" x14ac:dyDescent="0.15">
      <c r="A119" s="1">
        <v>42454</v>
      </c>
      <c r="B119" s="4">
        <f>IFERROR(XIRR(现金流!E119:H119,现金流!A119:D119),"")</f>
        <v>4.7537538409233096E-2</v>
      </c>
      <c r="C119" s="4">
        <f>IFERROR(XIRR(现金流!M119:O119,现金流!J119:L119),"")</f>
        <v>4.8302474617958072E-2</v>
      </c>
      <c r="D119" s="4">
        <f>IFERROR(XIRR(现金流!T119:V119,现金流!Q119:S119),"")</f>
        <v>5.5603840947151192E-2</v>
      </c>
      <c r="E119" s="4">
        <f>IFERROR(XIRR(现金流!AC119:AG119,现金流!X119:AB119),"")</f>
        <v>5.4472884535789481E-2</v>
      </c>
      <c r="F119" s="4" t="str">
        <f>IFERROR(XIRR(现金流!AM119:AP119,现金流!AI119:AL119),"")</f>
        <v/>
      </c>
      <c r="G119" s="4">
        <f>IFERROR(XIRR(现金流!BA119:BI119,现金流!AR119:AZ119),"")</f>
        <v>6.0414329171180725E-2</v>
      </c>
      <c r="H119" s="4">
        <f>IFERROR(XIRR(现金流!BO119:BR119,现金流!BK119:BN119),"")</f>
        <v>6.8253704905509957E-2</v>
      </c>
      <c r="I119" s="4">
        <f>IFERROR(XIRR(现金流!BZ119:CE119,现金流!BT119:BY119),"")</f>
        <v>6.2741997838020327E-2</v>
      </c>
      <c r="J119" s="4">
        <f>IFERROR(XIRR(现金流!CM119:CR119,现金流!CG119:CL119),"")</f>
        <v>3.9212086796760567E-2</v>
      </c>
      <c r="K119" s="4">
        <f>IFERROR(XIRR(现金流!CX119:DA119,现金流!CT119:CW119),"")</f>
        <v>6.7069038748741164E-2</v>
      </c>
    </row>
    <row r="120" spans="1:11" x14ac:dyDescent="0.15">
      <c r="A120" s="1">
        <v>42457</v>
      </c>
      <c r="B120" s="4" t="str">
        <f>IFERROR(XIRR(现金流!E120:H120,现金流!A120:D120),"")</f>
        <v/>
      </c>
      <c r="C120" s="4">
        <f>IFERROR(XIRR(现金流!M120:O120,现金流!J120:L120),"")</f>
        <v>4.8197826743125921E-2</v>
      </c>
      <c r="D120" s="4">
        <f>IFERROR(XIRR(现金流!T120:V120,现金流!Q120:S120),"")</f>
        <v>5.4904749989509588E-2</v>
      </c>
      <c r="E120" s="4">
        <f>IFERROR(XIRR(现金流!AC120:AG120,现金流!X120:AB120),"")</f>
        <v>5.3877791762351981E-2</v>
      </c>
      <c r="F120" s="4">
        <f>IFERROR(XIRR(现金流!AM120:AP120,现金流!AI120:AL120),"")</f>
        <v>5.5295267701148981E-2</v>
      </c>
      <c r="G120" s="4">
        <f>IFERROR(XIRR(现金流!BA120:BI120,现金流!AR120:AZ120),"")</f>
        <v>6.2340441346168507E-2</v>
      </c>
      <c r="H120" s="4">
        <f>IFERROR(XIRR(现金流!BO120:BR120,现金流!BK120:BN120),"")</f>
        <v>6.8381533026695265E-2</v>
      </c>
      <c r="I120" s="4">
        <f>IFERROR(XIRR(现金流!BZ120:CE120,现金流!BT120:BY120),"")</f>
        <v>6.2558761239051824E-2</v>
      </c>
      <c r="J120" s="4">
        <f>IFERROR(XIRR(现金流!CM120:CR120,现金流!CG120:CL120),"")</f>
        <v>4.012180864810945E-2</v>
      </c>
      <c r="K120" s="4">
        <f>IFERROR(XIRR(现金流!CX120:DA120,现金流!CT120:CW120),"")</f>
        <v>6.7078480124473594E-2</v>
      </c>
    </row>
    <row r="121" spans="1:11" x14ac:dyDescent="0.15">
      <c r="A121" s="1">
        <v>42458</v>
      </c>
      <c r="B121" s="4">
        <f>IFERROR(XIRR(现金流!E121:H121,现金流!A121:D121),"")</f>
        <v>5.1526889204978943E-2</v>
      </c>
      <c r="C121" s="4">
        <f>IFERROR(XIRR(现金流!M121:O121,现金流!J121:L121),"")</f>
        <v>4.8745712637901298E-2</v>
      </c>
      <c r="D121" s="4">
        <f>IFERROR(XIRR(现金流!T121:V121,现金流!Q121:S121),"")</f>
        <v>5.4152700304985049E-2</v>
      </c>
      <c r="E121" s="4">
        <f>IFERROR(XIRR(现金流!AC121:AG121,现金流!X121:AB121),"")</f>
        <v>5.5101987719535825E-2</v>
      </c>
      <c r="F121" s="4">
        <f>IFERROR(XIRR(现金流!AM121:AP121,现金流!AI121:AL121),"")</f>
        <v>5.7129070162773146E-2</v>
      </c>
      <c r="G121" s="4">
        <f>IFERROR(XIRR(现金流!BA121:BI121,现金流!AR121:AZ121),"")</f>
        <v>6.0614410042762759E-2</v>
      </c>
      <c r="H121" s="4">
        <f>IFERROR(XIRR(现金流!BO121:BR121,现金流!BK121:BN121),"")</f>
        <v>6.8987432122230533E-2</v>
      </c>
      <c r="I121" s="4">
        <f>IFERROR(XIRR(现金流!BZ121:CE121,现金流!BT121:BY121),"")</f>
        <v>6.2610754370689387E-2</v>
      </c>
      <c r="J121" s="4">
        <f>IFERROR(XIRR(现金流!CM121:CR121,现金流!CG121:CL121),"")</f>
        <v>4.0621134638786319E-2</v>
      </c>
      <c r="K121" s="4">
        <f>IFERROR(XIRR(现金流!CX121:DA121,现金流!CT121:CW121),"")</f>
        <v>6.9480612874031081E-2</v>
      </c>
    </row>
    <row r="122" spans="1:11" x14ac:dyDescent="0.15">
      <c r="A122" s="1">
        <v>42459</v>
      </c>
      <c r="B122" s="4">
        <f>IFERROR(XIRR(现金流!E122:H122,现金流!A122:D122),"")</f>
        <v>5.1542523503303544E-2</v>
      </c>
      <c r="C122" s="4">
        <f>IFERROR(XIRR(现金流!M122:O122,现金流!J122:L122),"")</f>
        <v>4.8748484253883353E-2</v>
      </c>
      <c r="D122" s="4">
        <f>IFERROR(XIRR(现金流!T122:V122,现金流!Q122:S122),"")</f>
        <v>5.6290975213050848E-2</v>
      </c>
      <c r="E122" s="4">
        <f>IFERROR(XIRR(现金流!AC122:AG122,现金流!X122:AB122),"")</f>
        <v>5.5102524161338803E-2</v>
      </c>
      <c r="F122" s="4" t="str">
        <f>IFERROR(XIRR(现金流!AM122:AP122,现金流!AI122:AL122),"")</f>
        <v/>
      </c>
      <c r="G122" s="4">
        <f>IFERROR(XIRR(现金流!BA122:BI122,现金流!AR122:AZ122),"")</f>
        <v>6.010132133960723E-2</v>
      </c>
      <c r="H122" s="4">
        <f>IFERROR(XIRR(现金流!BO122:BR122,现金流!BK122:BN122),"")</f>
        <v>6.9172164797782917E-2</v>
      </c>
      <c r="I122" s="4">
        <f>IFERROR(XIRR(现金流!BZ122:CE122,现金流!BT122:BY122),"")</f>
        <v>6.2610551714897142E-2</v>
      </c>
      <c r="J122" s="4">
        <f>IFERROR(XIRR(现金流!CM122:CR122,现金流!CG122:CL122),"")</f>
        <v>4.0487053990364077E-2</v>
      </c>
      <c r="K122" s="4" t="str">
        <f>IFERROR(XIRR(现金流!CX122:DA122,现金流!CT122:CW122),"")</f>
        <v/>
      </c>
    </row>
    <row r="123" spans="1:11" x14ac:dyDescent="0.15">
      <c r="A123" s="1">
        <v>42460</v>
      </c>
      <c r="B123" s="4" t="str">
        <f>IFERROR(XIRR(现金流!E123:H123,现金流!A123:D123),"")</f>
        <v/>
      </c>
      <c r="C123" s="4">
        <f>IFERROR(XIRR(现金流!M123:O123,现金流!J123:L123),"")</f>
        <v>4.8641291260719297E-2</v>
      </c>
      <c r="D123" s="4">
        <f>IFERROR(XIRR(现金流!T123:V123,现金流!Q123:S123),"")</f>
        <v>5.6430122256278983E-2</v>
      </c>
      <c r="E123" s="4" t="str">
        <f>IFERROR(XIRR(现金流!AC123:AG123,现金流!X123:AB123),"")</f>
        <v/>
      </c>
      <c r="F123" s="4" t="str">
        <f>IFERROR(XIRR(现金流!AM123:AP123,现金流!AI123:AL123),"")</f>
        <v/>
      </c>
      <c r="G123" s="4">
        <f>IFERROR(XIRR(现金流!BA123:BI123,现金流!AR123:AZ123),"")</f>
        <v>6.0418823361396784E-2</v>
      </c>
      <c r="H123" s="4">
        <f>IFERROR(XIRR(现金流!BO123:BR123,现金流!BK123:BN123),"")</f>
        <v>6.9169005751609808E-2</v>
      </c>
      <c r="I123" s="4" t="str">
        <f>IFERROR(XIRR(现金流!BZ123:CE123,现金流!BT123:BY123),"")</f>
        <v/>
      </c>
      <c r="J123" s="4">
        <f>IFERROR(XIRR(现金流!CM123:CR123,现金流!CG123:CL123),"")</f>
        <v>3.9795526862144492E-2</v>
      </c>
      <c r="K123" s="4">
        <f>IFERROR(XIRR(现金流!CX123:DA123,现金流!CT123:CW123),"")</f>
        <v>6.7567571997642517E-2</v>
      </c>
    </row>
    <row r="124" spans="1:11" x14ac:dyDescent="0.15">
      <c r="A124" s="1">
        <v>42461</v>
      </c>
      <c r="B124" s="4">
        <f>IFERROR(XIRR(现金流!E124:H124,现金流!A124:D124),"")</f>
        <v>5.2688476443290708E-2</v>
      </c>
      <c r="C124" s="4">
        <f>IFERROR(XIRR(现金流!M124:O124,现金流!J124:L124),"")</f>
        <v>4.8092541098594663E-2</v>
      </c>
      <c r="D124" s="4">
        <f>IFERROR(XIRR(现金流!T124:V124,现金流!Q124:S124),"")</f>
        <v>5.6420442461967465E-2</v>
      </c>
      <c r="E124" s="4">
        <f>IFERROR(XIRR(现金流!AC124:AG124,现金流!X124:AB124),"")</f>
        <v>5.4819896817207336E-2</v>
      </c>
      <c r="F124" s="4">
        <f>IFERROR(XIRR(现金流!AM124:AP124,现金流!AI124:AL124),"")</f>
        <v>5.6508967280387873E-2</v>
      </c>
      <c r="G124" s="4" t="str">
        <f>IFERROR(XIRR(现金流!BA124:BI124,现金流!AR124:AZ124),"")</f>
        <v/>
      </c>
      <c r="H124" s="4">
        <f>IFERROR(XIRR(现金流!BO124:BR124,现金流!BK124:BN124),"")</f>
        <v>6.9118717312812814E-2</v>
      </c>
      <c r="I124" s="4">
        <f>IFERROR(XIRR(现金流!BZ124:CE124,现金流!BT124:BY124),"")</f>
        <v>6.2636324763298029E-2</v>
      </c>
      <c r="J124" s="4">
        <f>IFERROR(XIRR(现金流!CM124:CR124,现金流!CG124:CL124),"")</f>
        <v>3.9534851908683791E-2</v>
      </c>
      <c r="K124" s="4">
        <f>IFERROR(XIRR(现金流!CX124:DA124,现金流!CT124:CW124),"")</f>
        <v>6.9015529751777674E-2</v>
      </c>
    </row>
    <row r="125" spans="1:11" x14ac:dyDescent="0.15">
      <c r="A125" s="1">
        <v>42465</v>
      </c>
      <c r="B125" s="4">
        <f>IFERROR(XIRR(现金流!E125:H125,现金流!A125:D125),"")</f>
        <v>5.3267440199851995E-2</v>
      </c>
      <c r="C125" s="4">
        <f>IFERROR(XIRR(现金流!M125:O125,现金流!J125:L125),"")</f>
        <v>4.9212536215782171E-2</v>
      </c>
      <c r="D125" s="4">
        <f>IFERROR(XIRR(现金流!T125:V125,现金流!Q125:S125),"")</f>
        <v>5.6908592581748962E-2</v>
      </c>
      <c r="E125" s="4">
        <f>IFERROR(XIRR(现金流!AC125:AG125,现金流!X125:AB125),"")</f>
        <v>5.4947820305824277E-2</v>
      </c>
      <c r="F125" s="4">
        <f>IFERROR(XIRR(现金流!AM125:AP125,现金流!AI125:AL125),"")</f>
        <v>5.6745710968971255E-2</v>
      </c>
      <c r="G125" s="4">
        <f>IFERROR(XIRR(现金流!BA125:BI125,现金流!AR125:AZ125),"")</f>
        <v>6.0808810591697682E-2</v>
      </c>
      <c r="H125" s="4">
        <f>IFERROR(XIRR(现金流!BO125:BR125,现金流!BK125:BN125),"")</f>
        <v>6.9769439101219161E-2</v>
      </c>
      <c r="I125" s="4">
        <f>IFERROR(XIRR(现金流!BZ125:CE125,现金流!BT125:BY125),"")</f>
        <v>6.3055637478828433E-2</v>
      </c>
      <c r="J125" s="4">
        <f>IFERROR(XIRR(现金流!CM125:CR125,现金流!CG125:CL125),"")</f>
        <v>4.0011015534400951E-2</v>
      </c>
      <c r="K125" s="4" t="str">
        <f>IFERROR(XIRR(现金流!CX125:DA125,现金流!CT125:CW125),"")</f>
        <v/>
      </c>
    </row>
    <row r="126" spans="1:11" x14ac:dyDescent="0.15">
      <c r="A126" s="1">
        <v>42466</v>
      </c>
      <c r="B126" s="4">
        <f>IFERROR(XIRR(现金流!E126:H126,现金流!A126:D126),"")</f>
        <v>5.0522705912590032E-2</v>
      </c>
      <c r="C126" s="4">
        <f>IFERROR(XIRR(现金流!M126:O126,现金流!J126:L126),"")</f>
        <v>4.9328908324241638E-2</v>
      </c>
      <c r="D126" s="4">
        <f>IFERROR(XIRR(现金流!T126:V126,现金流!Q126:S126),"")</f>
        <v>5.712630450725556E-2</v>
      </c>
      <c r="E126" s="4">
        <f>IFERROR(XIRR(现金流!AC126:AG126,现金流!X126:AB126),"")</f>
        <v>5.5423268675804133E-2</v>
      </c>
      <c r="F126" s="4">
        <f>IFERROR(XIRR(现金流!AM126:AP126,现金流!AI126:AL126),"")</f>
        <v>5.9964486956596369E-2</v>
      </c>
      <c r="G126" s="4">
        <f>IFERROR(XIRR(现金流!BA126:BI126,现金流!AR126:AZ126),"")</f>
        <v>6.0812821984291068E-2</v>
      </c>
      <c r="H126" s="4">
        <f>IFERROR(XIRR(现金流!BO126:BR126,现金流!BK126:BN126),"")</f>
        <v>6.9909504055976859E-2</v>
      </c>
      <c r="I126" s="4">
        <f>IFERROR(XIRR(现金流!BZ126:CE126,现金流!BT126:BY126),"")</f>
        <v>6.3608512282371507E-2</v>
      </c>
      <c r="J126" s="4">
        <f>IFERROR(XIRR(现金流!CM126:CR126,现金流!CG126:CL126),"")</f>
        <v>3.9673247933387765E-2</v>
      </c>
      <c r="K126" s="4">
        <f>IFERROR(XIRR(现金流!CX126:DA126,现金流!CT126:CW126),"")</f>
        <v>6.4705356955528259E-2</v>
      </c>
    </row>
    <row r="127" spans="1:11" x14ac:dyDescent="0.15">
      <c r="A127" s="1">
        <v>42467</v>
      </c>
      <c r="B127" s="4" t="str">
        <f>IFERROR(XIRR(现金流!E127:H127,现金流!A127:D127),"")</f>
        <v/>
      </c>
      <c r="C127" s="4">
        <f>IFERROR(XIRR(现金流!M127:O127,现金流!J127:L127),"")</f>
        <v>5.012084543704988E-2</v>
      </c>
      <c r="D127" s="4">
        <f>IFERROR(XIRR(现金流!T127:V127,现金流!Q127:S127),"")</f>
        <v>5.7193592190742507E-2</v>
      </c>
      <c r="E127" s="4">
        <f>IFERROR(XIRR(现金流!AC127:AG127,现金流!X127:AB127),"")</f>
        <v>5.5550995469093339E-2</v>
      </c>
      <c r="F127" s="4">
        <f>IFERROR(XIRR(现金流!AM127:AP127,现金流!AI127:AL127),"")</f>
        <v>5.8539626002311704E-2</v>
      </c>
      <c r="G127" s="4">
        <f>IFERROR(XIRR(现金流!BA127:BI127,现金流!AR127:AZ127),"")</f>
        <v>6.1412402987480172E-2</v>
      </c>
      <c r="H127" s="4">
        <f>IFERROR(XIRR(现金流!BO127:BR127,现金流!BK127:BN127),"")</f>
        <v>7.0478472113609344E-2</v>
      </c>
      <c r="I127" s="4">
        <f>IFERROR(XIRR(现金流!BZ127:CE127,现金流!BT127:BY127),"")</f>
        <v>6.4031317830085741E-2</v>
      </c>
      <c r="J127" s="4">
        <f>IFERROR(XIRR(现金流!CM127:CR127,现金流!CG127:CL127),"")</f>
        <v>4.0505269169807442E-2</v>
      </c>
      <c r="K127" s="4">
        <f>IFERROR(XIRR(现金流!CX127:DA127,现金流!CT127:CW127),"")</f>
        <v>6.9534602761268605E-2</v>
      </c>
    </row>
    <row r="128" spans="1:11" x14ac:dyDescent="0.15">
      <c r="A128" s="1">
        <v>42468</v>
      </c>
      <c r="B128" s="4">
        <f>IFERROR(XIRR(现金流!E128:H128,现金流!A128:D128),"")</f>
        <v>5.1510140299797058E-2</v>
      </c>
      <c r="C128" s="4">
        <f>IFERROR(XIRR(现金流!M128:O128,现金流!J128:L128),"")</f>
        <v>4.945109188556672E-2</v>
      </c>
      <c r="D128" s="4">
        <f>IFERROR(XIRR(现金流!T128:V128,现金流!Q128:S128),"")</f>
        <v>5.6957945227622986E-2</v>
      </c>
      <c r="E128" s="4">
        <f>IFERROR(XIRR(现金流!AC128:AG128,现金流!X128:AB128),"")</f>
        <v>5.5742534995079043E-2</v>
      </c>
      <c r="F128" s="4">
        <f>IFERROR(XIRR(现金流!AM128:AP128,现金流!AI128:AL128),"")</f>
        <v>5.7057389616966242E-2</v>
      </c>
      <c r="G128" s="4">
        <f>IFERROR(XIRR(现金流!BA128:BI128,现金流!AR128:AZ128),"")</f>
        <v>6.0858026146888733E-2</v>
      </c>
      <c r="H128" s="4">
        <f>IFERROR(XIRR(现金流!BO128:BR128,现金流!BK128:BN128),"")</f>
        <v>7.0238450169563302E-2</v>
      </c>
      <c r="I128" s="4">
        <f>IFERROR(XIRR(现金流!BZ128:CE128,现金流!BT128:BY128),"")</f>
        <v>6.4561489224433902E-2</v>
      </c>
      <c r="J128" s="4">
        <f>IFERROR(XIRR(现金流!CM128:CR128,现金流!CG128:CL128),"")</f>
        <v>4.0549042820930498E-2</v>
      </c>
      <c r="K128" s="4">
        <f>IFERROR(XIRR(现金流!CX128:DA128,现金流!CT128:CW128),"")</f>
        <v>6.954075396060945E-2</v>
      </c>
    </row>
    <row r="129" spans="1:11" x14ac:dyDescent="0.15">
      <c r="A129" s="1">
        <v>42471</v>
      </c>
      <c r="B129" s="4">
        <f>IFERROR(XIRR(现金流!E129:H129,现金流!A129:D129),"")</f>
        <v>5.150524079799651E-2</v>
      </c>
      <c r="C129" s="4">
        <f>IFERROR(XIRR(现金流!M129:O129,现金流!J129:L129),"")</f>
        <v>4.9807956814765922E-2</v>
      </c>
      <c r="D129" s="4">
        <f>IFERROR(XIRR(现金流!T129:V129,现金流!Q129:S129),"")</f>
        <v>5.8000007271766671E-2</v>
      </c>
      <c r="E129" s="4">
        <f>IFERROR(XIRR(现金流!AC129:AG129,现金流!X129:AB129),"")</f>
        <v>5.9081336855888358E-2</v>
      </c>
      <c r="F129" s="4">
        <f>IFERROR(XIRR(现金流!AM129:AP129,现金流!AI129:AL129),"")</f>
        <v>5.7667377591133107E-2</v>
      </c>
      <c r="G129" s="4">
        <f>IFERROR(XIRR(现金流!BA129:BI129,现金流!AR129:AZ129),"")</f>
        <v>6.0517200827598566E-2</v>
      </c>
      <c r="H129" s="4">
        <f>IFERROR(XIRR(现金流!BO129:BR129,现金流!BK129:BN129),"")</f>
        <v>7.1046796441078183E-2</v>
      </c>
      <c r="I129" s="4">
        <f>IFERROR(XIRR(现金流!BZ129:CE129,现金流!BT129:BY129),"")</f>
        <v>6.7560455203056355E-2</v>
      </c>
      <c r="J129" s="4">
        <f>IFERROR(XIRR(现金流!CM129:CR129,现金流!CG129:CL129),"")</f>
        <v>4.0042117238044753E-2</v>
      </c>
      <c r="K129" s="4" t="str">
        <f>IFERROR(XIRR(现金流!CX129:DA129,现金流!CT129:CW129),"")</f>
        <v/>
      </c>
    </row>
    <row r="130" spans="1:11" x14ac:dyDescent="0.15">
      <c r="A130" s="1">
        <v>42472</v>
      </c>
      <c r="B130" s="4">
        <f>IFERROR(XIRR(现金流!E130:H130,现金流!A130:D130),"")</f>
        <v>5.1503625512123105E-2</v>
      </c>
      <c r="C130" s="4">
        <f>IFERROR(XIRR(现金流!M130:O130,现金流!J130:L130),"")</f>
        <v>5.1071265339851374E-2</v>
      </c>
      <c r="D130" s="4">
        <f>IFERROR(XIRR(现金流!T130:V130,现金流!Q130:S130),"")</f>
        <v>5.845274031162262E-2</v>
      </c>
      <c r="E130" s="4">
        <f>IFERROR(XIRR(现金流!AC130:AG130,现金流!X130:AB130),"")</f>
        <v>6.0478642582893372E-2</v>
      </c>
      <c r="F130" s="4">
        <f>IFERROR(XIRR(现金流!AM130:AP130,现金流!AI130:AL130),"")</f>
        <v>6.2417492270469652E-2</v>
      </c>
      <c r="G130" s="4">
        <f>IFERROR(XIRR(现金流!BA130:BI130,现金流!AR130:AZ130),"")</f>
        <v>6.0874256491661061E-2</v>
      </c>
      <c r="H130" s="4">
        <f>IFERROR(XIRR(现金流!BO130:BR130,现金流!BK130:BN130),"")</f>
        <v>7.2103336453437819E-2</v>
      </c>
      <c r="I130" s="4">
        <f>IFERROR(XIRR(现金流!BZ130:CE130,现金流!BT130:BY130),"")</f>
        <v>6.9949880242347717E-2</v>
      </c>
      <c r="J130" s="4">
        <f>IFERROR(XIRR(现金流!CM130:CR130,现金流!CG130:CL130),"")</f>
        <v>4.3560954928398149E-2</v>
      </c>
      <c r="K130" s="4">
        <f>IFERROR(XIRR(现金流!CX130:DA130,现金流!CT130:CW130),"")</f>
        <v>6.9565668702125549E-2</v>
      </c>
    </row>
    <row r="131" spans="1:11" x14ac:dyDescent="0.15">
      <c r="A131" s="1">
        <v>42473</v>
      </c>
      <c r="B131" s="4" t="str">
        <f>IFERROR(XIRR(现金流!E131:H131,现金流!A131:D131),"")</f>
        <v/>
      </c>
      <c r="C131" s="4">
        <f>IFERROR(XIRR(现金流!M131:O131,现金流!J131:L131),"")</f>
        <v>5.2000090479850769E-2</v>
      </c>
      <c r="D131" s="4">
        <f>IFERROR(XIRR(现金流!T131:V131,现金流!Q131:S131),"")</f>
        <v>5.7756593823432928E-2</v>
      </c>
      <c r="E131" s="4">
        <f>IFERROR(XIRR(现金流!AC131:AG131,现金流!X131:AB131),"")</f>
        <v>6.0255423188209534E-2</v>
      </c>
      <c r="F131" s="4">
        <f>IFERROR(XIRR(现金流!AM131:AP131,现金流!AI131:AL131),"")</f>
        <v>6.1333617568016044E-2</v>
      </c>
      <c r="G131" s="4">
        <f>IFERROR(XIRR(现金流!BA131:BI131,现金流!AR131:AZ131),"")</f>
        <v>6.1437901854515073E-2</v>
      </c>
      <c r="H131" s="4">
        <f>IFERROR(XIRR(现金流!BO131:BR131,现金流!BK131:BN131),"")</f>
        <v>7.2248211503028861E-2</v>
      </c>
      <c r="I131" s="4">
        <f>IFERROR(XIRR(现金流!BZ131:CE131,现金流!BT131:BY131),"")</f>
        <v>7.0390954613685594E-2</v>
      </c>
      <c r="J131" s="4">
        <f>IFERROR(XIRR(现金流!CM131:CR131,现金流!CG131:CL131),"")</f>
        <v>4.459716379642488E-2</v>
      </c>
      <c r="K131" s="4" t="str">
        <f>IFERROR(XIRR(现金流!CX131:DA131,现金流!CT131:CW131),"")</f>
        <v/>
      </c>
    </row>
    <row r="132" spans="1:11" x14ac:dyDescent="0.15">
      <c r="A132" s="1">
        <v>42474</v>
      </c>
      <c r="B132" s="4" t="str">
        <f>IFERROR(XIRR(现金流!E132:H132,现金流!A132:D132),"")</f>
        <v/>
      </c>
      <c r="C132" s="4">
        <f>IFERROR(XIRR(现金流!M132:O132,现金流!J132:L132),"")</f>
        <v>5.2358976006507879E-2</v>
      </c>
      <c r="D132" s="4">
        <f>IFERROR(XIRR(现金流!T132:V132,现金流!Q132:S132),"")</f>
        <v>5.921076238155365E-2</v>
      </c>
      <c r="E132" s="4">
        <f>IFERROR(XIRR(现金流!AC132:AG132,现金流!X132:AB132),"")</f>
        <v>5.7800456881523132E-2</v>
      </c>
      <c r="F132" s="4">
        <f>IFERROR(XIRR(现金流!AM132:AP132,现金流!AI132:AL132),"")</f>
        <v>6.0249766707420341E-2</v>
      </c>
      <c r="G132" s="4">
        <f>IFERROR(XIRR(现金流!BA132:BI132,现金流!AR132:AZ132),"")</f>
        <v>6.2889245152473447E-2</v>
      </c>
      <c r="H132" s="4">
        <f>IFERROR(XIRR(现金流!BO132:BR132,现金流!BK132:BN132),"")</f>
        <v>7.2248634696006772E-2</v>
      </c>
      <c r="I132" s="4">
        <f>IFERROR(XIRR(现金流!BZ132:CE132,现金流!BT132:BY132),"")</f>
        <v>7.0258232951164248E-2</v>
      </c>
      <c r="J132" s="4">
        <f>IFERROR(XIRR(现金流!CM132:CR132,现金流!CG132:CL132),"")</f>
        <v>4.5010712742805492E-2</v>
      </c>
      <c r="K132" s="4" t="str">
        <f>IFERROR(XIRR(现金流!CX132:DA132,现金流!CT132:CW132),"")</f>
        <v/>
      </c>
    </row>
    <row r="133" spans="1:11" x14ac:dyDescent="0.15">
      <c r="A133" s="1">
        <v>42475</v>
      </c>
      <c r="B133" s="4" t="str">
        <f>IFERROR(XIRR(现金流!E133:H133,现金流!A133:D133),"")</f>
        <v/>
      </c>
      <c r="C133" s="4">
        <f>IFERROR(XIRR(现金流!M133:O133,现金流!J133:L133),"")</f>
        <v>5.4459479451179502E-2</v>
      </c>
      <c r="D133" s="4">
        <f>IFERROR(XIRR(现金流!T133:V133,现金流!Q133:S133),"")</f>
        <v>5.8820626139640814E-2</v>
      </c>
      <c r="E133" s="4">
        <f>IFERROR(XIRR(现金流!AC133:AG133,现金流!X133:AB133),"")</f>
        <v>5.751324594020843E-2</v>
      </c>
      <c r="F133" s="4">
        <f>IFERROR(XIRR(现金流!AM133:AP133,现金流!AI133:AL133),"")</f>
        <v>6.0181292891502369E-2</v>
      </c>
      <c r="G133" s="4">
        <f>IFERROR(XIRR(现金流!BA133:BI133,现金流!AR133:AZ133),"")</f>
        <v>6.1652341485023493E-2</v>
      </c>
      <c r="H133" s="4">
        <f>IFERROR(XIRR(现金流!BO133:BR133,现金流!BK133:BN133),"")</f>
        <v>7.2055837512016316E-2</v>
      </c>
      <c r="I133" s="4">
        <f>IFERROR(XIRR(现金流!BZ133:CE133,现金流!BT133:BY133),"")</f>
        <v>7.0344385504722606E-2</v>
      </c>
      <c r="J133" s="4">
        <f>IFERROR(XIRR(现金流!CM133:CR133,现金流!CG133:CL133),"")</f>
        <v>4.4247964024543771E-2</v>
      </c>
      <c r="K133" s="4" t="str">
        <f>IFERROR(XIRR(现金流!CX133:DA133,现金流!CT133:CW133),"")</f>
        <v/>
      </c>
    </row>
    <row r="134" spans="1:11" x14ac:dyDescent="0.15">
      <c r="A134" s="1">
        <v>42478</v>
      </c>
      <c r="B134" s="4">
        <f>IFERROR(XIRR(现金流!E134:H134,现金流!A134:D134),"")</f>
        <v>5.1494047045707717E-2</v>
      </c>
      <c r="C134" s="4">
        <f>IFERROR(XIRR(现金流!M134:O134,现金流!J134:L134),"")</f>
        <v>5.4755869507789615E-2</v>
      </c>
      <c r="D134" s="4">
        <f>IFERROR(XIRR(现金流!T134:V134,现金流!Q134:S134),"")</f>
        <v>5.8805277943611151E-2</v>
      </c>
      <c r="E134" s="4">
        <f>IFERROR(XIRR(现金流!AC134:AG134,现金流!X134:AB134),"")</f>
        <v>5.9462824463844294E-2</v>
      </c>
      <c r="F134" s="4" t="str">
        <f>IFERROR(XIRR(现金流!AM134:AP134,现金流!AI134:AL134),"")</f>
        <v/>
      </c>
      <c r="G134" s="4">
        <f>IFERROR(XIRR(现金流!BA134:BI134,现金流!AR134:AZ134),"")</f>
        <v>6.1607661843299882E-2</v>
      </c>
      <c r="H134" s="4">
        <f>IFERROR(XIRR(现金流!BO134:BR134,现金流!BK134:BN134),"")</f>
        <v>7.2008189558982846E-2</v>
      </c>
      <c r="I134" s="4">
        <f>IFERROR(XIRR(现金流!BZ134:CE134,现金流!BT134:BY134),"")</f>
        <v>7.0055255293846125E-2</v>
      </c>
      <c r="J134" s="4">
        <f>IFERROR(XIRR(现金流!CM134:CR134,现金流!CG134:CL134),"")</f>
        <v>4.4232824444770821E-2</v>
      </c>
      <c r="K134" s="4" t="str">
        <f>IFERROR(XIRR(现金流!CX134:DA134,现金流!CT134:CW134),"")</f>
        <v/>
      </c>
    </row>
    <row r="135" spans="1:11" x14ac:dyDescent="0.15">
      <c r="A135" s="1">
        <v>42479</v>
      </c>
      <c r="B135" s="4">
        <f>IFERROR(XIRR(现金流!E135:H135,现金流!A135:D135),"")</f>
        <v>5.4475846886634829E-2</v>
      </c>
      <c r="C135" s="4">
        <f>IFERROR(XIRR(现金流!M135:O135,现金流!J135:L135),"")</f>
        <v>5.3368166089057922E-2</v>
      </c>
      <c r="D135" s="4">
        <f>IFERROR(XIRR(现金流!T135:V135,现金流!Q135:S135),"")</f>
        <v>5.8411762118339539E-2</v>
      </c>
      <c r="E135" s="4">
        <f>IFERROR(XIRR(现金流!AC135:AG135,现金流!X135:AB135),"")</f>
        <v>5.930399000644683E-2</v>
      </c>
      <c r="F135" s="4">
        <f>IFERROR(XIRR(现金流!AM135:AP135,现金流!AI135:AL135),"")</f>
        <v>6.0146215558052052E-2</v>
      </c>
      <c r="G135" s="4">
        <f>IFERROR(XIRR(现金流!BA135:BI135,现金流!AR135:AZ135),"")</f>
        <v>6.4088150858879103E-2</v>
      </c>
      <c r="H135" s="4">
        <f>IFERROR(XIRR(现金流!BO135:BR135,现金流!BK135:BN135),"")</f>
        <v>7.1766003966331482E-2</v>
      </c>
      <c r="I135" s="4">
        <f>IFERROR(XIRR(现金流!BZ135:CE135,现金流!BT135:BY135),"")</f>
        <v>7.0141431689262387E-2</v>
      </c>
      <c r="J135" s="4">
        <f>IFERROR(XIRR(现金流!CM135:CR135,现金流!CG135:CL135),"")</f>
        <v>4.4149318337440499E-2</v>
      </c>
      <c r="K135" s="4" t="str">
        <f>IFERROR(XIRR(现金流!CX135:DA135,现金流!CT135:CW135),"")</f>
        <v/>
      </c>
    </row>
    <row r="136" spans="1:11" x14ac:dyDescent="0.15">
      <c r="A136" s="1">
        <v>42480</v>
      </c>
      <c r="B136" s="4">
        <f>IFERROR(XIRR(现金流!E136:H136,现金流!A136:D136),"")</f>
        <v>5.4478541016578674E-2</v>
      </c>
      <c r="C136" s="4">
        <f>IFERROR(XIRR(现金流!M136:O136,现金流!J136:L136),"")</f>
        <v>5.5035337805747986E-2</v>
      </c>
      <c r="D136" s="4">
        <f>IFERROR(XIRR(现金流!T136:V136,现金流!Q136:S136),"")</f>
        <v>5.9574362635612485E-2</v>
      </c>
      <c r="E136" s="4">
        <f>IFERROR(XIRR(现金流!AC136:AG136,现金流!X136:AB136),"")</f>
        <v>6.1005213856697091E-2</v>
      </c>
      <c r="F136" s="4" t="str">
        <f>IFERROR(XIRR(现金流!AM136:AP136,现金流!AI136:AL136),"")</f>
        <v/>
      </c>
      <c r="G136" s="4">
        <f>IFERROR(XIRR(现金流!BA136:BI136,现金流!AR136:AZ136),"")</f>
        <v>6.1782166361808777E-2</v>
      </c>
      <c r="H136" s="4">
        <f>IFERROR(XIRR(现金流!BO136:BR136,现金流!BK136:BN136),"")</f>
        <v>7.2154429554939281E-2</v>
      </c>
      <c r="I136" s="4">
        <f>IFERROR(XIRR(现金流!BZ136:CE136,现金流!BT136:BY136),"")</f>
        <v>7.0364961028099055E-2</v>
      </c>
      <c r="J136" s="4" t="str">
        <f>IFERROR(XIRR(现金流!CM136:CR136,现金流!CG136:CL136),"")</f>
        <v/>
      </c>
      <c r="K136" s="4" t="str">
        <f>IFERROR(XIRR(现金流!CX136:DA136,现金流!CT136:CW136),"")</f>
        <v/>
      </c>
    </row>
    <row r="137" spans="1:11" x14ac:dyDescent="0.15">
      <c r="A137" s="1">
        <v>42481</v>
      </c>
      <c r="B137" s="4">
        <f>IFERROR(XIRR(现金流!E137:H137,现金流!A137:D137),"")</f>
        <v>5.1489356160163882E-2</v>
      </c>
      <c r="C137" s="4">
        <f>IFERROR(XIRR(现金流!M137:O137,现金流!J137:L137),"")</f>
        <v>5.4230085015296942E-2</v>
      </c>
      <c r="D137" s="4">
        <f>IFERROR(XIRR(现金流!T137:V137,现金流!Q137:S137),"")</f>
        <v>5.9024038910865786E-2</v>
      </c>
      <c r="E137" s="4">
        <f>IFERROR(XIRR(现金流!AC137:AG137,现金流!X137:AB137),"")</f>
        <v>6.2522920966148379E-2</v>
      </c>
      <c r="F137" s="4" t="str">
        <f>IFERROR(XIRR(现金流!AM137:AP137,现金流!AI137:AL137),"")</f>
        <v/>
      </c>
      <c r="G137" s="4">
        <f>IFERROR(XIRR(现金流!BA137:BI137,现金流!AR137:AZ137),"")</f>
        <v>6.3999894261360157E-2</v>
      </c>
      <c r="H137" s="4">
        <f>IFERROR(XIRR(现金流!BO137:BR137,现金流!BK137:BN137),"")</f>
        <v>7.1960398554801949E-2</v>
      </c>
      <c r="I137" s="4">
        <f>IFERROR(XIRR(现金流!BZ137:CE137,现金流!BT137:BY137),"")</f>
        <v>7.0919218659400943E-2</v>
      </c>
      <c r="J137" s="4">
        <f>IFERROR(XIRR(现金流!CM137:CR137,现金流!CG137:CL137),"")</f>
        <v>4.3903633952140808E-2</v>
      </c>
      <c r="K137" s="4" t="str">
        <f>IFERROR(XIRR(现金流!CX137:DA137,现金流!CT137:CW137),"")</f>
        <v/>
      </c>
    </row>
    <row r="138" spans="1:11" x14ac:dyDescent="0.15">
      <c r="A138" s="1">
        <v>42482</v>
      </c>
      <c r="B138" s="4" t="str">
        <f>IFERROR(XIRR(现金流!E138:H138,现金流!A138:D138),"")</f>
        <v/>
      </c>
      <c r="C138" s="4">
        <f>IFERROR(XIRR(现金流!M138:O138,现金流!J138:L138),"")</f>
        <v>5.4013344645500186E-2</v>
      </c>
      <c r="D138" s="4">
        <f>IFERROR(XIRR(现金流!T138:V138,现金流!Q138:S138),"")</f>
        <v>5.886299312114715E-2</v>
      </c>
      <c r="E138" s="4">
        <f>IFERROR(XIRR(现金流!AC138:AG138,现金流!X138:AB138),"")</f>
        <v>6.2627944350242604E-2</v>
      </c>
      <c r="F138" s="4">
        <f>IFERROR(XIRR(现金流!AM138:AP138,现金流!AI138:AL138),"")</f>
        <v>6.1147919297218328E-2</v>
      </c>
      <c r="G138" s="4">
        <f>IFERROR(XIRR(现金流!BA138:BI138,现金流!AR138:AZ138),"")</f>
        <v>6.5249606966972365E-2</v>
      </c>
      <c r="H138" s="4">
        <f>IFERROR(XIRR(现金流!BO138:BR138,现金流!BK138:BN138),"")</f>
        <v>7.1668818593025208E-2</v>
      </c>
      <c r="I138" s="4">
        <f>IFERROR(XIRR(现金流!BZ138:CE138,现金流!BT138:BY138),"")</f>
        <v>7.0868584513664276E-2</v>
      </c>
      <c r="J138" s="4">
        <f>IFERROR(XIRR(现金流!CM138:CR138,现金流!CG138:CL138),"")</f>
        <v>4.5342490077018738E-2</v>
      </c>
      <c r="K138" s="4" t="str">
        <f>IFERROR(XIRR(现金流!CX138:DA138,现金流!CT138:CW138),"")</f>
        <v/>
      </c>
    </row>
    <row r="139" spans="1:11" x14ac:dyDescent="0.15">
      <c r="A139" s="1">
        <v>42485</v>
      </c>
      <c r="B139" s="4">
        <f>IFERROR(XIRR(现金流!E139:H139,现金流!A139:D139),"")</f>
        <v>5.4492315649986259E-2</v>
      </c>
      <c r="C139" s="4">
        <f>IFERROR(XIRR(现金流!M139:O139,现金流!J139:L139),"")</f>
        <v>5.587012469768525E-2</v>
      </c>
      <c r="D139" s="4">
        <f>IFERROR(XIRR(现金流!T139:V139,现金流!Q139:S139),"")</f>
        <v>5.955640971660614E-2</v>
      </c>
      <c r="E139" s="4">
        <f>IFERROR(XIRR(现金流!AC139:AG139,现金流!X139:AB139),"")</f>
        <v>5.9032502770423892E-2</v>
      </c>
      <c r="F139" s="4">
        <f>IFERROR(XIRR(现金流!AM139:AP139,现金流!AI139:AL139),"")</f>
        <v>6.4669284224510182E-2</v>
      </c>
      <c r="G139" s="4">
        <f>IFERROR(XIRR(现金流!BA139:BI139,现金流!AR139:AZ139),"")</f>
        <v>6.4722868800163286E-2</v>
      </c>
      <c r="H139" s="4">
        <f>IFERROR(XIRR(现金流!BO139:BR139,现金流!BK139:BN139),"")</f>
        <v>7.2108051180839558E-2</v>
      </c>
      <c r="I139" s="4">
        <f>IFERROR(XIRR(现金流!BZ139:CE139,现金流!BT139:BY139),"")</f>
        <v>7.1489968895912179E-2</v>
      </c>
      <c r="J139" s="4">
        <f>IFERROR(XIRR(现金流!CM139:CR139,现金流!CG139:CL139),"")</f>
        <v>4.7078743577003493E-2</v>
      </c>
      <c r="K139" s="4" t="str">
        <f>IFERROR(XIRR(现金流!CX139:DA139,现金流!CT139:CW139),"")</f>
        <v/>
      </c>
    </row>
    <row r="140" spans="1:11" x14ac:dyDescent="0.15">
      <c r="A140" s="1">
        <v>42486</v>
      </c>
      <c r="B140" s="4">
        <f>IFERROR(XIRR(现金流!E140:H140,现金流!A140:D140),"")</f>
        <v>5.4192712903022758E-2</v>
      </c>
      <c r="C140" s="4">
        <f>IFERROR(XIRR(现金流!M140:O140,现金流!J140:L140),"")</f>
        <v>5.60163289308548E-2</v>
      </c>
      <c r="D140" s="4">
        <f>IFERROR(XIRR(现金流!T140:V140,现金流!Q140:S140),"")</f>
        <v>6.0026577115058891E-2</v>
      </c>
      <c r="E140" s="4">
        <f>IFERROR(XIRR(现金流!AC140:AG140,现金流!X140:AB140),"")</f>
        <v>5.9918627142906189E-2</v>
      </c>
      <c r="F140" s="4">
        <f>IFERROR(XIRR(现金流!AM140:AP140,现金流!AI140:AL140),"")</f>
        <v>6.2888637185096741E-2</v>
      </c>
      <c r="G140" s="4">
        <f>IFERROR(XIRR(现金流!BA140:BI140,现金流!AR140:AZ140),"")</f>
        <v>6.3369569182395932E-2</v>
      </c>
      <c r="H140" s="4">
        <f>IFERROR(XIRR(现金流!BO140:BR140,现金流!BK140:BN140),"")</f>
        <v>7.2108551859855666E-2</v>
      </c>
      <c r="I140" s="4">
        <f>IFERROR(XIRR(现金流!BZ140:CE140,现金流!BT140:BY140),"")</f>
        <v>7.2021612524986275E-2</v>
      </c>
      <c r="J140" s="4">
        <f>IFERROR(XIRR(现金流!CM140:CR140,现金流!CG140:CL140),"")</f>
        <v>4.5324960350990304E-2</v>
      </c>
      <c r="K140" s="4" t="str">
        <f>IFERROR(XIRR(现金流!CX140:DA140,现金流!CT140:CW140),"")</f>
        <v/>
      </c>
    </row>
    <row r="141" spans="1:11" x14ac:dyDescent="0.15">
      <c r="A141" s="1">
        <v>42487</v>
      </c>
      <c r="B141" s="4">
        <f>IFERROR(XIRR(现金流!E141:H141,现金流!A141:D141),"")</f>
        <v>5.32879799604416E-2</v>
      </c>
      <c r="C141" s="4">
        <f>IFERROR(XIRR(现金流!M141:O141,现金流!J141:L141),"")</f>
        <v>5.7130721211433422E-2</v>
      </c>
      <c r="D141" s="4">
        <f>IFERROR(XIRR(现金流!T141:V141,现金流!Q141:S141),"")</f>
        <v>6.1530354619026187E-2</v>
      </c>
      <c r="E141" s="4">
        <f>IFERROR(XIRR(现金流!AC141:AG141,现金流!X141:AB141),"")</f>
        <v>5.9693500399589525E-2</v>
      </c>
      <c r="F141" s="4">
        <f>IFERROR(XIRR(现金流!AM141:AP141,现金流!AI141:AL141),"")</f>
        <v>6.2822517752647411E-2</v>
      </c>
      <c r="G141" s="4">
        <f>IFERROR(XIRR(现金流!BA141:BI141,现金流!AR141:AZ141),"")</f>
        <v>6.3182815909385667E-2</v>
      </c>
      <c r="H141" s="4">
        <f>IFERROR(XIRR(现金流!BO141:BR141,现金流!BK141:BN141),"")</f>
        <v>7.2158029675483695E-2</v>
      </c>
      <c r="I141" s="4">
        <f>IFERROR(XIRR(现金流!BZ141:CE141,现金流!BT141:BY141),"")</f>
        <v>7.2917565703392029E-2</v>
      </c>
      <c r="J141" s="4">
        <f>IFERROR(XIRR(现金流!CM141:CR141,现金流!CG141:CL141),"")</f>
        <v>4.4687286019325284E-2</v>
      </c>
      <c r="K141" s="4">
        <f>IFERROR(XIRR(现金流!CX141:DA141,现金流!CT141:CW141),"")</f>
        <v>7.0760270953178397E-2</v>
      </c>
    </row>
    <row r="142" spans="1:11" x14ac:dyDescent="0.15">
      <c r="A142" s="1">
        <v>42488</v>
      </c>
      <c r="B142" s="4">
        <f>IFERROR(XIRR(现金流!E142:H142,现金流!A142:D142),"")</f>
        <v>5.3894481062889091E-2</v>
      </c>
      <c r="C142" s="4">
        <f>IFERROR(XIRR(现金流!M142:O142,现金流!J142:L142),"")</f>
        <v>5.5221822857856748E-2</v>
      </c>
      <c r="D142" s="4">
        <f>IFERROR(XIRR(现金流!T142:V142,现金流!Q142:S142),"")</f>
        <v>6.5446469187736514E-2</v>
      </c>
      <c r="E142" s="4">
        <f>IFERROR(XIRR(现金流!AC142:AG142,现金流!X142:AB142),"")</f>
        <v>6.3461872935295108E-2</v>
      </c>
      <c r="F142" s="4" t="str">
        <f>IFERROR(XIRR(现金流!AM142:AP142,现金流!AI142:AL142),"")</f>
        <v/>
      </c>
      <c r="G142" s="4">
        <f>IFERROR(XIRR(现金流!BA142:BI142,现金流!AR142:AZ142),"")</f>
        <v>6.3186171650886511E-2</v>
      </c>
      <c r="H142" s="4">
        <f>IFERROR(XIRR(现金流!BO142:BR142,现金流!BK142:BN142),"")</f>
        <v>7.225668132305145E-2</v>
      </c>
      <c r="I142" s="4">
        <f>IFERROR(XIRR(现金流!BZ142:CE142,现金流!BT142:BY142),"")</f>
        <v>7.3034885525703433E-2</v>
      </c>
      <c r="J142" s="4">
        <f>IFERROR(XIRR(现金流!CM142:CR142,现金流!CG142:CL142),"")</f>
        <v>4.452439844608308E-2</v>
      </c>
      <c r="K142" s="4">
        <f>IFERROR(XIRR(现金流!CX142:DA142,现金流!CT142:CW142),"")</f>
        <v>7.0818331837654125E-2</v>
      </c>
    </row>
    <row r="143" spans="1:11" x14ac:dyDescent="0.15">
      <c r="A143" s="1">
        <v>42489</v>
      </c>
      <c r="B143" s="4" t="str">
        <f>IFERROR(XIRR(现金流!E143:H143,现金流!A143:D143),"")</f>
        <v/>
      </c>
      <c r="C143" s="4">
        <f>IFERROR(XIRR(现金流!M143:O143,现金流!J143:L143),"")</f>
        <v>5.5003246665000907E-2</v>
      </c>
      <c r="D143" s="4">
        <f>IFERROR(XIRR(现金流!T143:V143,现金流!Q143:S143),"")</f>
        <v>6.0575315356254586E-2</v>
      </c>
      <c r="E143" s="4">
        <f>IFERROR(XIRR(现金流!AC143:AG143,现金流!X143:AB143),"")</f>
        <v>6.2338927388191218E-2</v>
      </c>
      <c r="F143" s="4">
        <f>IFERROR(XIRR(现金流!AM143:AP143,现金流!AI143:AL143),"")</f>
        <v>6.361210644245148E-2</v>
      </c>
      <c r="G143" s="4">
        <f>IFERROR(XIRR(现金流!BA143:BI143,现金流!AR143:AZ143),"")</f>
        <v>6.3379803299903878E-2</v>
      </c>
      <c r="H143" s="4">
        <f>IFERROR(XIRR(现金流!BO143:BR143,现金流!BK143:BN143),"")</f>
        <v>7.1913954615592954E-2</v>
      </c>
      <c r="I143" s="4">
        <f>IFERROR(XIRR(现金流!BZ143:CE143,现金流!BT143:BY143),"")</f>
        <v>7.3040601611137415E-2</v>
      </c>
      <c r="J143" s="4">
        <f>IFERROR(XIRR(现金流!CM143:CR143,现金流!CG143:CL143),"")</f>
        <v>4.2943951487541196E-2</v>
      </c>
      <c r="K143" s="4">
        <f>IFERROR(XIRR(现金流!CX143:DA143,现金流!CT143:CW143),"")</f>
        <v>7.0876547694206246E-2</v>
      </c>
    </row>
    <row r="144" spans="1:11" x14ac:dyDescent="0.15">
      <c r="A144" s="1">
        <v>42493</v>
      </c>
      <c r="B144" s="4" t="str">
        <f>IFERROR(XIRR(现金流!E144:H144,现金流!A144:D144),"")</f>
        <v/>
      </c>
      <c r="C144" s="4">
        <f>IFERROR(XIRR(现金流!M144:O144,现金流!J144:L144),"")</f>
        <v>5.4607072472572321E-2</v>
      </c>
      <c r="D144" s="4">
        <f>IFERROR(XIRR(现金流!T144:V144,现金流!Q144:S144),"")</f>
        <v>6.0569426417350761E-2</v>
      </c>
      <c r="E144" s="4">
        <f>IFERROR(XIRR(现金流!AC144:AG144,现金流!X144:AB144),"")</f>
        <v>6.3328734040260307E-2</v>
      </c>
      <c r="F144" s="4" t="str">
        <f>IFERROR(XIRR(现金流!AM144:AP144,现金流!AI144:AL144),"")</f>
        <v/>
      </c>
      <c r="G144" s="4">
        <f>IFERROR(XIRR(现金流!BA144:BI144,现金流!AR144:AZ144),"")</f>
        <v>6.3012781739234941E-2</v>
      </c>
      <c r="H144" s="4">
        <f>IFERROR(XIRR(现金流!BO144:BR144,现金流!BK144:BN144),"")</f>
        <v>7.2457829117774972E-2</v>
      </c>
      <c r="I144" s="4">
        <f>IFERROR(XIRR(现金流!BZ144:CE144,现金流!BT144:BY144),"")</f>
        <v>7.3736849427223222E-2</v>
      </c>
      <c r="J144" s="4">
        <f>IFERROR(XIRR(现金流!CM144:CR144,现金流!CG144:CL144),"")</f>
        <v>4.3419507145881664E-2</v>
      </c>
      <c r="K144" s="4" t="str">
        <f>IFERROR(XIRR(现金流!CX144:DA144,现金流!CT144:CW144),"")</f>
        <v/>
      </c>
    </row>
    <row r="145" spans="1:11" x14ac:dyDescent="0.15">
      <c r="A145" s="1">
        <v>42494</v>
      </c>
      <c r="B145" s="4">
        <f>IFERROR(XIRR(现金流!E145:H145,现金流!A145:D145),"")</f>
        <v>5.4518428444862363E-2</v>
      </c>
      <c r="C145" s="4">
        <f>IFERROR(XIRR(现金流!M145:O145,现金流!J145:L145),"")</f>
        <v>5.4999288916587827E-2</v>
      </c>
      <c r="D145" s="4">
        <f>IFERROR(XIRR(现金流!T145:V145,现金流!Q145:S145),"")</f>
        <v>6.0407301783561698E-2</v>
      </c>
      <c r="E145" s="4">
        <f>IFERROR(XIRR(现金流!AC145:AG145,现金流!X145:AB145),"")</f>
        <v>6.3335433602333055E-2</v>
      </c>
      <c r="F145" s="4">
        <f>IFERROR(XIRR(现金流!AM145:AP145,现金流!AI145:AL145),"")</f>
        <v>6.471094787120818E-2</v>
      </c>
      <c r="G145" s="4">
        <f>IFERROR(XIRR(现金流!BA145:BI145,现金流!AR145:AZ145),"")</f>
        <v>6.3397005200386061E-2</v>
      </c>
      <c r="H145" s="4">
        <f>IFERROR(XIRR(现金流!BO145:BR145,现金流!BK145:BN145),"")</f>
        <v>7.2705975174903875E-2</v>
      </c>
      <c r="I145" s="4">
        <f>IFERROR(XIRR(现金流!BZ145:CE145,现金流!BT145:BY145),"")</f>
        <v>7.3490157723426833E-2</v>
      </c>
      <c r="J145" s="4">
        <f>IFERROR(XIRR(现金流!CM145:CR145,现金流!CG145:CL145),"")</f>
        <v>4.3492898344993591E-2</v>
      </c>
      <c r="K145" s="4">
        <f>IFERROR(XIRR(现金流!CX145:DA145,现金流!CT145:CW145),"")</f>
        <v>6.9862422347068784E-2</v>
      </c>
    </row>
    <row r="146" spans="1:11" x14ac:dyDescent="0.15">
      <c r="A146" s="1">
        <v>42495</v>
      </c>
      <c r="B146" s="4" t="str">
        <f>IFERROR(XIRR(现金流!E146:H146,现金流!A146:D146),"")</f>
        <v/>
      </c>
      <c r="C146" s="4">
        <f>IFERROR(XIRR(现金流!M146:O146,现金流!J146:L146),"")</f>
        <v>5.5146929621696469E-2</v>
      </c>
      <c r="D146" s="4">
        <f>IFERROR(XIRR(现金流!T146:V146,现金流!Q146:S146),"")</f>
        <v>5.8477804064750671E-2</v>
      </c>
      <c r="E146" s="4">
        <f>IFERROR(XIRR(现金流!AC146:AG146,现金流!X146:AB146),"")</f>
        <v>6.3175085186958316E-2</v>
      </c>
      <c r="F146" s="4" t="str">
        <f>IFERROR(XIRR(现金流!AM146:AP146,现金流!AI146:AL146),"")</f>
        <v/>
      </c>
      <c r="G146" s="4">
        <f>IFERROR(XIRR(现金流!BA146:BI146,现金流!AR146:AZ146),"")</f>
        <v>6.3400468230247503E-2</v>
      </c>
      <c r="H146" s="4">
        <f>IFERROR(XIRR(现金流!BO146:BR146,现金流!BK146:BN146),"")</f>
        <v>7.285584509372714E-2</v>
      </c>
      <c r="I146" s="4">
        <f>IFERROR(XIRR(现金流!BZ146:CE146,现金流!BT146:BY146),"")</f>
        <v>7.3524299263954165E-2</v>
      </c>
      <c r="J146" s="4">
        <f>IFERROR(XIRR(现金流!CM146:CR146,现金流!CG146:CL146),"")</f>
        <v>4.2961499094963079E-2</v>
      </c>
      <c r="K146" s="4" t="str">
        <f>IFERROR(XIRR(现金流!CX146:DA146,现金流!CT146:CW146),"")</f>
        <v/>
      </c>
    </row>
    <row r="147" spans="1:11" x14ac:dyDescent="0.15">
      <c r="A147" s="1">
        <v>42496</v>
      </c>
      <c r="B147" s="4" t="str">
        <f>IFERROR(XIRR(现金流!E147:H147,现金流!A147:D147),"")</f>
        <v/>
      </c>
      <c r="C147" s="4">
        <f>IFERROR(XIRR(现金流!M147:O147,现金流!J147:L147),"")</f>
        <v>5.244866907596589E-2</v>
      </c>
      <c r="D147" s="4">
        <f>IFERROR(XIRR(现金流!T147:V147,现金流!Q147:S147),"")</f>
        <v>5.8552524447441107E-2</v>
      </c>
      <c r="E147" s="4">
        <f>IFERROR(XIRR(现金流!AC147:AG147,现金流!X147:AB147),"")</f>
        <v>6.2847682833671578E-2</v>
      </c>
      <c r="F147" s="4">
        <f>IFERROR(XIRR(现金流!AM147:AP147,现金流!AI147:AL147),"")</f>
        <v>6.2840220332145702E-2</v>
      </c>
      <c r="G147" s="4">
        <f>IFERROR(XIRR(现金流!BA147:BI147,现金流!AR147:AZ147),"")</f>
        <v>6.3403937220573442E-2</v>
      </c>
      <c r="H147" s="4">
        <f>IFERROR(XIRR(现金流!BO147:BR147,现金流!BK147:BN147),"")</f>
        <v>7.1274861693382263E-2</v>
      </c>
      <c r="I147" s="4">
        <f>IFERROR(XIRR(现金流!BZ147:CE147,现金流!BT147:BY147),"")</f>
        <v>7.3530378937721283E-2</v>
      </c>
      <c r="J147" s="4">
        <f>IFERROR(XIRR(现金流!CM147:CR147,现金流!CG147:CL147),"")</f>
        <v>4.3034538626670837E-2</v>
      </c>
      <c r="K147" s="4" t="str">
        <f>IFERROR(XIRR(现金流!CX147:DA147,现金流!CT147:CW147),"")</f>
        <v/>
      </c>
    </row>
    <row r="148" spans="1:11" x14ac:dyDescent="0.15">
      <c r="A148" s="1">
        <v>42499</v>
      </c>
      <c r="B148" s="4">
        <f>IFERROR(XIRR(现金流!E148:H148,现金流!A148:D148),"")</f>
        <v>5.7629421353340149E-2</v>
      </c>
      <c r="C148" s="4">
        <f>IFERROR(XIRR(现金流!M148:O148,现金流!J148:L148),"")</f>
        <v>5.4370126128196722E-2</v>
      </c>
      <c r="D148" s="4">
        <f>IFERROR(XIRR(现金流!T148:V148,现金流!Q148:S148),"")</f>
        <v>5.8213052153587339E-2</v>
      </c>
      <c r="E148" s="4">
        <f>IFERROR(XIRR(现金流!AC148:AG148,现金流!X148:AB148),"")</f>
        <v>6.2298908829689026E-2</v>
      </c>
      <c r="F148" s="4">
        <f>IFERROR(XIRR(现金流!AM148:AP148,现金流!AI148:AL148),"")</f>
        <v>6.301282942295075E-2</v>
      </c>
      <c r="G148" s="4">
        <f>IFERROR(XIRR(现金流!BA148:BI148,现金流!AR148:AZ148),"")</f>
        <v>6.3414391875267012E-2</v>
      </c>
      <c r="H148" s="4">
        <f>IFERROR(XIRR(现金流!BO148:BR148,现金流!BK148:BN148),"")</f>
        <v>7.3509463667869562E-2</v>
      </c>
      <c r="I148" s="4">
        <f>IFERROR(XIRR(现金流!BZ148:CE148,现金流!BT148:BY148),"")</f>
        <v>7.3576876521110557E-2</v>
      </c>
      <c r="J148" s="4">
        <f>IFERROR(XIRR(现金流!CM148:CR148,现金流!CG148:CL148),"")</f>
        <v>4.3412652611732494E-2</v>
      </c>
      <c r="K148" s="4" t="str">
        <f>IFERROR(XIRR(现金流!CX148:DA148,现金流!CT148:CW148),"")</f>
        <v/>
      </c>
    </row>
    <row r="149" spans="1:11" x14ac:dyDescent="0.15">
      <c r="A149" s="1">
        <v>42500</v>
      </c>
      <c r="B149" s="4" t="str">
        <f>IFERROR(XIRR(现金流!E149:H149,现金流!A149:D149),"")</f>
        <v/>
      </c>
      <c r="C149" s="4">
        <f>IFERROR(XIRR(现金流!M149:O149,现金流!J149:L149),"")</f>
        <v>5.3389474749565125E-2</v>
      </c>
      <c r="D149" s="4">
        <f>IFERROR(XIRR(现金流!T149:V149,现金流!Q149:S149),"")</f>
        <v>5.8692756295204165E-2</v>
      </c>
      <c r="E149" s="4">
        <f>IFERROR(XIRR(现金流!AC149:AG149,现金流!X149:AB149),"")</f>
        <v>6.2304946780204776E-2</v>
      </c>
      <c r="F149" s="4" t="str">
        <f>IFERROR(XIRR(现金流!AM149:AP149,现金流!AI149:AL149),"")</f>
        <v/>
      </c>
      <c r="G149" s="4">
        <f>IFERROR(XIRR(现金流!BA149:BI149,现金流!AR149:AZ149),"")</f>
        <v>6.3436993956565851E-2</v>
      </c>
      <c r="H149" s="4">
        <f>IFERROR(XIRR(现金流!BO149:BR149,现金流!BK149:BN149),"")</f>
        <v>7.3063090443611159E-2</v>
      </c>
      <c r="I149" s="4">
        <f>IFERROR(XIRR(现金流!BZ149:CE149,现金流!BT149:BY149),"")</f>
        <v>7.3583039641380327E-2</v>
      </c>
      <c r="J149" s="4">
        <f>IFERROR(XIRR(现金流!CM149:CR149,现金流!CG149:CL149),"")</f>
        <v>4.2879739403724665E-2</v>
      </c>
      <c r="K149" s="4">
        <f>IFERROR(XIRR(现金流!CX149:DA149,现金流!CT149:CW149),"")</f>
        <v>6.995672881603239E-2</v>
      </c>
    </row>
    <row r="150" spans="1:11" x14ac:dyDescent="0.15">
      <c r="A150" s="1">
        <v>42501</v>
      </c>
      <c r="B150" s="4" t="str">
        <f>IFERROR(XIRR(现金流!E150:H150,现金流!A150:D150),"")</f>
        <v/>
      </c>
      <c r="C150" s="4">
        <f>IFERROR(XIRR(现金流!M150:O150,现金流!J150:L150),"")</f>
        <v>5.3534516692161555E-2</v>
      </c>
      <c r="D150" s="4">
        <f>IFERROR(XIRR(现金流!T150:V150,现金流!Q150:S150),"")</f>
        <v>5.7795593142509469E-2</v>
      </c>
      <c r="E150" s="4">
        <f>IFERROR(XIRR(现金流!AC150:AG150,现金流!X150:AB150),"")</f>
        <v>6.1510202288627622E-2</v>
      </c>
      <c r="F150" s="4" t="str">
        <f>IFERROR(XIRR(现金流!AM150:AP150,现金流!AI150:AL150),"")</f>
        <v/>
      </c>
      <c r="G150" s="4">
        <f>IFERROR(XIRR(现金流!BA150:BI150,现金流!AR150:AZ150),"")</f>
        <v>6.3421389460563651E-2</v>
      </c>
      <c r="H150" s="4">
        <f>IFERROR(XIRR(现金流!BO150:BR150,现金流!BK150:BN150),"")</f>
        <v>7.2865501046180739E-2</v>
      </c>
      <c r="I150" s="4">
        <f>IFERROR(XIRR(现金流!BZ150:CE150,现金流!BT150:BY150),"")</f>
        <v>7.3786678910255477E-2</v>
      </c>
      <c r="J150" s="4">
        <f>IFERROR(XIRR(现金流!CM150:CR150,现金流!CG150:CL150),"")</f>
        <v>4.2847529053688049E-2</v>
      </c>
      <c r="K150" s="4" t="str">
        <f>IFERROR(XIRR(现金流!CX150:DA150,现金流!CT150:CW150),"")</f>
        <v/>
      </c>
    </row>
    <row r="151" spans="1:11" x14ac:dyDescent="0.15">
      <c r="A151" s="1">
        <v>42502</v>
      </c>
      <c r="B151" s="4" t="str">
        <f>IFERROR(XIRR(现金流!E151:H151,现金流!A151:D151),"")</f>
        <v/>
      </c>
      <c r="C151" s="4">
        <f>IFERROR(XIRR(现金流!M151:O151,现金流!J151:L151),"")</f>
        <v>5.3680571913719166E-2</v>
      </c>
      <c r="D151" s="4">
        <f>IFERROR(XIRR(现金流!T151:V151,现金流!Q151:S151),"")</f>
        <v>6.0393795371055589E-2</v>
      </c>
      <c r="E151" s="4">
        <f>IFERROR(XIRR(现金流!AC151:AG151,现金流!X151:AB151),"")</f>
        <v>6.2049654126167281E-2</v>
      </c>
      <c r="F151" s="4">
        <f>IFERROR(XIRR(现金流!AM151:AP151,现金流!AI151:AL151),"")</f>
        <v>6.463135778903964E-2</v>
      </c>
      <c r="G151" s="4" t="str">
        <f>IFERROR(XIRR(现金流!BA151:BI151,现金流!AR151:AZ151),"")</f>
        <v/>
      </c>
      <c r="H151" s="4">
        <f>IFERROR(XIRR(现金流!BO151:BR151,现金流!BK151:BN151),"")</f>
        <v>7.2967037558555631E-2</v>
      </c>
      <c r="I151" s="4">
        <f>IFERROR(XIRR(现金流!BZ151:CE151,现金流!BT151:BY151),"")</f>
        <v>7.3792985081672702E-2</v>
      </c>
      <c r="J151" s="4">
        <f>IFERROR(XIRR(现金流!CM151:CR151,现金流!CG151:CL151),"")</f>
        <v>4.2894390225410459E-2</v>
      </c>
      <c r="K151" s="4" t="str">
        <f>IFERROR(XIRR(现金流!CX151:DA151,现金流!CT151:CW151),"")</f>
        <v/>
      </c>
    </row>
    <row r="152" spans="1:11" x14ac:dyDescent="0.15">
      <c r="A152" s="1">
        <v>42503</v>
      </c>
      <c r="B152" s="4" t="str">
        <f>IFERROR(XIRR(现金流!E152:H152,现金流!A152:D152),"")</f>
        <v/>
      </c>
      <c r="C152" s="4">
        <f>IFERROR(XIRR(现金流!M152:O152,现金流!J152:L152),"")</f>
        <v>5.4968240857124318E-2</v>
      </c>
      <c r="D152" s="4">
        <f>IFERROR(XIRR(现金流!T152:V152,现金流!Q152:S152),"")</f>
        <v>5.9003540873527521E-2</v>
      </c>
      <c r="E152" s="4">
        <f>IFERROR(XIRR(现金流!AC152:AG152,现金流!X152:AB152),"")</f>
        <v>6.2390109896659857E-2</v>
      </c>
      <c r="F152" s="4">
        <f>IFERROR(XIRR(现金流!AM152:AP152,现金流!AI152:AL152),"")</f>
        <v>6.3371309638023385E-2</v>
      </c>
      <c r="G152" s="4" t="str">
        <f>IFERROR(XIRR(现金流!BA152:BI152,现金流!AR152:AZ152),"")</f>
        <v/>
      </c>
      <c r="H152" s="4">
        <f>IFERROR(XIRR(现金流!BO152:BR152,现金流!BK152:BN152),"")</f>
        <v>7.2918882966041584E-2</v>
      </c>
      <c r="I152" s="4">
        <f>IFERROR(XIRR(现金流!BZ152:CE152,现金流!BT152:BY152),"")</f>
        <v>7.3545184731483471E-2</v>
      </c>
      <c r="J152" s="4">
        <f>IFERROR(XIRR(现金流!CM152:CR152,现金流!CG152:CL152),"")</f>
        <v>4.2967715859413155E-2</v>
      </c>
      <c r="K152" s="4" t="str">
        <f>IFERROR(XIRR(现金流!CX152:DA152,现金流!CT152:CW152),"")</f>
        <v/>
      </c>
    </row>
    <row r="153" spans="1:11" x14ac:dyDescent="0.15">
      <c r="A153" s="1">
        <v>42506</v>
      </c>
      <c r="B153" s="4" t="str">
        <f>IFERROR(XIRR(现金流!E153:H153,现金流!A153:D153),"")</f>
        <v/>
      </c>
      <c r="C153" s="4">
        <f>IFERROR(XIRR(现金流!M153:O153,现金流!J153:L153),"")</f>
        <v>5.4531106352806072E-2</v>
      </c>
      <c r="D153" s="4">
        <f>IFERROR(XIRR(现金流!T153:V153,现金流!Q153:S153),"")</f>
        <v>6.0058280825614915E-2</v>
      </c>
      <c r="E153" s="4">
        <f>IFERROR(XIRR(现金流!AC153:AG153,现金流!X153:AB153),"")</f>
        <v>6.2744387984275812E-2</v>
      </c>
      <c r="F153" s="4" t="str">
        <f>IFERROR(XIRR(现金流!AM153:AP153,现金流!AI153:AL153),"")</f>
        <v/>
      </c>
      <c r="G153" s="4">
        <f>IFERROR(XIRR(现金流!BA153:BI153,现金流!AR153:AZ153),"")</f>
        <v>6.3630583882331851E-2</v>
      </c>
      <c r="H153" s="4">
        <f>IFERROR(XIRR(现金流!BO153:BR153,现金流!BK153:BN153),"")</f>
        <v>7.2723785042762751E-2</v>
      </c>
      <c r="I153" s="4">
        <f>IFERROR(XIRR(现金流!BZ153:CE153,现金流!BT153:BY153),"")</f>
        <v>7.325315177440643E-2</v>
      </c>
      <c r="J153" s="4">
        <f>IFERROR(XIRR(现金流!CM153:CR153,现金流!CG153:CL153),"")</f>
        <v>4.2870971560478213E-2</v>
      </c>
      <c r="K153" s="4" t="str">
        <f>IFERROR(XIRR(现金流!CX153:DA153,现金流!CT153:CW153),"")</f>
        <v/>
      </c>
    </row>
    <row r="154" spans="1:11" x14ac:dyDescent="0.15">
      <c r="A154" s="1">
        <v>42507</v>
      </c>
      <c r="B154" s="4" t="str">
        <f>IFERROR(XIRR(现金流!E154:H154,现金流!A154:D154),"")</f>
        <v/>
      </c>
      <c r="C154" s="4">
        <f>IFERROR(XIRR(现金流!M154:O154,现金流!J154:L154),"")</f>
        <v>5.4683300852775577E-2</v>
      </c>
      <c r="D154" s="4">
        <f>IFERROR(XIRR(现金流!T154:V154,现金流!Q154:S154),"")</f>
        <v>5.9891226887702945E-2</v>
      </c>
      <c r="E154" s="4">
        <f>IFERROR(XIRR(现金流!AC154:AG154,现金流!X154:AB154),"")</f>
        <v>6.2952664494514476E-2</v>
      </c>
      <c r="F154" s="4">
        <f>IFERROR(XIRR(现金流!AM154:AP154,现金流!AI154:AL154),"")</f>
        <v>6.4240846037864688E-2</v>
      </c>
      <c r="G154" s="4" t="str">
        <f>IFERROR(XIRR(现金流!BA154:BI154,现金流!AR154:AZ154),"")</f>
        <v/>
      </c>
      <c r="H154" s="4">
        <f>IFERROR(XIRR(现金流!BO154:BR154,现金流!BK154:BN154),"")</f>
        <v>7.2625067830085752E-2</v>
      </c>
      <c r="I154" s="4">
        <f>IFERROR(XIRR(现金流!BZ154:CE154,现金流!BT154:BY154),"")</f>
        <v>7.3711547255516055E-2</v>
      </c>
      <c r="J154" s="4">
        <f>IFERROR(XIRR(现金流!CM154:CR154,现金流!CG154:CL154),"")</f>
        <v>4.3023881316184995E-2</v>
      </c>
      <c r="K154" s="4">
        <f>IFERROR(XIRR(现金流!CX154:DA154,现金流!CT154:CW154),"")</f>
        <v>7.01117843389511E-2</v>
      </c>
    </row>
    <row r="155" spans="1:11" x14ac:dyDescent="0.15">
      <c r="A155" s="1">
        <v>42508</v>
      </c>
      <c r="B155" s="4" t="str">
        <f>IFERROR(XIRR(现金流!E155:H155,现金流!A155:D155),"")</f>
        <v/>
      </c>
      <c r="C155" s="4">
        <f>IFERROR(XIRR(现金流!M155:O155,现金流!J155:L155),"")</f>
        <v>5.470764338970184E-2</v>
      </c>
      <c r="D155" s="4">
        <f>IFERROR(XIRR(现金流!T155:V155,现金流!Q155:S155),"")</f>
        <v>6.0632339119911199E-2</v>
      </c>
      <c r="E155" s="4">
        <f>IFERROR(XIRR(现金流!AC155:AG155,现金流!X155:AB155),"")</f>
        <v>6.3904008269309975E-2</v>
      </c>
      <c r="F155" s="4" t="str">
        <f>IFERROR(XIRR(现金流!AM155:AP155,现金流!AI155:AL155),"")</f>
        <v/>
      </c>
      <c r="G155" s="4">
        <f>IFERROR(XIRR(现金流!BA155:BI155,现金流!AR155:AZ155),"")</f>
        <v>6.3656988739967335E-2</v>
      </c>
      <c r="H155" s="4">
        <f>IFERROR(XIRR(现金流!BO155:BR155,现金流!BK155:BN155),"")</f>
        <v>7.2375562787055966E-2</v>
      </c>
      <c r="I155" s="4">
        <f>IFERROR(XIRR(现金流!BZ155:CE155,现金流!BT155:BY155),"")</f>
        <v>7.4029615521430989E-2</v>
      </c>
      <c r="J155" s="4">
        <f>IFERROR(XIRR(现金流!CM155:CR155,现金流!CG155:CL155),"")</f>
        <v>4.5496055483818063E-2</v>
      </c>
      <c r="K155" s="4" t="str">
        <f>IFERROR(XIRR(现金流!CX155:DA155,现金流!CT155:CW155),"")</f>
        <v/>
      </c>
    </row>
    <row r="156" spans="1:11" x14ac:dyDescent="0.15">
      <c r="A156" s="1">
        <v>42509</v>
      </c>
      <c r="B156" s="4" t="str">
        <f>IFERROR(XIRR(现金流!E156:H156,现金流!A156:D156),"")</f>
        <v/>
      </c>
      <c r="C156" s="4">
        <f>IFERROR(XIRR(现金流!M156:O156,现金流!J156:L156),"")</f>
        <v>5.4732182621955866E-2</v>
      </c>
      <c r="D156" s="4">
        <f>IFERROR(XIRR(现金流!T156:V156,现金流!Q156:S156),"")</f>
        <v>6.0714200139045715E-2</v>
      </c>
      <c r="E156" s="4">
        <f>IFERROR(XIRR(现金流!AC156:AG156,现金流!X156:AB156),"")</f>
        <v>6.3877514004707328E-2</v>
      </c>
      <c r="F156" s="4">
        <f>IFERROR(XIRR(现金流!AM156:AP156,现金流!AI156:AL156),"")</f>
        <v>6.3474360108375566E-2</v>
      </c>
      <c r="G156" s="4" t="str">
        <f>IFERROR(XIRR(现金流!BA156:BI156,现金流!AR156:AZ156),"")</f>
        <v/>
      </c>
      <c r="H156" s="4">
        <f>IFERROR(XIRR(现金流!BO156:BR156,现金流!BK156:BN156),"")</f>
        <v>7.2276350855827343E-2</v>
      </c>
      <c r="I156" s="4">
        <f>IFERROR(XIRR(现金流!BZ156:CE156,现金流!BT156:BY156),"")</f>
        <v>7.4348512291908295E-2</v>
      </c>
      <c r="J156" s="4">
        <f>IFERROR(XIRR(现金流!CM156:CR156,现金流!CG156:CL156),"")</f>
        <v>4.426175653934479E-2</v>
      </c>
      <c r="K156" s="4">
        <f>IFERROR(XIRR(现金流!CX156:DA156,现金流!CT156:CW156),"")</f>
        <v>7.0485559105873119E-2</v>
      </c>
    </row>
    <row r="157" spans="1:11" x14ac:dyDescent="0.15">
      <c r="A157" s="1">
        <v>42510</v>
      </c>
      <c r="B157" s="4" t="str">
        <f>IFERROR(XIRR(现金流!E157:H157,现金流!A157:D157),"")</f>
        <v/>
      </c>
      <c r="C157" s="4">
        <f>IFERROR(XIRR(现金流!M157:O157,现金流!J157:L157),"")</f>
        <v>5.4108312726020819E-2</v>
      </c>
      <c r="D157" s="4">
        <f>IFERROR(XIRR(现金流!T157:V157,现金流!Q157:S157),"")</f>
        <v>6.187759935855866E-2</v>
      </c>
      <c r="E157" s="4">
        <f>IFERROR(XIRR(现金流!AC157:AG157,现金流!X157:AB157),"")</f>
        <v>6.7946454882621785E-2</v>
      </c>
      <c r="F157" s="4">
        <f>IFERROR(XIRR(现金流!AM157:AP157,现金流!AI157:AL157),"")</f>
        <v>6.3534101843833915E-2</v>
      </c>
      <c r="G157" s="4">
        <f>IFERROR(XIRR(现金流!BA157:BI157,现金流!AR157:AZ157),"")</f>
        <v>6.7339417338371274E-2</v>
      </c>
      <c r="H157" s="4">
        <f>IFERROR(XIRR(现金流!BO157:BR157,现金流!BK157:BN157),"")</f>
        <v>7.2378125786781308E-2</v>
      </c>
      <c r="I157" s="4">
        <f>IFERROR(XIRR(现金流!BZ157:CE157,现金流!BT157:BY157),"")</f>
        <v>7.641257941722869E-2</v>
      </c>
      <c r="J157" s="4">
        <f>IFERROR(XIRR(现金流!CM157:CR157,现金流!CG157:CL157),"")</f>
        <v>4.3484482169151309E-2</v>
      </c>
      <c r="K157" s="4" t="str">
        <f>IFERROR(XIRR(现金流!CX157:DA157,现金流!CT157:CW157),"")</f>
        <v/>
      </c>
    </row>
    <row r="158" spans="1:11" x14ac:dyDescent="0.15">
      <c r="A158" s="1">
        <v>42513</v>
      </c>
      <c r="B158" s="4" t="str">
        <f>IFERROR(XIRR(现金流!E158:H158,现金流!A158:D158),"")</f>
        <v/>
      </c>
      <c r="C158" s="4">
        <f>IFERROR(XIRR(现金流!M158:O158,现金流!J158:L158),"")</f>
        <v>5.5357071757316592E-2</v>
      </c>
      <c r="D158" s="4">
        <f>IFERROR(XIRR(现金流!T158:V158,现金流!Q158:S158),"")</f>
        <v>6.280511915683748E-2</v>
      </c>
      <c r="E158" s="4">
        <f>IFERROR(XIRR(现金流!AC158:AG158,现金流!X158:AB158),"")</f>
        <v>6.4892730116844169E-2</v>
      </c>
      <c r="F158" s="4">
        <f>IFERROR(XIRR(现金流!AM158:AP158,现金流!AI158:AL158),"")</f>
        <v>6.4225283265113842E-2</v>
      </c>
      <c r="G158" s="4">
        <f>IFERROR(XIRR(现金流!BA158:BI158,现金流!AR158:AZ158),"")</f>
        <v>6.73538833856583E-2</v>
      </c>
      <c r="H158" s="4">
        <f>IFERROR(XIRR(现金流!BO158:BR158,现金流!BK158:BN158),"")</f>
        <v>7.2432628273963934E-2</v>
      </c>
      <c r="I158" s="4">
        <f>IFERROR(XIRR(现金流!BZ158:CE158,现金流!BT158:BY158),"")</f>
        <v>7.672419846057893E-2</v>
      </c>
      <c r="J158" s="4">
        <f>IFERROR(XIRR(现金流!CM158:CR158,现金流!CG158:CL158),"")</f>
        <v>4.3921223282814031E-2</v>
      </c>
      <c r="K158" s="4" t="str">
        <f>IFERROR(XIRR(现金流!CX158:DA158,现金流!CT158:CW158),"")</f>
        <v/>
      </c>
    </row>
    <row r="159" spans="1:11" x14ac:dyDescent="0.15">
      <c r="A159" s="1">
        <v>42514</v>
      </c>
      <c r="B159" s="4" t="str">
        <f>IFERROR(XIRR(现金流!E159:H159,现金流!A159:D159),"")</f>
        <v/>
      </c>
      <c r="C159" s="4">
        <f>IFERROR(XIRR(现金流!M159:O159,现金流!J159:L159),"")</f>
        <v>5.5647882819175723E-2</v>
      </c>
      <c r="D159" s="4">
        <f>IFERROR(XIRR(现金流!T159:V159,现金流!Q159:S159),"")</f>
        <v>6.2977066636085516E-2</v>
      </c>
      <c r="E159" s="4">
        <f>IFERROR(XIRR(现金流!AC159:AG159,现金流!X159:AB159),"")</f>
        <v>6.4186093211174008E-2</v>
      </c>
      <c r="F159" s="4">
        <f>IFERROR(XIRR(现金流!AM159:AP159,现金流!AI159:AL159),"")</f>
        <v>6.4606764912605294E-2</v>
      </c>
      <c r="G159" s="4">
        <f>IFERROR(XIRR(现金流!BA159:BI159,现金流!AR159:AZ159),"")</f>
        <v>6.9344922900199904E-2</v>
      </c>
      <c r="H159" s="4">
        <f>IFERROR(XIRR(现金流!BO159:BR159,现金流!BK159:BN159),"")</f>
        <v>7.2484627366065979E-2</v>
      </c>
      <c r="I159" s="4">
        <f>IFERROR(XIRR(现金流!BZ159:CE159,现金流!BT159:BY159),"")</f>
        <v>7.6732328534126301E-2</v>
      </c>
      <c r="J159" s="4">
        <f>IFERROR(XIRR(现金流!CM159:CR159,现金流!CG159:CL159),"")</f>
        <v>4.3595799803733834E-2</v>
      </c>
      <c r="K159" s="4" t="str">
        <f>IFERROR(XIRR(现金流!CX159:DA159,现金流!CT159:CW159),"")</f>
        <v/>
      </c>
    </row>
    <row r="160" spans="1:11" x14ac:dyDescent="0.15">
      <c r="A160" s="1">
        <v>42515</v>
      </c>
      <c r="B160" s="4">
        <f>IFERROR(XIRR(现金流!E160:H160,现金流!A160:D160),"")</f>
        <v>5.9160736203193662E-2</v>
      </c>
      <c r="C160" s="4">
        <f>IFERROR(XIRR(现金流!M160:O160,现金流!J160:L160),"")</f>
        <v>5.6867501139640814E-2</v>
      </c>
      <c r="D160" s="4">
        <f>IFERROR(XIRR(现金流!T160:V160,现金流!Q160:S160),"")</f>
        <v>6.2728181481361389E-2</v>
      </c>
      <c r="E160" s="4">
        <f>IFERROR(XIRR(现金流!AC160:AG160,现金流!X160:AB160),"")</f>
        <v>6.4500024914741536E-2</v>
      </c>
      <c r="F160" s="4">
        <f>IFERROR(XIRR(现金流!AM160:AP160,现金流!AI160:AL160),"")</f>
        <v>6.4604803919792175E-2</v>
      </c>
      <c r="G160" s="4">
        <f>IFERROR(XIRR(现金流!BA160:BI160,现金流!AR160:AZ160),"")</f>
        <v>6.5657284855842588E-2</v>
      </c>
      <c r="H160" s="4">
        <f>IFERROR(XIRR(现金流!BO160:BR160,现金流!BK160:BN160),"")</f>
        <v>7.2435536980628976E-2</v>
      </c>
      <c r="I160" s="4">
        <f>IFERROR(XIRR(现金流!BZ160:CE160,现金流!BT160:BY160),"")</f>
        <v>7.674047648906708E-2</v>
      </c>
      <c r="J160" s="4">
        <f>IFERROR(XIRR(现金流!CM160:CR160,现金流!CG160:CL160),"")</f>
        <v>4.3990966677665708E-2</v>
      </c>
      <c r="K160" s="4" t="str">
        <f>IFERROR(XIRR(现金流!CX160:DA160,现金流!CT160:CW160),"")</f>
        <v/>
      </c>
    </row>
    <row r="161" spans="1:11" x14ac:dyDescent="0.15">
      <c r="A161" s="1">
        <v>42516</v>
      </c>
      <c r="B161" s="4">
        <f>IFERROR(XIRR(现金流!E161:H161,现金流!A161:D161),"")</f>
        <v>5.9299233555793765E-2</v>
      </c>
      <c r="C161" s="4">
        <f>IFERROR(XIRR(现金流!M161:O161,现金流!J161:L161),"")</f>
        <v>5.8631113171577445E-2</v>
      </c>
      <c r="D161" s="4">
        <f>IFERROR(XIRR(现金流!T161:V161,现金流!Q161:S161),"")</f>
        <v>6.2647286057472246E-2</v>
      </c>
      <c r="E161" s="4">
        <f>IFERROR(XIRR(现金流!AC161:AG161,现金流!X161:AB161),"")</f>
        <v>6.4167335629463182E-2</v>
      </c>
      <c r="F161" s="4" t="str">
        <f>IFERROR(XIRR(现金流!AM161:AP161,现金流!AI161:AL161),"")</f>
        <v/>
      </c>
      <c r="G161" s="4">
        <f>IFERROR(XIRR(现金流!BA161:BI161,现金流!AR161:AZ161),"")</f>
        <v>6.7427650094032301E-2</v>
      </c>
      <c r="H161" s="4">
        <f>IFERROR(XIRR(现金流!BO161:BR161,现金流!BK161:BN161),"")</f>
        <v>7.2335693240165713E-2</v>
      </c>
      <c r="I161" s="4">
        <f>IFERROR(XIRR(现金流!BZ161:CE161,现金流!BT161:BY161),"")</f>
        <v>7.3144504427909859E-2</v>
      </c>
      <c r="J161" s="4">
        <f>IFERROR(XIRR(现金流!CM161:CR161,现金流!CG161:CL161),"")</f>
        <v>4.4066056609153748E-2</v>
      </c>
      <c r="K161" s="4" t="str">
        <f>IFERROR(XIRR(现金流!CX161:DA161,现金流!CT161:CW161),"")</f>
        <v/>
      </c>
    </row>
    <row r="162" spans="1:11" x14ac:dyDescent="0.15">
      <c r="A162" s="1">
        <v>42517</v>
      </c>
      <c r="B162" s="4" t="str">
        <f>IFERROR(XIRR(现金流!E162:H162,现金流!A162:D162),"")</f>
        <v/>
      </c>
      <c r="C162" s="4">
        <f>IFERROR(XIRR(现金流!M162:O162,现金流!J162:L162),"")</f>
        <v>5.7868066430091861E-2</v>
      </c>
      <c r="D162" s="4">
        <f>IFERROR(XIRR(现金流!T162:V162,现金流!Q162:S162),"")</f>
        <v>6.25660866498947E-2</v>
      </c>
      <c r="E162" s="4">
        <f>IFERROR(XIRR(现金流!AC162:AG162,现金流!X162:AB162),"")</f>
        <v>5.613429844379425E-2</v>
      </c>
      <c r="F162" s="4">
        <f>IFERROR(XIRR(现金流!AM162:AP162,现金流!AI162:AL162),"")</f>
        <v>6.4600911736488353E-2</v>
      </c>
      <c r="G162" s="4">
        <f>IFERROR(XIRR(现金流!BA162:BI162,现金流!AR162:AZ162),"")</f>
        <v>6.9361397624015816E-2</v>
      </c>
      <c r="H162" s="4">
        <f>IFERROR(XIRR(现金流!BO162:BR162,现金流!BK162:BN162),"")</f>
        <v>7.2235664725303655E-2</v>
      </c>
      <c r="I162" s="4">
        <f>IFERROR(XIRR(现金流!BZ162:CE162,现金流!BT162:BY162),"")</f>
        <v>6.6092869639396645E-2</v>
      </c>
      <c r="J162" s="4">
        <f>IFERROR(XIRR(现金流!CM162:CR162,现金流!CG162:CL162),"")</f>
        <v>4.3846848607063296E-2</v>
      </c>
      <c r="K162" s="4" t="str">
        <f>IFERROR(XIRR(现金流!CX162:DA162,现金流!CT162:CW162),"")</f>
        <v/>
      </c>
    </row>
    <row r="163" spans="1:11" x14ac:dyDescent="0.15">
      <c r="A163" s="1">
        <v>42520</v>
      </c>
      <c r="B163" s="4" t="str">
        <f>IFERROR(XIRR(现金流!E163:H163,现金流!A163:D163),"")</f>
        <v/>
      </c>
      <c r="C163" s="4">
        <f>IFERROR(XIRR(现金流!M163:O163,现金流!J163:L163),"")</f>
        <v>5.8654496073722834E-2</v>
      </c>
      <c r="D163" s="4">
        <f>IFERROR(XIRR(现金流!T163:V163,现金流!Q163:S163),"")</f>
        <v>6.2576046586036674E-2</v>
      </c>
      <c r="E163" s="4">
        <f>IFERROR(XIRR(现金流!AC163:AG163,现金流!X163:AB163),"")</f>
        <v>5.650318562984466E-2</v>
      </c>
      <c r="F163" s="4">
        <f>IFERROR(XIRR(现金流!AM163:AP163,现金流!AI163:AL163),"")</f>
        <v>6.4789089560508717E-2</v>
      </c>
      <c r="G163" s="4">
        <f>IFERROR(XIRR(现金流!BA163:BI163,现金流!AR163:AZ163),"")</f>
        <v>7.6695546507835388E-2</v>
      </c>
      <c r="H163" s="4">
        <f>IFERROR(XIRR(现金流!BO163:BR163,现金流!BK163:BN163),"")</f>
        <v>7.2087004780769362E-2</v>
      </c>
      <c r="I163" s="4">
        <f>IFERROR(XIRR(现金流!BZ163:CE163,现金流!BT163:BY163),"")</f>
        <v>6.7865327000617981E-2</v>
      </c>
      <c r="J163" s="4">
        <f>IFERROR(XIRR(现金流!CM163:CR163,现金流!CG163:CL163),"")</f>
        <v>4.3082073330879211E-2</v>
      </c>
      <c r="K163" s="4" t="str">
        <f>IFERROR(XIRR(现金流!CX163:DA163,现金流!CT163:CW163),"")</f>
        <v/>
      </c>
    </row>
    <row r="164" spans="1:11" x14ac:dyDescent="0.15">
      <c r="A164" s="1">
        <v>42521</v>
      </c>
      <c r="B164" s="4" t="str">
        <f>IFERROR(XIRR(现金流!E164:H164,现金流!A164:D164),"")</f>
        <v/>
      </c>
      <c r="C164" s="4">
        <f>IFERROR(XIRR(现金流!M164:O164,现金流!J164:L164),"")</f>
        <v>5.8558794856071475E-2</v>
      </c>
      <c r="D164" s="4">
        <f>IFERROR(XIRR(现金流!T164:V164,现金流!Q164:S164),"")</f>
        <v>6.257945001125334E-2</v>
      </c>
      <c r="E164" s="4">
        <f>IFERROR(XIRR(现金流!AC164:AG164,现金流!X164:AB164),"")</f>
        <v>5.6803354620933541E-2</v>
      </c>
      <c r="F164" s="4">
        <f>IFERROR(XIRR(现金流!AM164:AP164,现金流!AI164:AL164),"")</f>
        <v>6.239881217479705E-2</v>
      </c>
      <c r="G164" s="4">
        <f>IFERROR(XIRR(现金流!BA164:BI164,现金流!AR164:AZ164),"")</f>
        <v>7.154461443424226E-2</v>
      </c>
      <c r="H164" s="4">
        <f>IFERROR(XIRR(现金流!BO164:BR164,现金流!BK164:BN164),"")</f>
        <v>7.2037264704704299E-2</v>
      </c>
      <c r="I164" s="4">
        <f>IFERROR(XIRR(现金流!BZ164:CE164,现金流!BT164:BY164),"")</f>
        <v>6.8229278922080999E-2</v>
      </c>
      <c r="J164" s="4">
        <f>IFERROR(XIRR(现金流!CM164:CR164,现金流!CG164:CL164),"")</f>
        <v>4.2675933241844169E-2</v>
      </c>
      <c r="K164" s="4" t="str">
        <f>IFERROR(XIRR(现金流!CX164:DA164,现金流!CT164:CW164),"")</f>
        <v/>
      </c>
    </row>
    <row r="165" spans="1:11" x14ac:dyDescent="0.15">
      <c r="A165" s="1">
        <v>42522</v>
      </c>
      <c r="B165" s="4" t="str">
        <f>IFERROR(XIRR(现金流!E165:H165,现金流!A165:D165),"")</f>
        <v/>
      </c>
      <c r="C165" s="4">
        <f>IFERROR(XIRR(现金流!M165:O165,现金流!J165:L165),"")</f>
        <v>5.846247375011443E-2</v>
      </c>
      <c r="D165" s="4">
        <f>IFERROR(XIRR(现金流!T165:V165,现金流!Q165:S165),"")</f>
        <v>6.2582883238792408E-2</v>
      </c>
      <c r="E165" s="4">
        <f>IFERROR(XIRR(现金流!AC165:AG165,现金流!X165:AB165),"")</f>
        <v>5.5614432692527763E-2</v>
      </c>
      <c r="F165" s="4">
        <f>IFERROR(XIRR(现金流!AM165:AP165,现金流!AI165:AL165),"")</f>
        <v>6.2458065152168271E-2</v>
      </c>
      <c r="G165" s="4">
        <f>IFERROR(XIRR(现金流!BA165:BI165,现金流!AR165:AZ165),"")</f>
        <v>7.1428766846656805E-2</v>
      </c>
      <c r="H165" s="4">
        <f>IFERROR(XIRR(现金流!BO165:BR165,现金流!BK165:BN165),"")</f>
        <v>7.1579948067665114E-2</v>
      </c>
      <c r="I165" s="4">
        <f>IFERROR(XIRR(现金流!BZ165:CE165,现金流!BT165:BY165),"")</f>
        <v>6.6903164982795721E-2</v>
      </c>
      <c r="J165" s="4">
        <f>IFERROR(XIRR(现金流!CM165:CR165,现金流!CG165:CL165),"")</f>
        <v>4.3043872714042669E-2</v>
      </c>
      <c r="K165" s="4" t="str">
        <f>IFERROR(XIRR(现金流!CX165:DA165,现金流!CT165:CW165),"")</f>
        <v/>
      </c>
    </row>
    <row r="166" spans="1:11" x14ac:dyDescent="0.15">
      <c r="A166" s="1">
        <v>42523</v>
      </c>
      <c r="B166" s="4" t="str">
        <f>IFERROR(XIRR(现金流!E166:H166,现金流!A166:D166),"")</f>
        <v/>
      </c>
      <c r="C166" s="4">
        <f>IFERROR(XIRR(现金流!M166:O166,现金流!J166:L166),"")</f>
        <v>5.8365520834922788E-2</v>
      </c>
      <c r="D166" s="4">
        <f>IFERROR(XIRR(现金流!T166:V166,现金流!Q166:S166),"")</f>
        <v>6.284355819225311E-2</v>
      </c>
      <c r="E166" s="4">
        <f>IFERROR(XIRR(现金流!AC166:AG166,现金流!X166:AB166),"")</f>
        <v>5.5549785494804382E-2</v>
      </c>
      <c r="F166" s="4">
        <f>IFERROR(XIRR(现金流!AM166:AP166,现金流!AI166:AL166),"")</f>
        <v>6.5239277482032773E-2</v>
      </c>
      <c r="G166" s="4" t="str">
        <f>IFERROR(XIRR(现金流!BA166:BI166,现金流!AR166:AZ166),"")</f>
        <v/>
      </c>
      <c r="H166" s="4">
        <f>IFERROR(XIRR(现金流!BO166:BR166,现金流!BK166:BN166),"")</f>
        <v>7.1580561995506289E-2</v>
      </c>
      <c r="I166" s="4">
        <f>IFERROR(XIRR(现金流!BZ166:CE166,现金流!BT166:BY166),"")</f>
        <v>6.6078725457191456E-2</v>
      </c>
      <c r="J166" s="4">
        <f>IFERROR(XIRR(现金流!CM166:CR166,现金流!CG166:CL166),"")</f>
        <v>4.2824235558509824E-2</v>
      </c>
      <c r="K166" s="4" t="str">
        <f>IFERROR(XIRR(现金流!CX166:DA166,现金流!CT166:CW166),"")</f>
        <v/>
      </c>
    </row>
    <row r="167" spans="1:11" x14ac:dyDescent="0.15">
      <c r="A167" s="1">
        <v>42524</v>
      </c>
      <c r="B167" s="4" t="str">
        <f>IFERROR(XIRR(现金流!E167:H167,现金流!A167:D167),"")</f>
        <v/>
      </c>
      <c r="C167" s="4">
        <f>IFERROR(XIRR(现金流!M167:O167,现金流!J167:L167),"")</f>
        <v>5.7993975281715404E-2</v>
      </c>
      <c r="D167" s="4">
        <f>IFERROR(XIRR(现金流!T167:V167,现金流!Q167:S167),"")</f>
        <v>6.1645999550819397E-2</v>
      </c>
      <c r="E167" s="4">
        <f>IFERROR(XIRR(现金流!AC167:AG167,现金流!X167:AB167),"")</f>
        <v>5.5352941155433655E-2</v>
      </c>
      <c r="F167" s="4">
        <f>IFERROR(XIRR(现金流!AM167:AP167,现金流!AI167:AL167),"")</f>
        <v>6.5238431096076979E-2</v>
      </c>
      <c r="G167" s="4" t="str">
        <f>IFERROR(XIRR(现金流!BA167:BI167,现金流!AR167:AZ167),"")</f>
        <v/>
      </c>
      <c r="H167" s="4">
        <f>IFERROR(XIRR(现金流!BO167:BR167,现金流!BK167:BN167),"")</f>
        <v>7.1428146958351146E-2</v>
      </c>
      <c r="I167" s="4">
        <f>IFERROR(XIRR(现金流!BZ167:CE167,现金流!BT167:BY167),"")</f>
        <v>6.586083471775056E-2</v>
      </c>
      <c r="J167" s="4" t="str">
        <f>IFERROR(XIRR(现金流!CM167:CR167,现金流!CG167:CL167),"")</f>
        <v/>
      </c>
      <c r="K167" s="4">
        <f>IFERROR(XIRR(现金流!CX167:DA167,现金流!CT167:CW167),"")</f>
        <v>7.6025292277336134E-2</v>
      </c>
    </row>
    <row r="168" spans="1:11" x14ac:dyDescent="0.15">
      <c r="A168" s="1">
        <v>42527</v>
      </c>
      <c r="B168" s="4" t="str">
        <f>IFERROR(XIRR(现金流!E168:H168,现金流!A168:D168),"")</f>
        <v/>
      </c>
      <c r="C168" s="4">
        <f>IFERROR(XIRR(现金流!M168:O168,现金流!J168:L168),"")</f>
        <v>5.7694533467292794E-2</v>
      </c>
      <c r="D168" s="4">
        <f>IFERROR(XIRR(现金流!T168:V168,现金流!Q168:S168),"")</f>
        <v>6.1564365029335016E-2</v>
      </c>
      <c r="E168" s="4">
        <f>IFERROR(XIRR(现金流!AC168:AG168,现金流!X168:AB168),"")</f>
        <v>5.4959848523139954E-2</v>
      </c>
      <c r="F168" s="4">
        <f>IFERROR(XIRR(现金流!AM168:AP168,现金流!AI168:AL168),"")</f>
        <v>6.5956303477287287E-2</v>
      </c>
      <c r="G168" s="4" t="str">
        <f>IFERROR(XIRR(现金流!BA168:BI168,现金流!AR168:AZ168),"")</f>
        <v/>
      </c>
      <c r="H168" s="4">
        <f>IFERROR(XIRR(现金流!BO168:BR168,现金流!BK168:BN168),"")</f>
        <v>7.1378448605537423E-2</v>
      </c>
      <c r="I168" s="4">
        <f>IFERROR(XIRR(现金流!BZ168:CE168,现金流!BT168:BY168),"")</f>
        <v>6.5867283940315269E-2</v>
      </c>
      <c r="J168" s="4">
        <f>IFERROR(XIRR(现金流!CM168:CR168,现金流!CG168:CL168),"")</f>
        <v>4.3256548047065732E-2</v>
      </c>
      <c r="K168" s="4" t="str">
        <f>IFERROR(XIRR(现金流!CX168:DA168,现金流!CT168:CW168),"")</f>
        <v/>
      </c>
    </row>
    <row r="169" spans="1:11" x14ac:dyDescent="0.15">
      <c r="A169" s="1">
        <v>42528</v>
      </c>
      <c r="B169" s="4">
        <f>IFERROR(XIRR(现金流!E169:H169,现金流!A169:D169),"")</f>
        <v>6.3627192378044123E-2</v>
      </c>
      <c r="C169" s="4">
        <f>IFERROR(XIRR(现金流!M169:O169,现金流!J169:L169),"")</f>
        <v>5.8148929476737971E-2</v>
      </c>
      <c r="D169" s="4">
        <f>IFERROR(XIRR(现金流!T169:V169,现金流!Q169:S169),"")</f>
        <v>6.1565789580345143E-2</v>
      </c>
      <c r="E169" s="4">
        <f>IFERROR(XIRR(现金流!AC169:AG169,现金流!X169:AB169),"")</f>
        <v>5.4498329758644104E-2</v>
      </c>
      <c r="F169" s="4">
        <f>IFERROR(XIRR(现金流!AM169:AP169,现金流!AI169:AL169),"")</f>
        <v>6.5956643223762504E-2</v>
      </c>
      <c r="G169" s="4">
        <f>IFERROR(XIRR(现金流!BA169:BI169,现金流!AR169:AZ169),"")</f>
        <v>7.144581377506258E-2</v>
      </c>
      <c r="H169" s="4">
        <f>IFERROR(XIRR(现金流!BO169:BR169,现金流!BK169:BN169),"")</f>
        <v>7.1583959460258487E-2</v>
      </c>
      <c r="I169" s="4">
        <f>IFERROR(XIRR(现金流!BZ169:CE169,现金流!BT169:BY169),"")</f>
        <v>6.6090098023414617E-2</v>
      </c>
      <c r="J169" s="4">
        <f>IFERROR(XIRR(现金流!CM169:CR169,现金流!CG169:CL169),"")</f>
        <v>4.3519726395607014E-2</v>
      </c>
      <c r="K169" s="4" t="str">
        <f>IFERROR(XIRR(现金流!CX169:DA169,现金流!CT169:CW169),"")</f>
        <v/>
      </c>
    </row>
    <row r="170" spans="1:11" x14ac:dyDescent="0.15">
      <c r="A170" s="1">
        <v>42529</v>
      </c>
      <c r="B170" s="4">
        <f>IFERROR(XIRR(现金流!E170:H170,现金流!A170:D170),"")</f>
        <v>5.0783607363700856E-2</v>
      </c>
      <c r="C170" s="4">
        <f>IFERROR(XIRR(现金流!M170:O170,现金流!J170:L170),"")</f>
        <v>5.7491561770439154E-2</v>
      </c>
      <c r="D170" s="4">
        <f>IFERROR(XIRR(现金流!T170:V170,现金流!Q170:S170),"")</f>
        <v>5.8028045296669009E-2</v>
      </c>
      <c r="E170" s="4">
        <f>IFERROR(XIRR(现金流!AC170:AG170,现金流!X170:AB170),"")</f>
        <v>5.4928705096244812E-2</v>
      </c>
      <c r="F170" s="4">
        <f>IFERROR(XIRR(现金流!AM170:AP170,现金流!AI170:AL170),"")</f>
        <v>6.5957000851631156E-2</v>
      </c>
      <c r="G170" s="4">
        <f>IFERROR(XIRR(现金流!BA170:BI170,现金流!AR170:AZ170),"")</f>
        <v>7.4168053269386316E-2</v>
      </c>
      <c r="H170" s="4">
        <f>IFERROR(XIRR(现金流!BO170:BR170,现金流!BK170:BN170),"")</f>
        <v>7.1430727839469924E-2</v>
      </c>
      <c r="I170" s="4">
        <f>IFERROR(XIRR(现金流!BZ170:CE170,现金流!BT170:BY170),"")</f>
        <v>6.5954402089118958E-2</v>
      </c>
      <c r="J170" s="4" t="str">
        <f>IFERROR(XIRR(现金流!CM170:CR170,现金流!CG170:CL170),"")</f>
        <v/>
      </c>
      <c r="K170" s="4" t="str">
        <f>IFERROR(XIRR(现金流!CX170:DA170,现金流!CT170:CW170),"")</f>
        <v/>
      </c>
    </row>
    <row r="171" spans="1:11" x14ac:dyDescent="0.15">
      <c r="A171" s="1">
        <v>42534</v>
      </c>
      <c r="B171" s="4" t="str">
        <f>IFERROR(XIRR(现金流!E171:H171,现金流!A171:D171),"")</f>
        <v/>
      </c>
      <c r="C171" s="4">
        <f>IFERROR(XIRR(现金流!M171:O171,现金流!J171:L171),"")</f>
        <v>5.7539215683937078E-2</v>
      </c>
      <c r="D171" s="4">
        <f>IFERROR(XIRR(现金流!T171:V171,现金流!Q171:S171),"")</f>
        <v>5.8779940009117126E-2</v>
      </c>
      <c r="E171" s="4">
        <f>IFERROR(XIRR(现金流!AC171:AG171,现金流!X171:AB171),"")</f>
        <v>5.5199405550956732E-2</v>
      </c>
      <c r="F171" s="4">
        <f>IFERROR(XIRR(现金流!AM171:AP171,现金流!AI171:AL171),"")</f>
        <v>6.5959134697914104E-2</v>
      </c>
      <c r="G171" s="4" t="str">
        <f>IFERROR(XIRR(现金流!BA171:BI171,现金流!AR171:AZ171),"")</f>
        <v/>
      </c>
      <c r="H171" s="4">
        <f>IFERROR(XIRR(现金流!BO171:BR171,现金流!BK171:BN171),"")</f>
        <v>7.1433827280998258E-2</v>
      </c>
      <c r="I171" s="4">
        <f>IFERROR(XIRR(现金流!BZ171:CE171,现金流!BT171:BY171),"")</f>
        <v>6.5827414393424988E-2</v>
      </c>
      <c r="J171" s="4" t="str">
        <f>IFERROR(XIRR(现金流!CM171:CR171,现金流!CG171:CL171),"")</f>
        <v/>
      </c>
      <c r="K171" s="4">
        <f>IFERROR(XIRR(现金流!CX171:DA171,现金流!CT171:CW171),"")</f>
        <v>7.2929748892784113E-2</v>
      </c>
    </row>
    <row r="172" spans="1:11" x14ac:dyDescent="0.15">
      <c r="A172" s="1">
        <v>42535</v>
      </c>
      <c r="B172" s="4">
        <f>IFERROR(XIRR(现金流!E172:H172,现金流!A172:D172),"")</f>
        <v>7.26337045431137E-2</v>
      </c>
      <c r="C172" s="4">
        <f>IFERROR(XIRR(现金流!M172:O172,现金流!J172:L172),"")</f>
        <v>5.672371685504915E-2</v>
      </c>
      <c r="D172" s="4">
        <f>IFERROR(XIRR(现金流!T172:V172,现金流!Q172:S172),"")</f>
        <v>5.7119849324226382E-2</v>
      </c>
      <c r="E172" s="4">
        <f>IFERROR(XIRR(现金流!AC172:AG172,现金流!X172:AB172),"")</f>
        <v>5.5200603604316709E-2</v>
      </c>
      <c r="F172" s="4">
        <f>IFERROR(XIRR(现金流!AM172:AP172,现金流!AI172:AL172),"")</f>
        <v>6.5893271565437325E-2</v>
      </c>
      <c r="G172" s="4" t="str">
        <f>IFERROR(XIRR(现金流!BA172:BI172,现金流!AR172:AZ172),"")</f>
        <v/>
      </c>
      <c r="H172" s="4">
        <f>IFERROR(XIRR(现金流!BO172:BR172,现金流!BK172:BN172),"")</f>
        <v>7.1331146359443667E-2</v>
      </c>
      <c r="I172" s="4">
        <f>IFERROR(XIRR(现金流!BZ172:CE172,现金流!BT172:BY172),"")</f>
        <v>6.5580770373344408E-2</v>
      </c>
      <c r="J172" s="4">
        <f>IFERROR(XIRR(现金流!CM172:CR172,现金流!CG172:CL172),"")</f>
        <v>4.3616595864295976E-2</v>
      </c>
      <c r="K172" s="4">
        <f>IFERROR(XIRR(现金流!CX172:DA172,现金流!CT172:CW172),"")</f>
        <v>7.2676137089729337E-2</v>
      </c>
    </row>
    <row r="173" spans="1:11" x14ac:dyDescent="0.15">
      <c r="A173" s="1">
        <v>42536</v>
      </c>
      <c r="B173" s="4">
        <f>IFERROR(XIRR(现金流!E173:H173,现金流!A173:D173),"")</f>
        <v>6.3906118273735033E-2</v>
      </c>
      <c r="C173" s="4">
        <f>IFERROR(XIRR(现金流!M173:O173,现金流!J173:L173),"")</f>
        <v>5.618844330310821E-2</v>
      </c>
      <c r="D173" s="4">
        <f>IFERROR(XIRR(现金流!T173:V173,现金流!Q173:S173),"")</f>
        <v>5.824626982212068E-2</v>
      </c>
      <c r="E173" s="4">
        <f>IFERROR(XIRR(现金流!AC173:AG173,现金流!X173:AB173),"")</f>
        <v>5.5168524384498596E-2</v>
      </c>
      <c r="F173" s="4">
        <f>IFERROR(XIRR(现金流!AM173:AP173,现金流!AI173:AL173),"")</f>
        <v>6.5561535954475419E-2</v>
      </c>
      <c r="G173" s="4" t="str">
        <f>IFERROR(XIRR(现金流!BA173:BI173,现金流!AR173:AZ173),"")</f>
        <v/>
      </c>
      <c r="H173" s="4">
        <f>IFERROR(XIRR(现金流!BO173:BR173,现金流!BK173:BN173),"")</f>
        <v>7.127999365329743E-2</v>
      </c>
      <c r="I173" s="4">
        <f>IFERROR(XIRR(现金流!BZ173:CE173,现金流!BT173:BY173),"")</f>
        <v>6.5831866860389721E-2</v>
      </c>
      <c r="J173" s="4">
        <f>IFERROR(XIRR(现金流!CM173:CR173,现金流!CG173:CL173),"")</f>
        <v>4.3611201643943789E-2</v>
      </c>
      <c r="K173" s="4" t="str">
        <f>IFERROR(XIRR(现金流!CX173:DA173,现金流!CT173:CW173),"")</f>
        <v/>
      </c>
    </row>
    <row r="174" spans="1:11" x14ac:dyDescent="0.15">
      <c r="A174" s="1">
        <v>42537</v>
      </c>
      <c r="B174" s="4" t="str">
        <f>IFERROR(XIRR(现金流!E174:H174,现金流!A174:D174),"")</f>
        <v/>
      </c>
      <c r="C174" s="4">
        <f>IFERROR(XIRR(现金流!M174:O174,现金流!J174:L174),"")</f>
        <v>5.5649682879447937E-2</v>
      </c>
      <c r="D174" s="4">
        <f>IFERROR(XIRR(现金流!T174:V174,现金流!Q174:S174),"")</f>
        <v>5.8240559697151195E-2</v>
      </c>
      <c r="E174" s="4">
        <f>IFERROR(XIRR(现金流!AC174:AG174,现金流!X174:AB174),"")</f>
        <v>5.4637244343757635E-2</v>
      </c>
      <c r="F174" s="4">
        <f>IFERROR(XIRR(现金流!AM174:AP174,现金流!AI174:AL174),"")</f>
        <v>6.5561446547508243E-2</v>
      </c>
      <c r="G174" s="4">
        <f>IFERROR(XIRR(现金流!BA174:BI174,现金流!AR174:AZ174),"")</f>
        <v>7.354001104831695E-2</v>
      </c>
      <c r="H174" s="4">
        <f>IFERROR(XIRR(现金流!BO174:BR174,现金流!BK174:BN174),"")</f>
        <v>7.1435943245887784E-2</v>
      </c>
      <c r="I174" s="4">
        <f>IFERROR(XIRR(现金流!BZ174:CE174,现金流!BT174:BY174),"")</f>
        <v>6.5695652365684531E-2</v>
      </c>
      <c r="J174" s="4">
        <f>IFERROR(XIRR(现金流!CM174:CR174,现金流!CG174:CL174),"")</f>
        <v>4.3362340331077581E-2</v>
      </c>
      <c r="K174" s="4">
        <f>IFERROR(XIRR(现金流!CX174:DA174,现金流!CT174:CW174),"")</f>
        <v>7.2699937224388111E-2</v>
      </c>
    </row>
    <row r="175" spans="1:11" x14ac:dyDescent="0.15">
      <c r="A175" s="1">
        <v>42538</v>
      </c>
      <c r="B175" s="4" t="str">
        <f>IFERROR(XIRR(现金流!E175:H175,现金流!A175:D175),"")</f>
        <v/>
      </c>
      <c r="C175" s="4">
        <f>IFERROR(XIRR(现金流!M175:O175,现金流!J175:L175),"")</f>
        <v>5.4390677809715265E-2</v>
      </c>
      <c r="D175" s="4">
        <f>IFERROR(XIRR(现金流!T175:V175,现金流!Q175:S175),"")</f>
        <v>5.8147087693214417E-2</v>
      </c>
      <c r="E175" s="4">
        <f>IFERROR(XIRR(现金流!AC175:AG175,现金流!X175:AB175),"")</f>
        <v>5.4505011439323431E-2</v>
      </c>
      <c r="F175" s="4">
        <f>IFERROR(XIRR(现金流!AM175:AP175,现金流!AI175:AL175),"")</f>
        <v>6.5561375021934515E-2</v>
      </c>
      <c r="G175" s="4">
        <f>IFERROR(XIRR(现金流!BA175:BI175,现金流!AR175:AZ175),"")</f>
        <v>7.1529385447502147E-2</v>
      </c>
      <c r="H175" s="4">
        <f>IFERROR(XIRR(现金流!BO175:BR175,现金流!BK175:BN175),"")</f>
        <v>7.1384814381599451E-2</v>
      </c>
      <c r="I175" s="4">
        <f>IFERROR(XIRR(现金流!BZ175:CE175,现金流!BT175:BY175),"")</f>
        <v>6.4207491278648374E-2</v>
      </c>
      <c r="J175" s="4">
        <f>IFERROR(XIRR(现金流!CM175:CR175,现金流!CG175:CL175),"")</f>
        <v>4.3194529414176938E-2</v>
      </c>
      <c r="K175" s="4">
        <f>IFERROR(XIRR(现金流!CX175:DA175,现金流!CT175:CW175),"")</f>
        <v>7.2445341944694513E-2</v>
      </c>
    </row>
    <row r="176" spans="1:11" x14ac:dyDescent="0.15">
      <c r="A176" s="1">
        <v>42541</v>
      </c>
      <c r="B176" s="4" t="str">
        <f>IFERROR(XIRR(现金流!E176:H176,现金流!A176:D176),"")</f>
        <v/>
      </c>
      <c r="C176" s="4">
        <f>IFERROR(XIRR(现金流!M176:O176,现金流!J176:L176),"")</f>
        <v>5.4762426018714908E-2</v>
      </c>
      <c r="D176" s="4">
        <f>IFERROR(XIRR(现金流!T176:V176,现金流!Q176:S176),"")</f>
        <v>5.6365647912025446E-2</v>
      </c>
      <c r="E176" s="4">
        <f>IFERROR(XIRR(现金流!AC176:AG176,现金流!X176:AB176),"")</f>
        <v>5.4874029755592343E-2</v>
      </c>
      <c r="F176" s="4">
        <f>IFERROR(XIRR(现金流!AM176:AP176,现金流!AI176:AL176),"")</f>
        <v>6.5561291575431821E-2</v>
      </c>
      <c r="G176" s="4" t="str">
        <f>IFERROR(XIRR(现金流!BA176:BI176,现金流!AR176:AZ176),"")</f>
        <v/>
      </c>
      <c r="H176" s="4">
        <f>IFERROR(XIRR(现金流!BO176:BR176,现金流!BK176:BN176),"")</f>
        <v>7.164740860462189E-2</v>
      </c>
      <c r="I176" s="4">
        <f>IFERROR(XIRR(现金流!BZ176:CE176,现金流!BT176:BY176),"")</f>
        <v>6.4211508631706229E-2</v>
      </c>
      <c r="J176" s="4">
        <f>IFERROR(XIRR(现金流!CM176:CR176,现金流!CG176:CL176),"")</f>
        <v>4.3311318755149847E-2</v>
      </c>
      <c r="K176" s="4">
        <f>IFERROR(XIRR(现金流!CX176:DA176,现金流!CT176:CW176),"")</f>
        <v>7.1679016947746269E-2</v>
      </c>
    </row>
    <row r="177" spans="1:11" x14ac:dyDescent="0.15">
      <c r="A177" s="1">
        <v>42542</v>
      </c>
      <c r="B177" s="4" t="str">
        <f>IFERROR(XIRR(现金流!E177:H177,现金流!A177:D177),"")</f>
        <v/>
      </c>
      <c r="C177" s="4">
        <f>IFERROR(XIRR(现金流!M177:O177,现金流!J177:L177),"")</f>
        <v>5.5082449316978449E-2</v>
      </c>
      <c r="D177" s="4">
        <f>IFERROR(XIRR(现金流!T177:V177,现金流!Q177:S177),"")</f>
        <v>5.7150414586067205E-2</v>
      </c>
      <c r="E177" s="4">
        <f>IFERROR(XIRR(现金流!AC177:AG177,现金流!X177:AB177),"")</f>
        <v>5.5008682608604434E-2</v>
      </c>
      <c r="F177" s="4">
        <f>IFERROR(XIRR(现金流!AM177:AP177,现金流!AI177:AL177),"")</f>
        <v>6.4891502261161818E-2</v>
      </c>
      <c r="G177" s="4">
        <f>IFERROR(XIRR(现金流!BA177:BI177,现金流!AR177:AZ177),"")</f>
        <v>7.1759817004203794E-2</v>
      </c>
      <c r="H177" s="4">
        <f>IFERROR(XIRR(现金流!BO177:BR177,现金流!BK177:BN177),"")</f>
        <v>7.1596339344978346E-2</v>
      </c>
      <c r="I177" s="4">
        <f>IFERROR(XIRR(现金流!BZ177:CE177,现金流!BT177:BY177),"")</f>
        <v>6.4185312390327445E-2</v>
      </c>
      <c r="J177" s="4">
        <f>IFERROR(XIRR(现金流!CM177:CR177,现金流!CG177:CL177),"")</f>
        <v>4.3412533402442943E-2</v>
      </c>
      <c r="K177" s="4">
        <f>IFERROR(XIRR(现金流!CX177:DA177,现金流!CT177:CW177),"")</f>
        <v>7.088911831378937E-2</v>
      </c>
    </row>
    <row r="178" spans="1:11" x14ac:dyDescent="0.15">
      <c r="A178" s="1">
        <v>42543</v>
      </c>
      <c r="B178" s="4" t="str">
        <f>IFERROR(XIRR(现金流!E178:H178,现金流!A178:D178),"")</f>
        <v/>
      </c>
      <c r="C178" s="4">
        <f>IFERROR(XIRR(现金流!M178:O178,现金流!J178:L178),"")</f>
        <v>5.4528322815895078E-2</v>
      </c>
      <c r="D178" s="4">
        <f>IFERROR(XIRR(现金流!T178:V178,现金流!Q178:S178),"")</f>
        <v>5.8739104866981515E-2</v>
      </c>
      <c r="E178" s="4">
        <f>IFERROR(XIRR(现金流!AC178:AG178,现金流!X178:AB178),"")</f>
        <v>5.5009809136390683E-2</v>
      </c>
      <c r="F178" s="4">
        <f>IFERROR(XIRR(现金流!AM178:AP178,现金流!AI178:AL178),"")</f>
        <v>6.5225765109062209E-2</v>
      </c>
      <c r="G178" s="4">
        <f>IFERROR(XIRR(现金流!BA178:BI178,现金流!AR178:AZ178),"")</f>
        <v>7.4248358607292175E-2</v>
      </c>
      <c r="H178" s="4">
        <f>IFERROR(XIRR(现金流!BO178:BR178,现金流!BK178:BN178),"")</f>
        <v>7.1701851487159754E-2</v>
      </c>
      <c r="I178" s="4">
        <f>IFERROR(XIRR(现金流!BZ178:CE178,现金流!BT178:BY178),"")</f>
        <v>6.4214244484901428E-2</v>
      </c>
      <c r="J178" s="4">
        <f>IFERROR(XIRR(现金流!CM178:CR178,现金流!CG178:CL178),"")</f>
        <v>4.329675734043123E-2</v>
      </c>
      <c r="K178" s="4">
        <f>IFERROR(XIRR(现金流!CX178:DA178,现金流!CT178:CW178),"")</f>
        <v>7.0738843083381658E-2</v>
      </c>
    </row>
    <row r="179" spans="1:11" x14ac:dyDescent="0.15">
      <c r="A179" s="1">
        <v>42544</v>
      </c>
      <c r="B179" s="4" t="str">
        <f>IFERROR(XIRR(现金流!E179:H179,现金流!A179:D179),"")</f>
        <v/>
      </c>
      <c r="C179" s="4">
        <f>IFERROR(XIRR(现金流!M179:O179,现金流!J179:L179),"")</f>
        <v>5.4116949439048767E-2</v>
      </c>
      <c r="D179" s="4">
        <f>IFERROR(XIRR(现金流!T179:V179,现金流!Q179:S179),"")</f>
        <v>5.7844808697700506E-2</v>
      </c>
      <c r="E179" s="4">
        <f>IFERROR(XIRR(现金流!AC179:AG179,现金流!X179:AB179),"")</f>
        <v>5.51783412694931E-2</v>
      </c>
      <c r="F179" s="4">
        <f>IFERROR(XIRR(现金流!AM179:AP179,现金流!AI179:AL179),"")</f>
        <v>6.4553889632225026E-2</v>
      </c>
      <c r="G179" s="4">
        <f>IFERROR(XIRR(现金流!BA179:BI179,现金流!AR179:AZ179),"")</f>
        <v>7.6125004887580866E-2</v>
      </c>
      <c r="H179" s="4">
        <f>IFERROR(XIRR(现金流!BO179:BR179,现金流!BK179:BN179),"")</f>
        <v>7.1232637763023396E-2</v>
      </c>
      <c r="I179" s="4">
        <f>IFERROR(XIRR(现金流!BZ179:CE179,现金流!BT179:BY179),"")</f>
        <v>6.4685270190238939E-2</v>
      </c>
      <c r="J179" s="4">
        <f>IFERROR(XIRR(现金流!CM179:CR179,现金流!CG179:CL179),"")</f>
        <v>4.3180909752845761E-2</v>
      </c>
      <c r="K179" s="4">
        <f>IFERROR(XIRR(现金流!CX179:DA179,现金流!CT179:CW179),"")</f>
        <v>7.0748528838157659E-2</v>
      </c>
    </row>
    <row r="180" spans="1:11" x14ac:dyDescent="0.15">
      <c r="A180" s="1">
        <v>42545</v>
      </c>
      <c r="B180" s="4">
        <f>IFERROR(XIRR(现金流!E180:H180,现金流!A180:D180),"")</f>
        <v>6.6114905476570132E-2</v>
      </c>
      <c r="C180" s="4">
        <f>IFERROR(XIRR(现金流!M180:O180,现金流!J180:L180),"")</f>
        <v>5.39967030286789E-2</v>
      </c>
      <c r="D180" s="4">
        <f>IFERROR(XIRR(现金流!T180:V180,现金流!Q180:S180),"")</f>
        <v>5.6592497229576114E-2</v>
      </c>
      <c r="E180" s="4">
        <f>IFERROR(XIRR(现金流!AC180:AG180,现金流!X180:AB180),"")</f>
        <v>5.4878142476081845E-2</v>
      </c>
      <c r="F180" s="4">
        <f>IFERROR(XIRR(现金流!AM180:AP180,现金流!AI180:AL180),"")</f>
        <v>6.4552351832389832E-2</v>
      </c>
      <c r="G180" s="4">
        <f>IFERROR(XIRR(现金流!BA180:BI180,现金流!AR180:AZ180),"")</f>
        <v>7.3742023110389743E-2</v>
      </c>
      <c r="H180" s="4">
        <f>IFERROR(XIRR(现金流!BO180:BR180,现金流!BK180:BN180),"")</f>
        <v>7.0762923359870902E-2</v>
      </c>
      <c r="I180" s="4">
        <f>IFERROR(XIRR(现金流!BZ180:CE180,现金流!BT180:BY180),"")</f>
        <v>6.4465662837028509E-2</v>
      </c>
      <c r="J180" s="4">
        <f>IFERROR(XIRR(现金流!CM180:CR180,现金流!CG180:CL180),"")</f>
        <v>4.3119254708290103E-2</v>
      </c>
      <c r="K180" s="4">
        <f>IFERROR(XIRR(现金流!CX180:DA180,现金流!CT180:CW180),"")</f>
        <v>7.0865282416343697E-2</v>
      </c>
    </row>
    <row r="181" spans="1:11" x14ac:dyDescent="0.15">
      <c r="A181" s="1">
        <v>42548</v>
      </c>
      <c r="B181" s="4">
        <f>IFERROR(XIRR(现金流!E181:H181,现金流!A181:D181),"")</f>
        <v>6.5499922633171073E-2</v>
      </c>
      <c r="C181" s="4">
        <f>IFERROR(XIRR(现金流!M181:O181,现金流!J181:L181),"")</f>
        <v>5.3184834122657787E-2</v>
      </c>
      <c r="D181" s="4">
        <f>IFERROR(XIRR(现金流!T181:V181,现金流!Q181:S181),"")</f>
        <v>5.7101467251777657E-2</v>
      </c>
      <c r="E181" s="4">
        <f>IFERROR(XIRR(现金流!AC181:AG181,现金流!X181:AB181),"")</f>
        <v>5.5015566945075978E-2</v>
      </c>
      <c r="F181" s="4">
        <f>IFERROR(XIRR(现金流!AM181:AP181,现金流!AI181:AL181),"")</f>
        <v>6.4547839760780323E-2</v>
      </c>
      <c r="G181" s="4">
        <f>IFERROR(XIRR(现金流!BA181:BI181,现金流!AR181:AZ181),"")</f>
        <v>7.3763534426689162E-2</v>
      </c>
      <c r="H181" s="4">
        <f>IFERROR(XIRR(现金流!BO181:BR181,现金流!BK181:BN181),"")</f>
        <v>7.013471424579619E-2</v>
      </c>
      <c r="I181" s="4">
        <f>IFERROR(XIRR(现金流!BZ181:CE181,现金流!BT181:BY181),"")</f>
        <v>6.4470323920249942E-2</v>
      </c>
      <c r="J181" s="4">
        <f>IFERROR(XIRR(现金流!CM181:CR181,现金流!CG181:CL181),"")</f>
        <v>4.2988321185111991E-2</v>
      </c>
      <c r="K181" s="4">
        <f>IFERROR(XIRR(现金流!CX181:DA181,现金流!CT181:CW181),"")</f>
        <v>7.0948883891105666E-2</v>
      </c>
    </row>
    <row r="182" spans="1:11" x14ac:dyDescent="0.15">
      <c r="A182" s="1">
        <v>42549</v>
      </c>
      <c r="B182" s="4">
        <f>IFERROR(XIRR(现金流!E182:H182,现金流!A182:D182),"")</f>
        <v>6.4838305115699796E-2</v>
      </c>
      <c r="C182" s="4">
        <f>IFERROR(XIRR(现金流!M182:O182,现金流!J182:L182),"")</f>
        <v>5.2612182497978222E-2</v>
      </c>
      <c r="D182" s="4">
        <f>IFERROR(XIRR(现金流!T182:V182,现金流!Q182:S182),"")</f>
        <v>5.7183042168617262E-2</v>
      </c>
      <c r="E182" s="4">
        <f>IFERROR(XIRR(现金流!AC182:AG182,现金流!X182:AB182),"")</f>
        <v>5.5016747117042533E-2</v>
      </c>
      <c r="F182" s="4">
        <f>IFERROR(XIRR(现金流!AM182:AP182,现金流!AI182:AL182),"")</f>
        <v>6.4884623885154716E-2</v>
      </c>
      <c r="G182" s="4">
        <f>IFERROR(XIRR(现金流!BA182:BI182,现金流!AR182:AZ182),"")</f>
        <v>7.3854061961174042E-2</v>
      </c>
      <c r="H182" s="4">
        <f>IFERROR(XIRR(现金流!BO182:BR182,现金流!BK182:BN182),"")</f>
        <v>7.0238873362541213E-2</v>
      </c>
      <c r="I182" s="4">
        <f>IFERROR(XIRR(现金流!BZ182:CE182,现金流!BT182:BY182),"")</f>
        <v>6.4776912331581116E-2</v>
      </c>
      <c r="J182" s="4">
        <f>IFERROR(XIRR(现金流!CM182:CR182,现金流!CG182:CL182),"")</f>
        <v>4.2980846762657163E-2</v>
      </c>
      <c r="K182" s="4">
        <f>IFERROR(XIRR(现金流!CX182:DA182,现金流!CT182:CW182),"")</f>
        <v>7.1012803912162789E-2</v>
      </c>
    </row>
    <row r="183" spans="1:11" x14ac:dyDescent="0.15">
      <c r="A183" s="1">
        <v>42550</v>
      </c>
      <c r="B183" s="4">
        <f>IFERROR(XIRR(现金流!E183:H183,现金流!A183:D183),"")</f>
        <v>6.4900258183479331E-2</v>
      </c>
      <c r="C183" s="4">
        <f>IFERROR(XIRR(现金流!M183:O183,现金流!J183:L183),"")</f>
        <v>5.2633687853813185E-2</v>
      </c>
      <c r="D183" s="4">
        <f>IFERROR(XIRR(现金流!T183:V183,现金流!Q183:S183),"")</f>
        <v>5.735506117343904E-2</v>
      </c>
      <c r="E183" s="4">
        <f>IFERROR(XIRR(现金流!AC183:AG183,现金流!X183:AB183),"")</f>
        <v>5.5186095833778384E-2</v>
      </c>
      <c r="F183" s="4">
        <f>IFERROR(XIRR(现金流!AM183:AP183,现金流!AI183:AL183),"")</f>
        <v>6.4951506257057201E-2</v>
      </c>
      <c r="G183" s="4">
        <f>IFERROR(XIRR(现金流!BA183:BI183,现金流!AR183:AZ183),"")</f>
        <v>7.5749740004539504E-2</v>
      </c>
      <c r="H183" s="4">
        <f>IFERROR(XIRR(现金流!BO183:BR183,现金流!BK183:BN183),"")</f>
        <v>7.1710756421089192E-2</v>
      </c>
      <c r="I183" s="4">
        <f>IFERROR(XIRR(现金流!BZ183:CE183,现金流!BT183:BY183),"")</f>
        <v>6.5306863188743583E-2</v>
      </c>
      <c r="J183" s="4">
        <f>IFERROR(XIRR(现金流!CM183:CR183,现金流!CG183:CL183),"")</f>
        <v>4.2973366379737865E-2</v>
      </c>
      <c r="K183" s="4">
        <f>IFERROR(XIRR(现金流!CX183:DA183,现金流!CT183:CW183),"")</f>
        <v>7.1238610148429873E-2</v>
      </c>
    </row>
    <row r="184" spans="1:11" x14ac:dyDescent="0.15">
      <c r="A184" s="1">
        <v>42551</v>
      </c>
      <c r="B184" s="4">
        <f>IFERROR(XIRR(现金流!E184:H184,现金流!A184:D184),"")</f>
        <v>6.4880201220512398E-2</v>
      </c>
      <c r="C184" s="4">
        <f>IFERROR(XIRR(现金流!M184:O184,现金流!J184:L184),"")</f>
        <v>5.3106144070625305E-2</v>
      </c>
      <c r="D184" s="4">
        <f>IFERROR(XIRR(现金流!T184:V184,现金流!Q184:S184),"")</f>
        <v>5.7347443699836742E-2</v>
      </c>
      <c r="E184" s="4">
        <f>IFERROR(XIRR(现金流!AC184:AG184,现金流!X184:AB184),"")</f>
        <v>5.4850956797599798E-2</v>
      </c>
      <c r="F184" s="4">
        <f>IFERROR(XIRR(现金流!AM184:AP184,现金流!AI184:AL184),"")</f>
        <v>6.4950719475746155E-2</v>
      </c>
      <c r="G184" s="4">
        <f>IFERROR(XIRR(现金流!BA184:BI184,现金流!AR184:AZ184),"")</f>
        <v>7.7885732054710388E-2</v>
      </c>
      <c r="H184" s="4">
        <f>IFERROR(XIRR(现金流!BO184:BR184,现金流!BK184:BN184),"")</f>
        <v>7.0605871081352231E-2</v>
      </c>
      <c r="I184" s="4">
        <f>IFERROR(XIRR(现金流!BZ184:CE184,现金流!BT184:BY184),"")</f>
        <v>6.4502820372581482E-2</v>
      </c>
      <c r="J184" s="4">
        <f>IFERROR(XIRR(现金流!CM184:CR184,现金流!CG184:CL184),"")</f>
        <v>4.1852477192878726E-2</v>
      </c>
      <c r="K184" s="4">
        <f>IFERROR(XIRR(现金流!CX184:DA184,现金流!CT184:CW184),"")</f>
        <v>7.1357139945030235E-2</v>
      </c>
    </row>
    <row r="185" spans="1:11" x14ac:dyDescent="0.15">
      <c r="A185" s="1">
        <v>42552</v>
      </c>
      <c r="B185" s="4" t="str">
        <f>IFERROR(XIRR(现金流!E185:H185,现金流!A185:D185),"")</f>
        <v/>
      </c>
      <c r="C185" s="4">
        <f>IFERROR(XIRR(现金流!M185:O185,现金流!J185:L185),"")</f>
        <v>5.2978977560997009E-2</v>
      </c>
      <c r="D185" s="4">
        <f>IFERROR(XIRR(现金流!T185:V185,现金流!Q185:S185),"")</f>
        <v>5.5263802409172044E-2</v>
      </c>
      <c r="E185" s="4">
        <f>IFERROR(XIRR(现金流!AC185:AG185,现金流!X185:AB185),"")</f>
        <v>5.5188760161399841E-2</v>
      </c>
      <c r="F185" s="4">
        <f>IFERROR(XIRR(现金流!AM185:AP185,现金流!AI185:AL185),"")</f>
        <v>6.467796266078947E-2</v>
      </c>
      <c r="G185" s="4">
        <f>IFERROR(XIRR(现金流!BA185:BI185,现金流!AR185:AZ185),"")</f>
        <v>7.789430320262912E-2</v>
      </c>
      <c r="H185" s="4">
        <f>IFERROR(XIRR(现金流!BO185:BR185,现金流!BK185:BN185),"")</f>
        <v>7.0605871081352231E-2</v>
      </c>
      <c r="I185" s="4">
        <f>IFERROR(XIRR(现金流!BZ185:CE185,现金流!BT185:BY185),"")</f>
        <v>6.5032544732093814E-2</v>
      </c>
      <c r="J185" s="4">
        <f>IFERROR(XIRR(现金流!CM185:CR185,现金流!CG185:CL185),"")</f>
        <v>4.2631724476814278E-2</v>
      </c>
      <c r="K185" s="4">
        <f>IFERROR(XIRR(现金流!CX185:DA185,现金流!CT185:CW185),"")</f>
        <v>7.1638306975364704E-2</v>
      </c>
    </row>
    <row r="186" spans="1:11" x14ac:dyDescent="0.15">
      <c r="A186" s="1">
        <v>42555</v>
      </c>
      <c r="B186" s="4" t="str">
        <f>IFERROR(XIRR(现金流!E186:H186,现金流!A186:D186),"")</f>
        <v/>
      </c>
      <c r="C186" s="4">
        <f>IFERROR(XIRR(现金流!M186:O186,现金流!J186:L186),"")</f>
        <v>5.3049644827842718E-2</v>
      </c>
      <c r="D186" s="4">
        <f>IFERROR(XIRR(现金流!T186:V186,现金流!Q186:S186),"")</f>
        <v>5.6134155392646795E-2</v>
      </c>
      <c r="E186" s="4">
        <f>IFERROR(XIRR(现金流!AC186:AG186,现金流!X186:AB186),"")</f>
        <v>5.5294159054756153E-2</v>
      </c>
      <c r="F186" s="4">
        <f>IFERROR(XIRR(现金流!AM186:AP186,现金流!AI186:AL186),"")</f>
        <v>6.4606139063835138E-2</v>
      </c>
      <c r="G186" s="4">
        <f>IFERROR(XIRR(现金流!BA186:BI186,现金流!AR186:AZ186),"")</f>
        <v>7.8457722067832941E-2</v>
      </c>
      <c r="H186" s="4">
        <f>IFERROR(XIRR(现金流!BO186:BR186,现金流!BK186:BN186),"")</f>
        <v>7.0658853650093098E-2</v>
      </c>
      <c r="I186" s="4">
        <f>IFERROR(XIRR(现金流!BZ186:CE186,现金流!BT186:BY186),"")</f>
        <v>6.545698940753937E-2</v>
      </c>
      <c r="J186" s="4">
        <f>IFERROR(XIRR(现金流!CM186:CR186,现金流!CG186:CL186),"")</f>
        <v>4.2554149031639094E-2</v>
      </c>
      <c r="K186" s="4" t="str">
        <f>IFERROR(XIRR(现金流!CX186:DA186,现金流!CT186:CW186),"")</f>
        <v/>
      </c>
    </row>
    <row r="187" spans="1:11" x14ac:dyDescent="0.15">
      <c r="A187" s="1">
        <v>42556</v>
      </c>
      <c r="B187" s="4" t="str">
        <f>IFERROR(XIRR(现金流!E187:H187,现金流!A187:D187),"")</f>
        <v/>
      </c>
      <c r="C187" s="4">
        <f>IFERROR(XIRR(现金流!M187:O187,现金流!J187:L187),"")</f>
        <v>5.3073641657829296E-2</v>
      </c>
      <c r="D187" s="4">
        <f>IFERROR(XIRR(现金流!T187:V187,现金流!Q187:S187),"")</f>
        <v>5.5304703116416928E-2</v>
      </c>
      <c r="E187" s="4">
        <f>IFERROR(XIRR(现金流!AC187:AG187,现金流!X187:AB187),"")</f>
        <v>5.6142333149909962E-2</v>
      </c>
      <c r="F187" s="4">
        <f>IFERROR(XIRR(现金流!AM187:AP187,现金流!AI187:AL187),"")</f>
        <v>6.4536485075950611E-2</v>
      </c>
      <c r="G187" s="4">
        <f>IFERROR(XIRR(现金流!BA187:BI187,现金流!AR187:AZ187),"")</f>
        <v>7.8423425555229173E-2</v>
      </c>
      <c r="H187" s="4">
        <f>IFERROR(XIRR(现金流!BO187:BR187,现金流!BK187:BN187),"")</f>
        <v>7.0659002661705023E-2</v>
      </c>
      <c r="I187" s="4">
        <f>IFERROR(XIRR(现金流!BZ187:CE187,现金流!BT187:BY187),"")</f>
        <v>6.5599003434181222E-2</v>
      </c>
      <c r="J187" s="4">
        <f>IFERROR(XIRR(现金流!CM187:CR187,现金流!CG187:CL187),"")</f>
        <v>4.2682746052741999E-2</v>
      </c>
      <c r="K187" s="4">
        <f>IFERROR(XIRR(现金流!CX187:DA187,现金流!CT187:CW187),"")</f>
        <v>7.1411332488060017E-2</v>
      </c>
    </row>
    <row r="188" spans="1:11" x14ac:dyDescent="0.15">
      <c r="A188" s="1">
        <v>42557</v>
      </c>
      <c r="B188" s="4">
        <f>IFERROR(XIRR(现金流!E188:H188,现金流!A188:D188),"")</f>
        <v>6.5008023381233238E-2</v>
      </c>
      <c r="C188" s="4">
        <f>IFERROR(XIRR(现金流!M188:O188,现金流!J188:L188),"")</f>
        <v>5.217478573322297E-2</v>
      </c>
      <c r="D188" s="4">
        <f>IFERROR(XIRR(现金流!T188:V188,现金流!Q188:S188),"")</f>
        <v>5.520118772983551E-2</v>
      </c>
      <c r="E188" s="4">
        <f>IFERROR(XIRR(现金流!AC188:AG188,现金流!X188:AB188),"")</f>
        <v>5.6246319413185114E-2</v>
      </c>
      <c r="F188" s="4">
        <f>IFERROR(XIRR(现金流!AM188:AP188,现金流!AI188:AL188),"")</f>
        <v>6.3508763909339905E-2</v>
      </c>
      <c r="G188" s="4">
        <f>IFERROR(XIRR(现金流!BA188:BI188,现金流!AR188:AZ188),"")</f>
        <v>8.010126054286959E-2</v>
      </c>
      <c r="H188" s="4">
        <f>IFERROR(XIRR(现金流!BO188:BR188,现金流!BK188:BN188),"")</f>
        <v>7.0553180575370786E-2</v>
      </c>
      <c r="I188" s="4">
        <f>IFERROR(XIRR(现金流!BZ188:CE188,现金流!BT188:BY188),"")</f>
        <v>6.5657290816307057E-2</v>
      </c>
      <c r="J188" s="4">
        <f>IFERROR(XIRR(现金流!CM188:CR188,现金流!CG188:CL188),"")</f>
        <v>4.2538663744926458E-2</v>
      </c>
      <c r="K188" s="4">
        <f>IFERROR(XIRR(现金流!CX188:DA188,现金流!CT188:CW188),"")</f>
        <v>7.142231762409211E-2</v>
      </c>
    </row>
    <row r="189" spans="1:11" x14ac:dyDescent="0.15">
      <c r="A189" s="1">
        <v>42558</v>
      </c>
      <c r="B189" s="4" t="str">
        <f>IFERROR(XIRR(现金流!E189:H189,现金流!A189:D189),"")</f>
        <v/>
      </c>
      <c r="C189" s="4">
        <f>IFERROR(XIRR(现金流!M189:O189,现金流!J189:L189),"")</f>
        <v>5.1732513308525088E-2</v>
      </c>
      <c r="D189" s="4">
        <f>IFERROR(XIRR(现金流!T189:V189,现金流!Q189:S189),"")</f>
        <v>5.5097225308418263E-2</v>
      </c>
      <c r="E189" s="4">
        <f>IFERROR(XIRR(现金流!AC189:AG189,现金流!X189:AB189),"")</f>
        <v>5.6248518824577334E-2</v>
      </c>
      <c r="F189" s="4">
        <f>IFERROR(XIRR(现金流!AM189:AP189,现金流!AI189:AL189),"")</f>
        <v>6.3163623213767978E-2</v>
      </c>
      <c r="G189" s="4">
        <f>IFERROR(XIRR(现金流!BA189:BI189,现金流!AR189:AZ189),"")</f>
        <v>7.848416268825531E-2</v>
      </c>
      <c r="H189" s="4">
        <f>IFERROR(XIRR(现金流!BO189:BR189,现金流!BK189:BN189),"")</f>
        <v>7.0500180125236497E-2</v>
      </c>
      <c r="I189" s="4">
        <f>IFERROR(XIRR(现金流!BZ189:CE189,现金流!BT189:BY189),"")</f>
        <v>6.5463671088218697E-2</v>
      </c>
      <c r="J189" s="4">
        <f>IFERROR(XIRR(现金流!CM189:CR189,现金流!CG189:CL189),"")</f>
        <v>4.2285421490669259E-2</v>
      </c>
      <c r="K189" s="4">
        <f>IFERROR(XIRR(现金流!CX189:DA189,现金流!CT189:CW189),"")</f>
        <v>7.1324393153190627E-2</v>
      </c>
    </row>
    <row r="190" spans="1:11" x14ac:dyDescent="0.15">
      <c r="A190" s="1">
        <v>42559</v>
      </c>
      <c r="B190" s="4">
        <f>IFERROR(XIRR(现金流!E190:H190,现金流!A190:D190),"")</f>
        <v>6.5051355957984947E-2</v>
      </c>
      <c r="C190" s="4">
        <f>IFERROR(XIRR(现金流!M190:O190,现金流!J190:L190),"")</f>
        <v>5.0513520836830139E-2</v>
      </c>
      <c r="D190" s="4">
        <f>IFERROR(XIRR(现金流!T190:V190,现金流!Q190:S190),"")</f>
        <v>5.2437052130699172E-2</v>
      </c>
      <c r="E190" s="4">
        <f>IFERROR(XIRR(现金流!AC190:AG190,现金流!X190:AB190),"")</f>
        <v>5.5605211853981013E-2</v>
      </c>
      <c r="F190" s="4">
        <f>IFERROR(XIRR(现金流!AM190:AP190,现金流!AI190:AL190),"")</f>
        <v>6.3160058856010406E-2</v>
      </c>
      <c r="G190" s="4">
        <f>IFERROR(XIRR(现金流!BA190:BI190,现金流!AR190:AZ190),"")</f>
        <v>7.9033330082893372E-2</v>
      </c>
      <c r="H190" s="4">
        <f>IFERROR(XIRR(现金流!BO190:BR190,现金流!BK190:BN190),"")</f>
        <v>7.0606431365013128E-2</v>
      </c>
      <c r="I190" s="4">
        <f>IFERROR(XIRR(现金流!BZ190:CE190,现金流!BT190:BY190),"")</f>
        <v>6.4906671643257155E-2</v>
      </c>
      <c r="J190" s="4">
        <f>IFERROR(XIRR(现金流!CM190:CR190,现金流!CG190:CL190),"")</f>
        <v>4.195043742656708E-2</v>
      </c>
      <c r="K190" s="4">
        <f>IFERROR(XIRR(现金流!CX190:DA190,现金流!CT190:CW190),"")</f>
        <v>7.0790335536003099E-2</v>
      </c>
    </row>
    <row r="191" spans="1:11" x14ac:dyDescent="0.15">
      <c r="A191" s="1">
        <v>42562</v>
      </c>
      <c r="B191" s="4" t="str">
        <f>IFERROR(XIRR(现金流!E191:H191,现金流!A191:D191),"")</f>
        <v/>
      </c>
      <c r="C191" s="4">
        <f>IFERROR(XIRR(现金流!M191:O191,现金流!J191:L191),"")</f>
        <v>5.1182428002357491E-2</v>
      </c>
      <c r="D191" s="4">
        <f>IFERROR(XIRR(现金流!T191:V191,现金流!Q191:S191),"")</f>
        <v>5.3297087550163269E-2</v>
      </c>
      <c r="E191" s="4">
        <f>IFERROR(XIRR(现金流!AC191:AG191,现金流!X191:AB191),"")</f>
        <v>5.5950739979743966E-2</v>
      </c>
      <c r="F191" s="4">
        <f>IFERROR(XIRR(现金流!AM191:AP191,现金流!AI191:AL191),"")</f>
        <v>6.3011738657951358E-2</v>
      </c>
      <c r="G191" s="4">
        <f>IFERROR(XIRR(现金流!BA191:BI191,现金流!AR191:AZ191),"")</f>
        <v>7.8002247214317311E-2</v>
      </c>
      <c r="H191" s="4">
        <f>IFERROR(XIRR(现金流!BO191:BR191,现金流!BK191:BN191),"")</f>
        <v>7.0660308003425612E-2</v>
      </c>
      <c r="I191" s="4" t="str">
        <f>IFERROR(XIRR(现金流!BZ191:CE191,现金流!BT191:BY191),"")</f>
        <v/>
      </c>
      <c r="J191" s="4">
        <f>IFERROR(XIRR(现金流!CM191:CR191,现金流!CG191:CL191),"")</f>
        <v>4.2117181420326236E-2</v>
      </c>
      <c r="K191" s="4">
        <f>IFERROR(XIRR(现金流!CX191:DA191,现金流!CT191:CW191),"")</f>
        <v>6.9893082976341239E-2</v>
      </c>
    </row>
    <row r="192" spans="1:11" x14ac:dyDescent="0.15">
      <c r="A192" s="1">
        <v>42563</v>
      </c>
      <c r="B192" s="4" t="str">
        <f>IFERROR(XIRR(现金流!E192:H192,现金流!A192:D192),"")</f>
        <v/>
      </c>
      <c r="C192" s="4">
        <f>IFERROR(XIRR(现金流!M192:O192,现金流!J192:L192),"")</f>
        <v>5.1514270901679995E-2</v>
      </c>
      <c r="D192" s="4">
        <f>IFERROR(XIRR(现金流!T192:V192,现金流!Q192:S192),"")</f>
        <v>5.3279891610145583E-2</v>
      </c>
      <c r="E192" s="4">
        <f>IFERROR(XIRR(现金流!AC192:AG192,现金流!X192:AB192),"")</f>
        <v>5.5918684601783758E-2</v>
      </c>
      <c r="F192" s="4">
        <f>IFERROR(XIRR(现金流!AM192:AP192,现金流!AI192:AL192),"")</f>
        <v>6.2939038872718803E-2</v>
      </c>
      <c r="G192" s="4">
        <f>IFERROR(XIRR(现金流!BA192:BI192,现金流!AR192:AZ192),"")</f>
        <v>7.809710204601289E-2</v>
      </c>
      <c r="H192" s="4">
        <f>IFERROR(XIRR(现金流!BO192:BR192,现金流!BK192:BN192),"")</f>
        <v>7.0393654704093908E-2</v>
      </c>
      <c r="I192" s="4">
        <f>IFERROR(XIRR(现金流!BZ192:CE192,现金流!BT192:BY192),"")</f>
        <v>6.4802536368370078E-2</v>
      </c>
      <c r="J192" s="4">
        <f>IFERROR(XIRR(现金流!CM192:CR192,现金流!CG192:CL192),"")</f>
        <v>4.2109170556068415E-2</v>
      </c>
      <c r="K192" s="4">
        <f>IFERROR(XIRR(现金流!CX192:DA192,现金流!CT192:CW192),"")</f>
        <v>6.973851025104523E-2</v>
      </c>
    </row>
    <row r="193" spans="1:11" x14ac:dyDescent="0.15">
      <c r="A193" s="1">
        <v>42564</v>
      </c>
      <c r="B193" s="4">
        <f>IFERROR(XIRR(现金流!E193:H193,现金流!A193:D193),"")</f>
        <v>6.7971584200859067E-2</v>
      </c>
      <c r="C193" s="4">
        <f>IFERROR(XIRR(现金流!M193:O193,现金流!J193:L193),"")</f>
        <v>5.0742933154106148E-2</v>
      </c>
      <c r="D193" s="4">
        <f>IFERROR(XIRR(现金流!T193:V193,现金流!Q193:S193),"")</f>
        <v>5.3354939818382269E-2</v>
      </c>
      <c r="E193" s="4">
        <f>IFERROR(XIRR(现金流!AC193:AG193,现金流!X193:AB193),"")</f>
        <v>5.5886581540107727E-2</v>
      </c>
      <c r="F193" s="4">
        <f>IFERROR(XIRR(现金流!AM193:AP193,现金流!AI193:AL193),"")</f>
        <v>6.2797108292579659E-2</v>
      </c>
      <c r="G193" s="4">
        <f>IFERROR(XIRR(现金流!BA193:BI193,现金流!AR193:AZ193),"")</f>
        <v>7.7998176217079176E-2</v>
      </c>
      <c r="H193" s="4">
        <f>IFERROR(XIRR(现金流!BO193:BR193,现金流!BK193:BN193),"")</f>
        <v>7.0073148608207694E-2</v>
      </c>
      <c r="I193" s="4">
        <f>IFERROR(XIRR(现金流!BZ193:CE193,现金流!BT193:BY193),"")</f>
        <v>6.4916446805000291E-2</v>
      </c>
      <c r="J193" s="4">
        <f>IFERROR(XIRR(现金流!CM193:CR193,现金流!CG193:CL193),"")</f>
        <v>4.3610206246376043E-2</v>
      </c>
      <c r="K193" s="4">
        <f>IFERROR(XIRR(现金流!CX193:DA193,现金流!CT193:CW193),"")</f>
        <v>7.0294436812400801E-2</v>
      </c>
    </row>
    <row r="194" spans="1:11" x14ac:dyDescent="0.15">
      <c r="A194" s="1">
        <v>42565</v>
      </c>
      <c r="B194" s="4">
        <f>IFERROR(XIRR(现金流!E194:H194,现金流!A194:D194),"")</f>
        <v>7.2256878018379198E-2</v>
      </c>
      <c r="C194" s="4">
        <f>IFERROR(XIRR(现金流!M194:O194,现金流!J194:L194),"")</f>
        <v>4.6019116044044503E-2</v>
      </c>
      <c r="D194" s="4">
        <f>IFERROR(XIRR(现金流!T194:V194,现金流!Q194:S194),"")</f>
        <v>5.3430375456809995E-2</v>
      </c>
      <c r="E194" s="4">
        <f>IFERROR(XIRR(现金流!AC194:AG194,现金流!X194:AB194),"")</f>
        <v>5.5547556281089788E-2</v>
      </c>
      <c r="F194" s="4">
        <f>IFERROR(XIRR(现金流!AM194:AP194,现金流!AI194:AL194),"")</f>
        <v>6.1964216828346255E-2</v>
      </c>
      <c r="G194" s="4">
        <f>IFERROR(XIRR(现金流!BA194:BI194,现金流!AR194:AZ194),"")</f>
        <v>7.800692021846771E-2</v>
      </c>
      <c r="H194" s="4">
        <f>IFERROR(XIRR(现金流!BO194:BR194,现金流!BK194:BN194),"")</f>
        <v>6.921845376491545E-2</v>
      </c>
      <c r="I194" s="4">
        <f>IFERROR(XIRR(现金流!BZ194:CE194,现金流!BT194:BY194),"")</f>
        <v>6.4666369557380685E-2</v>
      </c>
      <c r="J194" s="4">
        <f>IFERROR(XIRR(现金流!CM194:CR194,现金流!CG194:CL194),"")</f>
        <v>4.1901710629463199E-2</v>
      </c>
      <c r="K194" s="4">
        <f>IFERROR(XIRR(现金流!CX194:DA194,现金流!CT194:CW194),"")</f>
        <v>7.0304223895072918E-2</v>
      </c>
    </row>
    <row r="195" spans="1:11" x14ac:dyDescent="0.15">
      <c r="A195" s="1">
        <v>42566</v>
      </c>
      <c r="B195" s="4">
        <f>IFERROR(XIRR(现金流!E195:H195,现金流!A195:D195),"")</f>
        <v>7.0864608883857746E-2</v>
      </c>
      <c r="C195" s="4">
        <f>IFERROR(XIRR(现金流!M195:O195,现金流!J195:L195),"")</f>
        <v>4.5856544375419611E-2</v>
      </c>
      <c r="D195" s="4">
        <f>IFERROR(XIRR(现金流!T195:V195,现金流!Q195:S195),"")</f>
        <v>5.2764490246772766E-2</v>
      </c>
      <c r="E195" s="4">
        <f>IFERROR(XIRR(现金流!AC195:AG195,现金流!X195:AB195),"")</f>
        <v>5.5890569090843209E-2</v>
      </c>
      <c r="F195" s="4">
        <f>IFERROR(XIRR(现金流!AM195:AP195,现金流!AI195:AL195),"")</f>
        <v>6.1751464009284968E-2</v>
      </c>
      <c r="G195" s="4">
        <f>IFERROR(XIRR(现金流!BA195:BI195,现金流!AR195:AZ195),"")</f>
        <v>7.801567018032074E-2</v>
      </c>
      <c r="H195" s="4">
        <f>IFERROR(XIRR(现金流!BO195:BR195,现金流!BK195:BN195),"")</f>
        <v>6.8470188975334162E-2</v>
      </c>
      <c r="I195" s="4">
        <f>IFERROR(XIRR(现金流!BZ195:CE195,现金流!BT195:BY195),"")</f>
        <v>6.4668223261833191E-2</v>
      </c>
      <c r="J195" s="4">
        <f>IFERROR(XIRR(现金流!CM195:CR195,现金流!CG195:CL195),"")</f>
        <v>4.1893562674522405E-2</v>
      </c>
      <c r="K195" s="4">
        <f>IFERROR(XIRR(现金流!CX195:DA195,现金流!CT195:CW195),"")</f>
        <v>7.0259186625480655E-2</v>
      </c>
    </row>
    <row r="196" spans="1:11" x14ac:dyDescent="0.15">
      <c r="A196" s="1">
        <v>42569</v>
      </c>
      <c r="B196" s="4" t="str">
        <f>IFERROR(XIRR(现金流!E196:H196,现金流!A196:D196),"")</f>
        <v/>
      </c>
      <c r="C196" s="4">
        <f>IFERROR(XIRR(现金流!M196:O196,现金流!J196:L196),"")</f>
        <v>4.5680812001228338E-2</v>
      </c>
      <c r="D196" s="4">
        <f>IFERROR(XIRR(现金流!T196:V196,现金流!Q196:S196),"")</f>
        <v>5.2801933884620678E-2</v>
      </c>
      <c r="E196" s="4">
        <f>IFERROR(XIRR(现金流!AC196:AG196,现金流!X196:AB196),"")</f>
        <v>5.504231750965119E-2</v>
      </c>
      <c r="F196" s="4">
        <f>IFERROR(XIRR(现金流!AM196:AP196,现金流!AI196:AL196),"")</f>
        <v>6.1664614081382754E-2</v>
      </c>
      <c r="G196" s="4">
        <f>IFERROR(XIRR(现金流!BA196:BI196,现金流!AR196:AZ196),"")</f>
        <v>7.8042015433311462E-2</v>
      </c>
      <c r="H196" s="4">
        <f>IFERROR(XIRR(现金流!BO196:BR196,现金流!BK196:BN196),"")</f>
        <v>6.8676915764808666E-2</v>
      </c>
      <c r="I196" s="4">
        <f>IFERROR(XIRR(现金流!BZ196:CE196,现金流!BT196:BY196),"")</f>
        <v>6.4085462689399728E-2</v>
      </c>
      <c r="J196" s="4">
        <f>IFERROR(XIRR(现金流!CM196:CR196,现金流!CG196:CL196),"")</f>
        <v>4.1869094967842108E-2</v>
      </c>
      <c r="K196" s="4">
        <f>IFERROR(XIRR(现金流!CX196:DA196,现金流!CT196:CW196),"")</f>
        <v>7.006846964359284E-2</v>
      </c>
    </row>
    <row r="197" spans="1:11" x14ac:dyDescent="0.15">
      <c r="A197" s="1">
        <v>42570</v>
      </c>
      <c r="B197" s="4">
        <f>IFERROR(XIRR(现金流!E197:H197,现金流!A197:D197),"")</f>
        <v>7.0277348160743727E-2</v>
      </c>
      <c r="C197" s="4">
        <f>IFERROR(XIRR(现金流!M197:O197,现金流!J197:L197),"")</f>
        <v>4.551415741443636E-2</v>
      </c>
      <c r="D197" s="4">
        <f>IFERROR(XIRR(现金流!T197:V197,现金流!Q197:S197),"")</f>
        <v>5.2783390879631048E-2</v>
      </c>
      <c r="E197" s="4">
        <f>IFERROR(XIRR(现金流!AC197:AG197,现金流!X197:AB197),"")</f>
        <v>5.4566171765327451E-2</v>
      </c>
      <c r="F197" s="4">
        <f>IFERROR(XIRR(现金流!AM197:AP197,现金流!AI197:AL197),"")</f>
        <v>6.1102804541587827E-2</v>
      </c>
      <c r="G197" s="4">
        <f>IFERROR(XIRR(现金流!BA197:BI197,现金流!AR197:AZ197),"")</f>
        <v>7.802925407886506E-2</v>
      </c>
      <c r="H197" s="4">
        <f>IFERROR(XIRR(现金流!BO197:BR197,现金流!BK197:BN197),"")</f>
        <v>6.7978778481483482E-2</v>
      </c>
      <c r="I197" s="4">
        <f>IFERROR(XIRR(现金流!BZ197:CE197,现金流!BT197:BY197),"")</f>
        <v>6.3583686947822557E-2</v>
      </c>
      <c r="J197" s="4">
        <f>IFERROR(XIRR(现金流!CM197:CR197,现金流!CG197:CL197),"")</f>
        <v>4.1860923171043396E-2</v>
      </c>
      <c r="K197" s="4">
        <f>IFERROR(XIRR(现金流!CX197:DA197,现金流!CT197:CW197),"")</f>
        <v>6.8702623248100267E-2</v>
      </c>
    </row>
    <row r="198" spans="1:11" x14ac:dyDescent="0.15">
      <c r="A198" s="1">
        <v>42571</v>
      </c>
      <c r="B198" s="4">
        <f>IFERROR(XIRR(现金流!E198:H198,现金流!A198:D198),"")</f>
        <v>7.0308730006217957E-2</v>
      </c>
      <c r="C198" s="4">
        <f>IFERROR(XIRR(现金流!M198:O198,现金流!J198:L198),"")</f>
        <v>4.7123113274574274E-2</v>
      </c>
      <c r="D198" s="4">
        <f>IFERROR(XIRR(现金流!T198:V198,现金流!Q198:S198),"")</f>
        <v>5.2671000361442566E-2</v>
      </c>
      <c r="E198" s="4">
        <f>IFERROR(XIRR(现金流!AC198:AG198,现金流!X198:AB198),"")</f>
        <v>5.2969428896903981E-2</v>
      </c>
      <c r="F198" s="4">
        <f>IFERROR(XIRR(现金流!AM198:AP198,现金流!AI198:AL198),"")</f>
        <v>6.1026391386985776E-2</v>
      </c>
      <c r="G198" s="4">
        <f>IFERROR(XIRR(现金流!BA198:BI198,现金流!AR198:AZ198),"")</f>
        <v>7.517496049404146E-2</v>
      </c>
      <c r="H198" s="4">
        <f>IFERROR(XIRR(现金流!BO198:BR198,现金流!BK198:BN198),"")</f>
        <v>6.7975762486457841E-2</v>
      </c>
      <c r="I198" s="4">
        <f>IFERROR(XIRR(现金流!BZ198:CE198,现金流!BT198:BY198),"")</f>
        <v>6.2692567706108079E-2</v>
      </c>
      <c r="J198" s="4">
        <f>IFERROR(XIRR(现金流!CM198:CR198,现金流!CG198:CL198),"")</f>
        <v>4.1852745413780215E-2</v>
      </c>
      <c r="K198" s="4">
        <f>IFERROR(XIRR(现金流!CX198:DA198,现金流!CT198:CW198),"")</f>
        <v>6.8051245808601404E-2</v>
      </c>
    </row>
    <row r="199" spans="1:11" x14ac:dyDescent="0.15">
      <c r="A199" s="1">
        <v>42572</v>
      </c>
      <c r="B199" s="4" t="str">
        <f>IFERROR(XIRR(现金流!E199:H199,现金流!A199:D199),"")</f>
        <v/>
      </c>
      <c r="C199" s="4">
        <f>IFERROR(XIRR(现金流!M199:O199,现金流!J199:L199),"")</f>
        <v>4.6798571944236755E-2</v>
      </c>
      <c r="D199" s="4">
        <f>IFERROR(XIRR(现金流!T199:V199,现金流!Q199:S199),"")</f>
        <v>5.2558103203773507E-2</v>
      </c>
      <c r="E199" s="4">
        <f>IFERROR(XIRR(现金流!AC199:AG199,现金流!X199:AB199),"")</f>
        <v>5.3852513432502747E-2</v>
      </c>
      <c r="F199" s="4">
        <f>IFERROR(XIRR(现金流!AM199:AP199,现金流!AI199:AL199),"")</f>
        <v>6.0323360562324513E-2</v>
      </c>
      <c r="G199" s="4">
        <f>IFERROR(XIRR(现金流!BA199:BI199,现金流!AR199:AZ199),"")</f>
        <v>7.4107322096824649E-2</v>
      </c>
      <c r="H199" s="4">
        <f>IFERROR(XIRR(现金流!BO199:BR199,现金流!BK199:BN199),"")</f>
        <v>6.7919138073921206E-2</v>
      </c>
      <c r="I199" s="4">
        <f>IFERROR(XIRR(现金流!BZ199:CE199,现金流!BT199:BY199),"")</f>
        <v>6.0367164015769956E-2</v>
      </c>
      <c r="J199" s="4">
        <f>IFERROR(XIRR(现金流!CM199:CR199,现金流!CG199:CL199),"")</f>
        <v>4.1570231318473816E-2</v>
      </c>
      <c r="K199" s="4">
        <f>IFERROR(XIRR(现金流!CX199:DA199,现金流!CT199:CW199),"")</f>
        <v>6.778358519077303E-2</v>
      </c>
    </row>
    <row r="200" spans="1:11" x14ac:dyDescent="0.15">
      <c r="A200" s="1">
        <v>42573</v>
      </c>
      <c r="B200" s="4">
        <f>IFERROR(XIRR(现金流!E200:H200,现金流!A200:D200),"")</f>
        <v>7.0515814423561113E-2</v>
      </c>
      <c r="C200" s="4">
        <f>IFERROR(XIRR(现金流!M200:O200,现金流!J200:L200),"")</f>
        <v>4.7613510489463801E-2</v>
      </c>
      <c r="D200" s="4">
        <f>IFERROR(XIRR(现金流!T200:V200,现金流!Q200:S200),"")</f>
        <v>5.1315727829933183E-2</v>
      </c>
      <c r="E200" s="4">
        <f>IFERROR(XIRR(现金流!AC200:AG200,现金流!X200:AB200),"")</f>
        <v>5.3784880042076114E-2</v>
      </c>
      <c r="F200" s="4">
        <f>IFERROR(XIRR(现金流!AM200:AP200,现金流!AI200:AL200),"")</f>
        <v>5.9897413849830633E-2</v>
      </c>
      <c r="G200" s="4">
        <f>IFERROR(XIRR(现金流!BA200:BI200,现金流!AR200:AZ200),"")</f>
        <v>7.4072816967964181E-2</v>
      </c>
      <c r="H200" s="4">
        <f>IFERROR(XIRR(现金流!BO200:BR200,现金流!BK200:BN200),"")</f>
        <v>6.7916068434715274E-2</v>
      </c>
      <c r="I200" s="4">
        <f>IFERROR(XIRR(现金流!BZ200:CE200,现金流!BT200:BY200),"")</f>
        <v>6.2332162261009211E-2</v>
      </c>
      <c r="J200" s="4">
        <f>IFERROR(XIRR(现金流!CM200:CR200,现金流!CG200:CL200),"")</f>
        <v>4.1068664193153401E-2</v>
      </c>
      <c r="K200" s="4">
        <f>IFERROR(XIRR(现金流!CX200:DA200,现金流!CT200:CW200),"")</f>
        <v>6.9886037707328805E-2</v>
      </c>
    </row>
    <row r="201" spans="1:11" x14ac:dyDescent="0.15">
      <c r="A201" s="1">
        <v>42576</v>
      </c>
      <c r="B201" s="4" t="str">
        <f>IFERROR(XIRR(现金流!E201:H201,现金流!A201:D201),"")</f>
        <v/>
      </c>
      <c r="C201" s="4">
        <f>IFERROR(XIRR(现金流!M201:O201,现金流!J201:L201),"")</f>
        <v>4.778676331043244E-2</v>
      </c>
      <c r="D201" s="4">
        <f>IFERROR(XIRR(现金流!T201:V201,现金流!Q201:S201),"")</f>
        <v>5.1532718539237979E-2</v>
      </c>
      <c r="E201" s="4">
        <f>IFERROR(XIRR(现金流!AC201:AG201,现金流!X201:AB201),"")</f>
        <v>5.4025223851203924E-2</v>
      </c>
      <c r="F201" s="4">
        <f>IFERROR(XIRR(现金流!AM201:AP201,现金流!AI201:AL201),"")</f>
        <v>5.9730872511863695E-2</v>
      </c>
      <c r="G201" s="4">
        <f>IFERROR(XIRR(现金流!BA201:BI201,现金流!AR201:AZ201),"")</f>
        <v>7.5915536284446722E-2</v>
      </c>
      <c r="H201" s="4">
        <f>IFERROR(XIRR(现金流!BO201:BR201,现金流!BK201:BN201),"")</f>
        <v>6.790694296360017E-2</v>
      </c>
      <c r="I201" s="4">
        <f>IFERROR(XIRR(现金流!BZ201:CE201,现金流!BT201:BY201),"")</f>
        <v>6.264053881168366E-2</v>
      </c>
      <c r="J201" s="4">
        <f>IFERROR(XIRR(现金流!CM201:CR201,现金流!CG201:CL201),"")</f>
        <v>4.1399398446083077E-2</v>
      </c>
      <c r="K201" s="4">
        <f>IFERROR(XIRR(现金流!CX201:DA201,现金流!CT201:CW201),"")</f>
        <v>6.8142035603523263E-2</v>
      </c>
    </row>
    <row r="202" spans="1:11" x14ac:dyDescent="0.15">
      <c r="A202" s="1">
        <v>42577</v>
      </c>
      <c r="B202" s="4">
        <f>IFERROR(XIRR(现金流!E202:H202,现金流!A202:D202),"")</f>
        <v>7.0499810576438893E-2</v>
      </c>
      <c r="C202" s="4">
        <f>IFERROR(XIRR(现金流!M202:O202,现金流!J202:L202),"")</f>
        <v>4.7790190577507011E-2</v>
      </c>
      <c r="D202" s="4">
        <f>IFERROR(XIRR(现金流!T202:V202,现金流!Q202:S202),"")</f>
        <v>5.1510867476463315E-2</v>
      </c>
      <c r="E202" s="4">
        <f>IFERROR(XIRR(现金流!AC202:AG202,现金流!X202:AB202),"")</f>
        <v>5.3854987025260939E-2</v>
      </c>
      <c r="F202" s="4">
        <f>IFERROR(XIRR(现金流!AM202:AP202,现金流!AI202:AL202),"")</f>
        <v>5.8672335743904125E-2</v>
      </c>
      <c r="G202" s="4">
        <f>IFERROR(XIRR(现金流!BA202:BI202,现金流!AR202:AZ202),"")</f>
        <v>7.5074049830436709E-2</v>
      </c>
      <c r="H202" s="4">
        <f>IFERROR(XIRR(现金流!BO202:BR202,现金流!BK202:BN202),"")</f>
        <v>6.7849954962730399E-2</v>
      </c>
      <c r="I202" s="4">
        <f>IFERROR(XIRR(现金流!BZ202:CE202,现金流!BT202:BY202),"")</f>
        <v>6.2418046593666066E-2</v>
      </c>
      <c r="J202" s="4">
        <f>IFERROR(XIRR(现金流!CM202:CR202,现金流!CG202:CL202),"")</f>
        <v>4.0979102253913879E-2</v>
      </c>
      <c r="K202" s="4">
        <f>IFERROR(XIRR(现金流!CX202:DA202,现金流!CT202:CW202),"")</f>
        <v>0.10485871434211733</v>
      </c>
    </row>
    <row r="203" spans="1:11" x14ac:dyDescent="0.15">
      <c r="A203" s="1">
        <v>42578</v>
      </c>
      <c r="B203" s="4">
        <f>IFERROR(XIRR(现金流!E203:H203,现金流!A203:D203),"")</f>
        <v>7.0539382100105283E-2</v>
      </c>
      <c r="C203" s="4">
        <f>IFERROR(XIRR(现金流!M203:O203,现金流!J203:L203),"")</f>
        <v>4.8127773404121402E-2</v>
      </c>
      <c r="D203" s="4">
        <f>IFERROR(XIRR(现金流!T203:V203,现金流!Q203:S203),"")</f>
        <v>5.1679340004920971E-2</v>
      </c>
      <c r="E203" s="4">
        <f>IFERROR(XIRR(现金流!AC203:AG203,现金流!X203:AB203),"")</f>
        <v>5.3855505585670482E-2</v>
      </c>
      <c r="F203" s="4">
        <f>IFERROR(XIRR(现金流!AM203:AP203,现金流!AI203:AL203),"")</f>
        <v>5.8591398596763614E-2</v>
      </c>
      <c r="G203" s="4">
        <f>IFERROR(XIRR(现金流!BA203:BI203,现金流!AR203:AZ203),"")</f>
        <v>7.5570061802864075E-2</v>
      </c>
      <c r="H203" s="4">
        <f>IFERROR(XIRR(现金流!BO203:BR203,现金流!BK203:BN203),"")</f>
        <v>6.7576834559440621E-2</v>
      </c>
      <c r="I203" s="4">
        <f>IFERROR(XIRR(现金流!BZ203:CE203,现金流!BT203:BY203),"")</f>
        <v>6.2279179692268372E-2</v>
      </c>
      <c r="J203" s="4">
        <f>IFERROR(XIRR(现金流!CM203:CR203,现金流!CG203:CL203),"")</f>
        <v>4.1052731871604922E-2</v>
      </c>
      <c r="K203" s="4">
        <f>IFERROR(XIRR(现金流!CX203:DA203,现金流!CT203:CW203),"")</f>
        <v>6.6553327441215518E-2</v>
      </c>
    </row>
    <row r="204" spans="1:11" x14ac:dyDescent="0.15">
      <c r="A204" s="1">
        <v>42579</v>
      </c>
      <c r="B204" s="4">
        <f>IFERROR(XIRR(现金流!E204:H204,现金流!A204:D204),"")</f>
        <v>7.0571842789649966E-2</v>
      </c>
      <c r="C204" s="4">
        <f>IFERROR(XIRR(现金流!M204:O204,现金流!J204:L204),"")</f>
        <v>4.8636552691459653E-2</v>
      </c>
      <c r="D204" s="4">
        <f>IFERROR(XIRR(现金流!T204:V204,现金流!Q204:S204),"")</f>
        <v>5.1466909050941465E-2</v>
      </c>
      <c r="E204" s="4">
        <f>IFERROR(XIRR(现金流!AC204:AG204,现金流!X204:AB204),"")</f>
        <v>5.3001996874809276E-2</v>
      </c>
      <c r="F204" s="4">
        <f>IFERROR(XIRR(现金流!AM204:AP204,现金流!AI204:AL204),"")</f>
        <v>5.8580312132835391E-2</v>
      </c>
      <c r="G204" s="4">
        <f>IFERROR(XIRR(现金流!BA204:BI204,现金流!AR204:AZ204),"")</f>
        <v>7.4118140339851382E-2</v>
      </c>
      <c r="H204" s="4">
        <f>IFERROR(XIRR(现金流!BO204:BR204,现金流!BK204:BN204),"")</f>
        <v>6.6871330142021193E-2</v>
      </c>
      <c r="I204" s="4">
        <f>IFERROR(XIRR(现金流!BZ204:CE204,现金流!BT204:BY204),"")</f>
        <v>6.008653342723845E-2</v>
      </c>
      <c r="J204" s="4">
        <f>IFERROR(XIRR(现金流!CM204:CR204,现金流!CG204:CL204),"")</f>
        <v>4.1044047474861151E-2</v>
      </c>
      <c r="K204" s="4">
        <f>IFERROR(XIRR(现金流!CX204:DA204,现金流!CT204:CW204),"")</f>
        <v>6.5449246764183067E-2</v>
      </c>
    </row>
    <row r="205" spans="1:11" x14ac:dyDescent="0.15">
      <c r="A205" s="1">
        <v>42580</v>
      </c>
      <c r="B205" s="4">
        <f>IFERROR(XIRR(现金流!E205:H205,现金流!A205:D205),"")</f>
        <v>7.0597162842750555E-2</v>
      </c>
      <c r="C205" s="4">
        <f>IFERROR(XIRR(现金流!M205:O205,现金流!J205:L205),"")</f>
        <v>4.8475250601768494E-2</v>
      </c>
      <c r="D205" s="4">
        <f>IFERROR(XIRR(现金流!T205:V205,现金流!Q205:S205),"")</f>
        <v>5.1636138558387765E-2</v>
      </c>
      <c r="E205" s="4">
        <f>IFERROR(XIRR(现金流!AC205:AG205,现金流!X205:AB205),"")</f>
        <v>5.3411760926246651E-2</v>
      </c>
      <c r="F205" s="4">
        <f>IFERROR(XIRR(现金流!AM205:AP205,现金流!AI205:AL205),"")</f>
        <v>5.8358600735664373E-2</v>
      </c>
      <c r="G205" s="4">
        <f>IFERROR(XIRR(现金流!BA205:BI205,现金流!AR205:AZ205),"")</f>
        <v>7.366311848163605E-2</v>
      </c>
      <c r="H205" s="4">
        <f>IFERROR(XIRR(现金流!BO205:BR205,现金流!BK205:BN205),"")</f>
        <v>6.6273221373558039E-2</v>
      </c>
      <c r="I205" s="4">
        <f>IFERROR(XIRR(现金流!BZ205:CE205,现金流!BT205:BY205),"")</f>
        <v>6.0085788369178758E-2</v>
      </c>
      <c r="J205" s="4">
        <f>IFERROR(XIRR(现金流!CM205:CR205,现金流!CG205:CL205),"")</f>
        <v>4.1035357117652896E-2</v>
      </c>
      <c r="K205" s="4">
        <f>IFERROR(XIRR(现金流!CX205:DA205,现金流!CT205:CW205),"")</f>
        <v>6.4345833659172055E-2</v>
      </c>
    </row>
    <row r="206" spans="1:11" x14ac:dyDescent="0.15">
      <c r="A206" s="1">
        <v>42583</v>
      </c>
      <c r="B206" s="4">
        <f>IFERROR(XIRR(现金流!E206:H206,现金流!A206:D206),"")</f>
        <v>7.0622536540031436E-2</v>
      </c>
      <c r="C206" s="4">
        <f>IFERROR(XIRR(现金流!M206:O206,现金流!J206:L206),"")</f>
        <v>4.9693945050239566E-2</v>
      </c>
      <c r="D206" s="4">
        <f>IFERROR(XIRR(现金流!T206:V206,现金流!Q206:S206),"")</f>
        <v>5.253569185733796E-2</v>
      </c>
      <c r="E206" s="4">
        <f>IFERROR(XIRR(现金流!AC206:AG206,现金流!X206:AB206),"")</f>
        <v>5.3172609210014349E-2</v>
      </c>
      <c r="F206" s="4">
        <f>IFERROR(XIRR(现金流!AM206:AP206,现金流!AI206:AL206),"")</f>
        <v>5.8324065804481517E-2</v>
      </c>
      <c r="G206" s="4">
        <f>IFERROR(XIRR(现金流!BA206:BI206,现金流!AR206:AZ206),"")</f>
        <v>7.2096911072731029E-2</v>
      </c>
      <c r="H206" s="4">
        <f>IFERROR(XIRR(现金流!BO206:BR206,现金流!BK206:BN206),"")</f>
        <v>6.5554681420326236E-2</v>
      </c>
      <c r="I206" s="4">
        <f>IFERROR(XIRR(现金流!BZ206:CE206,现金流!BT206:BY206),"")</f>
        <v>5.7825461030006423E-2</v>
      </c>
      <c r="J206" s="4">
        <f>IFERROR(XIRR(现金流!CM206:CR206,现金流!CG206:CL206),"")</f>
        <v>4.125724732875824E-2</v>
      </c>
      <c r="K206" s="4">
        <f>IFERROR(XIRR(现金流!CX206:DA206,现金流!CT206:CW206),"")</f>
        <v>6.4665529131889318E-2</v>
      </c>
    </row>
    <row r="207" spans="1:11" x14ac:dyDescent="0.15">
      <c r="A207" s="1">
        <v>42584</v>
      </c>
      <c r="B207" s="4">
        <f>IFERROR(XIRR(现金流!E207:H207,现金流!A207:D207),"")</f>
        <v>7.0362332463264468E-2</v>
      </c>
      <c r="C207" s="4">
        <f>IFERROR(XIRR(现金流!M207:O207,现金流!J207:L207),"")</f>
        <v>4.9534407258033764E-2</v>
      </c>
      <c r="D207" s="4">
        <f>IFERROR(XIRR(现金流!T207:V207,现金流!Q207:S207),"")</f>
        <v>5.222568213939667E-2</v>
      </c>
      <c r="E207" s="4">
        <f>IFERROR(XIRR(现金流!AC207:AG207,现金流!X207:AB207),"")</f>
        <v>5.1227244734764102E-2</v>
      </c>
      <c r="F207" s="4">
        <f>IFERROR(XIRR(现金流!AM207:AP207,现金流!AI207:AL207),"")</f>
        <v>5.8453866839408869E-2</v>
      </c>
      <c r="G207" s="4">
        <f>IFERROR(XIRR(现金流!BA207:BI207,现金流!AR207:AZ207),"")</f>
        <v>6.8732354044914248E-2</v>
      </c>
      <c r="H207" s="4">
        <f>IFERROR(XIRR(现金流!BO207:BR207,现金流!BK207:BN207),"")</f>
        <v>6.4306232333183291E-2</v>
      </c>
      <c r="I207" s="4">
        <f>IFERROR(XIRR(现金流!BZ207:CE207,现金流!BT207:BY207),"")</f>
        <v>5.8152547478675834E-2</v>
      </c>
      <c r="J207" s="4">
        <f>IFERROR(XIRR(现金流!CM207:CR207,现金流!CG207:CL207),"")</f>
        <v>4.1055640578269964E-2</v>
      </c>
      <c r="K207" s="4">
        <f>IFERROR(XIRR(现金流!CX207:DA207,现金流!CT207:CW207),"")</f>
        <v>6.4883342385292059E-2</v>
      </c>
    </row>
    <row r="208" spans="1:11" x14ac:dyDescent="0.15">
      <c r="A208" s="1">
        <v>42585</v>
      </c>
      <c r="B208" s="4">
        <f>IFERROR(XIRR(现金流!E208:H208,现金流!A208:D208),"")</f>
        <v>6.9295242428779616E-2</v>
      </c>
      <c r="C208" s="4">
        <f>IFERROR(XIRR(现金流!M208:O208,现金流!J208:L208),"")</f>
        <v>5.0411239266395569E-2</v>
      </c>
      <c r="D208" s="4">
        <f>IFERROR(XIRR(现金流!T208:V208,现金流!Q208:S208),"")</f>
        <v>5.2399376034736642E-2</v>
      </c>
      <c r="E208" s="4">
        <f>IFERROR(XIRR(现金流!AC208:AG208,现金流!X208:AB208),"")</f>
        <v>5.1804849505424494E-2</v>
      </c>
      <c r="F208" s="4">
        <f>IFERROR(XIRR(现金流!AM208:AP208,现金流!AI208:AL208),"")</f>
        <v>5.7734987139701849E-2</v>
      </c>
      <c r="G208" s="4">
        <f>IFERROR(XIRR(现金流!BA208:BI208,现金流!AR208:AZ208),"")</f>
        <v>6.8028375506401076E-2</v>
      </c>
      <c r="H208" s="4">
        <f>IFERROR(XIRR(现金流!BO208:BR208,现金流!BK208:BN208),"")</f>
        <v>6.2521120905876165E-2</v>
      </c>
      <c r="I208" s="4">
        <f>IFERROR(XIRR(现金流!BZ208:CE208,现金流!BT208:BY208),"")</f>
        <v>5.8673205971717837E-2</v>
      </c>
      <c r="J208" s="4">
        <f>IFERROR(XIRR(现金流!CM208:CR208,现金流!CG208:CL208),"")</f>
        <v>4.0936651825904849E-2</v>
      </c>
      <c r="K208" s="4">
        <f>IFERROR(XIRR(现金流!CX208:DA208,现金流!CT208:CW208),"")</f>
        <v>6.432676017284393E-2</v>
      </c>
    </row>
    <row r="209" spans="1:11" x14ac:dyDescent="0.15">
      <c r="A209" s="1">
        <v>42586</v>
      </c>
      <c r="B209" s="4" t="str">
        <f>IFERROR(XIRR(现金流!E209:H209,现金流!A209:D209),"")</f>
        <v/>
      </c>
      <c r="C209" s="4">
        <f>IFERROR(XIRR(现金流!M209:O209,现金流!J209:L209),"")</f>
        <v>5.0775232911109927E-2</v>
      </c>
      <c r="D209" s="4">
        <f>IFERROR(XIRR(现金流!T209:V209,现金流!Q209:S209),"")</f>
        <v>5.2379384636878967E-2</v>
      </c>
      <c r="E209" s="4">
        <f>IFERROR(XIRR(现金流!AC209:AG209,现金流!X209:AB209),"")</f>
        <v>5.1599112153053295E-2</v>
      </c>
      <c r="F209" s="4">
        <f>IFERROR(XIRR(现金流!AM209:AP209,现金流!AI209:AL209),"")</f>
        <v>5.7722410559654241E-2</v>
      </c>
      <c r="G209" s="4">
        <f>IFERROR(XIRR(现金流!BA209:BI209,现金流!AR209:AZ209),"")</f>
        <v>6.8256756663322468E-2</v>
      </c>
      <c r="H209" s="4">
        <f>IFERROR(XIRR(现金流!BO209:BR209,现金流!BK209:BN209),"")</f>
        <v>6.2995627522468581E-2</v>
      </c>
      <c r="I209" s="4">
        <f>IFERROR(XIRR(现金流!BZ209:CE209,现金流!BT209:BY209),"")</f>
        <v>5.8121338486671462E-2</v>
      </c>
      <c r="J209" s="4">
        <f>IFERROR(XIRR(现金流!CM209:CR209,现金流!CG209:CL209),"")</f>
        <v>4.0817573666572585E-2</v>
      </c>
      <c r="K209" s="4">
        <f>IFERROR(XIRR(现金流!CX209:DA209,现金流!CT209:CW209),"")</f>
        <v>6.3824948668479903E-2</v>
      </c>
    </row>
    <row r="210" spans="1:11" x14ac:dyDescent="0.15">
      <c r="A210" s="1">
        <v>42587</v>
      </c>
      <c r="B210" s="4" t="str">
        <f>IFERROR(XIRR(现金流!E210:H210,现金流!A210:D210),"")</f>
        <v/>
      </c>
      <c r="C210" s="4">
        <f>IFERROR(XIRR(现金流!M210:O210,现金流!J210:L210),"")</f>
        <v>5.1667788624763497E-2</v>
      </c>
      <c r="D210" s="4">
        <f>IFERROR(XIRR(现金流!T210:V210,现金流!Q210:S210),"")</f>
        <v>5.2066740393638608E-2</v>
      </c>
      <c r="E210" s="4">
        <f>IFERROR(XIRR(现金流!AC210:AG210,现金流!X210:AB210),"")</f>
        <v>5.1802781224250791E-2</v>
      </c>
      <c r="F210" s="4">
        <f>IFERROR(XIRR(现金流!AM210:AP210,现金流!AI210:AL210),"")</f>
        <v>5.742613375186921E-2</v>
      </c>
      <c r="G210" s="4">
        <f>IFERROR(XIRR(现金流!BA210:BI210,现金流!AR210:AZ210),"")</f>
        <v>6.6348865628242507E-2</v>
      </c>
      <c r="H210" s="4">
        <f>IFERROR(XIRR(现金流!BO210:BR210,现金流!BK210:BN210),"")</f>
        <v>0.10346289277076723</v>
      </c>
      <c r="I210" s="4">
        <f>IFERROR(XIRR(现金流!BZ210:CE210,现金流!BT210:BY210),"")</f>
        <v>5.7707408070564278E-2</v>
      </c>
      <c r="J210" s="4">
        <f>IFERROR(XIRR(现金流!CM210:CR210,现金流!CG210:CL210),"")</f>
        <v>4.0615704655647289E-2</v>
      </c>
      <c r="K210" s="4">
        <f>IFERROR(XIRR(现金流!CX210:DA210,现金流!CT210:CW210),"")</f>
        <v>6.3820537924766524E-2</v>
      </c>
    </row>
    <row r="211" spans="1:11" x14ac:dyDescent="0.15">
      <c r="A211" s="1">
        <v>42590</v>
      </c>
      <c r="B211" s="4">
        <f>IFERROR(XIRR(现金流!E211:H211,现金流!A211:D211),"")</f>
        <v>7.0190057158470154E-2</v>
      </c>
      <c r="C211" s="4">
        <f>IFERROR(XIRR(现金流!M211:O211,现金流!J211:L211),"")</f>
        <v>5.1380249857902544E-2</v>
      </c>
      <c r="D211" s="4">
        <f>IFERROR(XIRR(现金流!T211:V211,现金流!Q211:S211),"")</f>
        <v>5.1807346940040591E-2</v>
      </c>
      <c r="E211" s="4">
        <f>IFERROR(XIRR(现金流!AC211:AG211,现金流!X211:AB211),"")</f>
        <v>5.214233100414277E-2</v>
      </c>
      <c r="F211" s="4">
        <f>IFERROR(XIRR(现金流!AM211:AP211,现金流!AI211:AL211),"")</f>
        <v>5.7386669516563418E-2</v>
      </c>
      <c r="G211" s="4">
        <f>IFERROR(XIRR(现金流!BA211:BI211,现金流!AR211:AZ211),"")</f>
        <v>6.4909008145332334E-2</v>
      </c>
      <c r="H211" s="4">
        <f>IFERROR(XIRR(现金流!BO211:BR211,现金流!BK211:BN211),"")</f>
        <v>6.2403759360313407E-2</v>
      </c>
      <c r="I211" s="4">
        <f>IFERROR(XIRR(现金流!BZ211:CE211,现金流!BT211:BY211),"")</f>
        <v>5.7453778386116039E-2</v>
      </c>
      <c r="J211" s="4">
        <f>IFERROR(XIRR(现金流!CM211:CR211,现金流!CG211:CL211),"")</f>
        <v>4.0450736880302429E-2</v>
      </c>
      <c r="K211" s="4">
        <f>IFERROR(XIRR(现金流!CX211:DA211,现金流!CT211:CW211),"")</f>
        <v>6.3807335495948789E-2</v>
      </c>
    </row>
    <row r="212" spans="1:11" x14ac:dyDescent="0.15">
      <c r="A212" s="1">
        <v>42591</v>
      </c>
      <c r="B212" s="4">
        <f>IFERROR(XIRR(现金流!E212:H212,现金流!A212:D212),"")</f>
        <v>6.7267718911170948E-2</v>
      </c>
      <c r="C212" s="4">
        <f>IFERROR(XIRR(现金流!M212:O212,现金流!J212:L212),"")</f>
        <v>5.140154063701631E-2</v>
      </c>
      <c r="D212" s="4">
        <f>IFERROR(XIRR(现金流!T212:V212,现金流!Q212:S212),"")</f>
        <v>5.178568661212922E-2</v>
      </c>
      <c r="E212" s="4">
        <f>IFERROR(XIRR(现金流!AC212:AG212,现金流!X212:AB212),"")</f>
        <v>5.1798704266548146E-2</v>
      </c>
      <c r="F212" s="4">
        <f>IFERROR(XIRR(现金流!AM212:AP212,现金流!AI212:AL212),"")</f>
        <v>5.7659110426902763E-2</v>
      </c>
      <c r="G212" s="4">
        <f>IFERROR(XIRR(现金流!BA212:BI212,现金流!AR212:AZ212),"")</f>
        <v>6.4675703644752502E-2</v>
      </c>
      <c r="H212" s="4">
        <f>IFERROR(XIRR(现金流!BO212:BR212,现金流!BK212:BN212),"")</f>
        <v>6.1738076806068423E-2</v>
      </c>
      <c r="I212" s="4">
        <f>IFERROR(XIRR(现金流!BZ212:CE212,现金流!BT212:BY212),"")</f>
        <v>5.7149490714073187E-2</v>
      </c>
      <c r="J212" s="4">
        <f>IFERROR(XIRR(现金流!CM212:CR212,现金流!CG212:CL212),"")</f>
        <v>4.0303632616996779E-2</v>
      </c>
      <c r="K212" s="4">
        <f>IFERROR(XIRR(现金流!CX212:DA212,现金流!CT212:CW212),"")</f>
        <v>6.3413646817207334E-2</v>
      </c>
    </row>
    <row r="213" spans="1:11" x14ac:dyDescent="0.15">
      <c r="A213" s="1">
        <v>42592</v>
      </c>
      <c r="B213" s="4">
        <f>IFERROR(XIRR(现金流!E213:H213,现金流!A213:D213),"")</f>
        <v>6.2308809161186224E-2</v>
      </c>
      <c r="C213" s="4">
        <f>IFERROR(XIRR(现金流!M213:O213,现金流!J213:L213),"")</f>
        <v>5.3037491440773021E-2</v>
      </c>
      <c r="D213" s="4">
        <f>IFERROR(XIRR(现金流!T213:V213,现金流!Q213:S213),"")</f>
        <v>5.1763930916786202E-2</v>
      </c>
      <c r="E213" s="4">
        <f>IFERROR(XIRR(现金流!AC213:AG213,现金流!X213:AB213),"")</f>
        <v>5.1489254832267767E-2</v>
      </c>
      <c r="F213" s="4">
        <f>IFERROR(XIRR(现金流!AM213:AP213,现金流!AI213:AL213),"")</f>
        <v>5.7360216975212083E-2</v>
      </c>
      <c r="G213" s="4">
        <f>IFERROR(XIRR(现金流!BA213:BI213,现金流!AR213:AZ213),"")</f>
        <v>6.456137597560882E-2</v>
      </c>
      <c r="H213" s="4">
        <f>IFERROR(XIRR(现金流!BO213:BR213,现金流!BK213:BN213),"")</f>
        <v>6.1612376570701594E-2</v>
      </c>
      <c r="I213" s="4">
        <f>IFERROR(XIRR(现金流!BZ213:CE213,现金流!BT213:BY213),"")</f>
        <v>5.7284381985664379E-2</v>
      </c>
      <c r="J213" s="4">
        <f>IFERROR(XIRR(现金流!CM213:CR213,现金流!CG213:CL213),"")</f>
        <v>4.0101256966590892E-2</v>
      </c>
      <c r="K213" s="4">
        <f>IFERROR(XIRR(现金流!CX213:DA213,现金流!CT213:CW213),"")</f>
        <v>6.2630435824394218E-2</v>
      </c>
    </row>
    <row r="214" spans="1:11" x14ac:dyDescent="0.15">
      <c r="A214" s="1">
        <v>42593</v>
      </c>
      <c r="B214" s="4">
        <f>IFERROR(XIRR(现金流!E214:H214,现金流!A214:D214),"")</f>
        <v>6.4377638697624223E-2</v>
      </c>
      <c r="C214" s="4">
        <f>IFERROR(XIRR(现金流!M214:O214,现金流!J214:L214),"")</f>
        <v>5.2165356278419506E-2</v>
      </c>
      <c r="D214" s="4">
        <f>IFERROR(XIRR(现金流!T214:V214,现金流!Q214:S214),"")</f>
        <v>5.1742085814476008E-2</v>
      </c>
      <c r="E214" s="4">
        <f>IFERROR(XIRR(现金流!AC214:AG214,现金流!X214:AB214),"")</f>
        <v>5.0598320364952085E-2</v>
      </c>
      <c r="F214" s="4">
        <f>IFERROR(XIRR(现金流!AM214:AP214,现金流!AI214:AL214),"")</f>
        <v>5.7275316119194036E-2</v>
      </c>
      <c r="G214" s="4">
        <f>IFERROR(XIRR(现金流!BA214:BI214,现金流!AR214:AZ214),"")</f>
        <v>6.4071586728096E-2</v>
      </c>
      <c r="H214" s="4">
        <f>IFERROR(XIRR(现金流!BO214:BR214,现金流!BK214:BN214),"")</f>
        <v>6.1324056982994077E-2</v>
      </c>
      <c r="I214" s="4">
        <f>IFERROR(XIRR(现金流!BZ214:CE214,现金流!BT214:BY214),"")</f>
        <v>5.7227066159248358E-2</v>
      </c>
      <c r="J214" s="4">
        <f>IFERROR(XIRR(现金流!CM214:CR214,现金流!CG214:CL214),"")</f>
        <v>4.0147170424461365E-2</v>
      </c>
      <c r="K214" s="4">
        <f>IFERROR(XIRR(现金流!CX214:DA214,现金流!CT214:CW214),"")</f>
        <v>6.2568977475166307E-2</v>
      </c>
    </row>
    <row r="215" spans="1:11" x14ac:dyDescent="0.15">
      <c r="A215" s="1">
        <v>42594</v>
      </c>
      <c r="B215" s="4">
        <f>IFERROR(XIRR(现金流!E215:H215,现金流!A215:D215),"")</f>
        <v>6.8752369284629827E-2</v>
      </c>
      <c r="C215" s="4">
        <f>IFERROR(XIRR(现金流!M215:O215,现金流!J215:L215),"")</f>
        <v>5.2372017502784751E-2</v>
      </c>
      <c r="D215" s="4">
        <f>IFERROR(XIRR(现金流!T215:V215,现金流!Q215:S215),"")</f>
        <v>5.1224288344383237E-2</v>
      </c>
      <c r="E215" s="4">
        <f>IFERROR(XIRR(现金流!AC215:AG215,现金流!X215:AB215),"")</f>
        <v>5.0459668040275574E-2</v>
      </c>
      <c r="F215" s="4">
        <f>IFERROR(XIRR(现金流!AM215:AP215,现金流!AI215:AL215),"")</f>
        <v>5.3049078583717352E-2</v>
      </c>
      <c r="G215" s="4">
        <f>IFERROR(XIRR(现金流!BA215:BI215,现金流!AR215:AZ215),"")</f>
        <v>6.3819453120231628E-2</v>
      </c>
      <c r="H215" s="4">
        <f>IFERROR(XIRR(现金流!BO215:BR215,现金流!BK215:BN215),"")</f>
        <v>6.1197689175605766E-2</v>
      </c>
      <c r="I215" s="4">
        <f>IFERROR(XIRR(现金流!BZ215:CE215,现金流!BT215:BY215),"")</f>
        <v>5.7142212986946106E-2</v>
      </c>
      <c r="J215" s="4">
        <f>IFERROR(XIRR(现金流!CM215:CR215,现金流!CG215:CL215),"")</f>
        <v>4.0137895941734322E-2</v>
      </c>
      <c r="K215" s="4">
        <f>IFERROR(XIRR(现金流!CX215:DA215,现金流!CT215:CW215),"")</f>
        <v>6.2897214293479914E-2</v>
      </c>
    </row>
    <row r="216" spans="1:11" x14ac:dyDescent="0.15">
      <c r="A216" s="1">
        <v>42597</v>
      </c>
      <c r="B216" s="4">
        <f>IFERROR(XIRR(现金流!E216:H216,现金流!A216:D216),"")</f>
        <v>6.7435529828071619E-2</v>
      </c>
      <c r="C216" s="4">
        <f>IFERROR(XIRR(现金流!M216:O216,现金流!J216:L216),"")</f>
        <v>5.3372856974601757E-2</v>
      </c>
      <c r="D216" s="4">
        <f>IFERROR(XIRR(现金流!T216:V216,现金流!Q216:S216),"")</f>
        <v>5.135386884212495E-2</v>
      </c>
      <c r="E216" s="4">
        <f>IFERROR(XIRR(现金流!AC216:AG216,现金流!X216:AB216),"")</f>
        <v>5.2068343758583074E-2</v>
      </c>
      <c r="F216" s="4">
        <f>IFERROR(XIRR(现金流!AM216:AP216,现金流!AI216:AL216),"")</f>
        <v>5.3057745099067688E-2</v>
      </c>
      <c r="G216" s="4">
        <f>IFERROR(XIRR(现金流!BA216:BI216,现金流!AR216:AZ216),"")</f>
        <v>6.5578779578208915E-2</v>
      </c>
      <c r="H216" s="4">
        <f>IFERROR(XIRR(现金流!BO216:BR216,现金流!BK216:BN216),"")</f>
        <v>6.1469253897666928E-2</v>
      </c>
      <c r="I216" s="4">
        <f>IFERROR(XIRR(现金流!BZ216:CE216,现金流!BT216:BY216),"")</f>
        <v>5.7686445116996776E-2</v>
      </c>
      <c r="J216" s="4">
        <f>IFERROR(XIRR(现金流!CM216:CR216,现金流!CG216:CL216),"")</f>
        <v>4.0137705206871044E-2</v>
      </c>
      <c r="K216" s="4">
        <f>IFERROR(XIRR(现金流!CX216:DA216,现金流!CT216:CW216),"")</f>
        <v>6.3160482048988331E-2</v>
      </c>
    </row>
    <row r="217" spans="1:11" x14ac:dyDescent="0.15">
      <c r="A217" s="1">
        <v>42598</v>
      </c>
      <c r="B217" s="4">
        <f>IFERROR(XIRR(现金流!E217:H217,现金流!A217:D217),"")</f>
        <v>6.4713999629020691E-2</v>
      </c>
      <c r="C217" s="4">
        <f>IFERROR(XIRR(现金流!M217:O217,现金流!J217:L217),"")</f>
        <v>5.3220072388648995E-2</v>
      </c>
      <c r="D217" s="4">
        <f>IFERROR(XIRR(现金流!T217:V217,现金流!Q217:S217),"")</f>
        <v>5.1330766081810003E-2</v>
      </c>
      <c r="E217" s="4">
        <f>IFERROR(XIRR(现金流!AC217:AG217,现金流!X217:AB217),"")</f>
        <v>5.0863131880760193E-2</v>
      </c>
      <c r="F217" s="4">
        <f>IFERROR(XIRR(现金流!AM217:AP217,现金流!AI217:AL217),"")</f>
        <v>5.4039952158927915E-2</v>
      </c>
      <c r="G217" s="4">
        <f>IFERROR(XIRR(现金流!BA217:BI217,现金流!AR217:AZ217),"")</f>
        <v>6.5583631396293654E-2</v>
      </c>
      <c r="H217" s="4">
        <f>IFERROR(XIRR(现金流!BO217:BR217,现金流!BK217:BN217),"")</f>
        <v>6.1396887898445121E-2</v>
      </c>
      <c r="I217" s="4">
        <f>IFERROR(XIRR(现金流!BZ217:CE217,现金流!BT217:BY217),"")</f>
        <v>5.7270380854606631E-2</v>
      </c>
      <c r="J217" s="4">
        <f>IFERROR(XIRR(现金流!CM217:CR217,现金流!CG217:CL217),"")</f>
        <v>4.0128412842750552E-2</v>
      </c>
      <c r="K217" s="4">
        <f>IFERROR(XIRR(现金流!CX217:DA217,现金流!CT217:CW217),"")</f>
        <v>6.2595322728157043E-2</v>
      </c>
    </row>
    <row r="218" spans="1:11" x14ac:dyDescent="0.15">
      <c r="A218" s="1">
        <v>42599</v>
      </c>
      <c r="B218" s="4">
        <f>IFERROR(XIRR(现金流!E218:H218,现金流!A218:D218),"")</f>
        <v>6.2693861126899744E-2</v>
      </c>
      <c r="C218" s="4">
        <f>IFERROR(XIRR(现金流!M218:O218,现金流!J218:L218),"")</f>
        <v>5.2137312293052671E-2</v>
      </c>
      <c r="D218" s="4">
        <f>IFERROR(XIRR(现金流!T218:V218,现金流!Q218:S218),"")</f>
        <v>5.1508519053459156E-2</v>
      </c>
      <c r="E218" s="4">
        <f>IFERROR(XIRR(现金流!AC218:AG218,现金流!X218:AB218),"")</f>
        <v>5.0964519381523132E-2</v>
      </c>
      <c r="F218" s="4">
        <f>IFERROR(XIRR(现金流!AM218:AP218,现金流!AI218:AL218),"")</f>
        <v>5.4668000340461737E-2</v>
      </c>
      <c r="G218" s="4">
        <f>IFERROR(XIRR(现金流!BA218:BI218,现金流!AR218:AZ218),"")</f>
        <v>6.5788438916206352E-2</v>
      </c>
      <c r="H218" s="4">
        <f>IFERROR(XIRR(现金流!BO218:BR218,现金流!BK218:BN218),"")</f>
        <v>6.1378893256187436E-2</v>
      </c>
      <c r="I218" s="4">
        <f>IFERROR(XIRR(现金流!BZ218:CE218,现金流!BT218:BY218),"")</f>
        <v>5.7268068194389357E-2</v>
      </c>
      <c r="J218" s="4">
        <f>IFERROR(XIRR(现金流!CM218:CR218,现金流!CG218:CL218),"")</f>
        <v>4.0230014920234689E-2</v>
      </c>
      <c r="K218" s="4">
        <f>IFERROR(XIRR(现金流!CX218:DA218,现金流!CT218:CW218),"")</f>
        <v>6.2029603123664859E-2</v>
      </c>
    </row>
    <row r="219" spans="1:11" x14ac:dyDescent="0.15">
      <c r="A219" s="1">
        <v>42600</v>
      </c>
      <c r="B219" s="4" t="str">
        <f>IFERROR(XIRR(现金流!E219:H219,现金流!A219:D219),"")</f>
        <v/>
      </c>
      <c r="C219" s="4">
        <f>IFERROR(XIRR(现金流!M219:O219,现金流!J219:L219),"")</f>
        <v>5.2350232005119332E-2</v>
      </c>
      <c r="D219" s="4">
        <f>IFERROR(XIRR(现金流!T219:V219,现金流!Q219:S219),"")</f>
        <v>5.1586511731147769E-2</v>
      </c>
      <c r="E219" s="4">
        <f>IFERROR(XIRR(现金流!AC219:AG219,现金流!X219:AB219),"")</f>
        <v>5.1031705737113964E-2</v>
      </c>
      <c r="F219" s="4">
        <f>IFERROR(XIRR(现金流!AM219:AP219,现金流!AI219:AL219),"")</f>
        <v>5.5082699656486517E-2</v>
      </c>
      <c r="G219" s="4">
        <f>IFERROR(XIRR(现金流!BA219:BI219,现金流!AR219:AZ219),"")</f>
        <v>6.5074625611305253E-2</v>
      </c>
      <c r="H219" s="4">
        <f>IFERROR(XIRR(现金流!BO219:BR219,现金流!BK219:BN219),"")</f>
        <v>6.1415466666221621E-2</v>
      </c>
      <c r="I219" s="4">
        <f>IFERROR(XIRR(现金流!BZ219:CE219,现金流!BT219:BY219),"")</f>
        <v>5.762492716312409E-2</v>
      </c>
      <c r="J219" s="4">
        <f>IFERROR(XIRR(现金流!CM219:CR219,现金流!CG219:CL219),"")</f>
        <v>4.0359571576118483E-2</v>
      </c>
      <c r="K219" s="4">
        <f>IFERROR(XIRR(现金流!CX219:DA219,现金流!CT219:CW219),"")</f>
        <v>6.2303224205970759E-2</v>
      </c>
    </row>
    <row r="220" spans="1:11" x14ac:dyDescent="0.15">
      <c r="A220" s="1">
        <v>42601</v>
      </c>
      <c r="B220" s="4">
        <f>IFERROR(XIRR(现金流!E220:H220,现金流!A220:D220),"")</f>
        <v>6.4933958649635318E-2</v>
      </c>
      <c r="C220" s="4">
        <f>IFERROR(XIRR(现金流!M220:O220,现金流!J220:L220),"")</f>
        <v>5.1253738999366777E-2</v>
      </c>
      <c r="D220" s="4">
        <f>IFERROR(XIRR(现金流!T220:V220,现金流!Q220:S220),"")</f>
        <v>5.1563897728919991E-2</v>
      </c>
      <c r="E220" s="4">
        <f>IFERROR(XIRR(现金流!AC220:AG220,现金流!X220:AB220),"")</f>
        <v>5.1099023222923284E-2</v>
      </c>
      <c r="F220" s="4">
        <f>IFERROR(XIRR(现金流!AM220:AP220,现金流!AI220:AL220),"")</f>
        <v>5.5644091963768003E-2</v>
      </c>
      <c r="G220" s="4">
        <f>IFERROR(XIRR(现金流!BA220:BI220,现金流!AR220:AZ220),"")</f>
        <v>6.3553234934806815E-2</v>
      </c>
      <c r="H220" s="4">
        <f>IFERROR(XIRR(现金流!BO220:BR220,现金流!BK220:BN220),"")</f>
        <v>6.1342814564704889E-2</v>
      </c>
      <c r="I220" s="4">
        <f>IFERROR(XIRR(现金流!BZ220:CE220,现金流!BT220:BY220),"")</f>
        <v>5.7678183913230888E-2</v>
      </c>
      <c r="J220" s="4" t="str">
        <f>IFERROR(XIRR(现金流!CM220:CR220,现金流!CG220:CL220),"")</f>
        <v/>
      </c>
      <c r="K220" s="4">
        <f>IFERROR(XIRR(现金流!CX220:DA220,现金流!CT220:CW220),"")</f>
        <v>6.2297019362449635E-2</v>
      </c>
    </row>
    <row r="221" spans="1:11" x14ac:dyDescent="0.15">
      <c r="A221" s="1">
        <v>42604</v>
      </c>
      <c r="B221" s="4">
        <f>IFERROR(XIRR(现金流!E221:H221,现金流!A221:D221),"")</f>
        <v>6.5006694197654744E-2</v>
      </c>
      <c r="C221" s="4">
        <f>IFERROR(XIRR(现金流!M221:O221,现金流!J221:L221),"")</f>
        <v>5.1321241259574907E-2</v>
      </c>
      <c r="D221" s="4">
        <f>IFERROR(XIRR(现金流!T221:V221,现金流!Q221:S221),"")</f>
        <v>5.1699194312095631E-2</v>
      </c>
      <c r="E221" s="4">
        <f>IFERROR(XIRR(现金流!AC221:AG221,现金流!X221:AB221),"")</f>
        <v>5.1474633812904375E-2</v>
      </c>
      <c r="F221" s="4">
        <f>IFERROR(XIRR(现金流!AM221:AP221,现金流!AI221:AL221),"")</f>
        <v>5.5231007933616641E-2</v>
      </c>
      <c r="G221" s="4">
        <f>IFERROR(XIRR(现金流!BA221:BI221,现金流!AR221:AZ221),"")</f>
        <v>6.4695164561271667E-2</v>
      </c>
      <c r="H221" s="4">
        <f>IFERROR(XIRR(现金流!BO221:BR221,现金流!BK221:BN221),"")</f>
        <v>6.1233606934547422E-2</v>
      </c>
      <c r="I221" s="4">
        <f>IFERROR(XIRR(现金流!BZ221:CE221,现金流!BT221:BY221),"")</f>
        <v>5.7810714840888983E-2</v>
      </c>
      <c r="J221" s="4">
        <f>IFERROR(XIRR(现金流!CM221:CR221,现金流!CG221:CL221),"")</f>
        <v>4.0489956736564636E-2</v>
      </c>
      <c r="K221" s="4">
        <f>IFERROR(XIRR(现金流!CX221:DA221,现金流!CT221:CW221),"")</f>
        <v>6.1715361475944516E-2</v>
      </c>
    </row>
    <row r="222" spans="1:11" x14ac:dyDescent="0.15">
      <c r="A222" s="1">
        <v>42605</v>
      </c>
      <c r="B222" s="4">
        <f>IFERROR(XIRR(现金流!E222:H222,现金流!A222:D222),"")</f>
        <v>6.2411841750144956E-2</v>
      </c>
      <c r="C222" s="4">
        <f>IFERROR(XIRR(现金流!M222:O222,现金流!J222:L222),"")</f>
        <v>5.038963258266449E-2</v>
      </c>
      <c r="D222" s="4">
        <f>IFERROR(XIRR(现金流!T222:V222,现金流!Q222:S222),"")</f>
        <v>5.2085545659065258E-2</v>
      </c>
      <c r="E222" s="4">
        <f>IFERROR(XIRR(现金流!AC222:AG222,现金流!X222:AB222),"")</f>
        <v>5.1473447680473336E-2</v>
      </c>
      <c r="F222" s="4" t="str">
        <f>IFERROR(XIRR(现金流!AM222:AP222,现金流!AI222:AL222),"")</f>
        <v/>
      </c>
      <c r="G222" s="4">
        <f>IFERROR(XIRR(现金流!BA222:BI222,现金流!AR222:AZ222),"")</f>
        <v>6.4421477913856495E-2</v>
      </c>
      <c r="H222" s="4">
        <f>IFERROR(XIRR(现金流!BO222:BR222,现金流!BK222:BN222),"")</f>
        <v>6.1050620675086972E-2</v>
      </c>
      <c r="I222" s="4">
        <f>IFERROR(XIRR(现金流!BZ222:CE222,现金流!BT222:BY222),"")</f>
        <v>5.8281227946281447E-2</v>
      </c>
      <c r="J222" s="4">
        <f>IFERROR(XIRR(现金流!CM222:CR222,现金流!CG222:CL222),"")</f>
        <v>4.0620288252830511E-2</v>
      </c>
      <c r="K222" s="4">
        <f>IFERROR(XIRR(现金流!CX222:DA222,现金流!CT222:CW222),"")</f>
        <v>6.1708429455757136E-2</v>
      </c>
    </row>
    <row r="223" spans="1:11" x14ac:dyDescent="0.15">
      <c r="A223" s="1">
        <v>42606</v>
      </c>
      <c r="B223" s="4" t="str">
        <f>IFERROR(XIRR(现金流!E223:H223,现金流!A223:D223),"")</f>
        <v/>
      </c>
      <c r="C223" s="4">
        <f>IFERROR(XIRR(现金流!M223:O223,现金流!J223:L223),"")</f>
        <v>5.1367601752281195E-2</v>
      </c>
      <c r="D223" s="4">
        <f>IFERROR(XIRR(现金流!T223:V223,现金流!Q223:S223),"")</f>
        <v>5.2269145846366896E-2</v>
      </c>
      <c r="E223" s="4">
        <f>IFERROR(XIRR(现金流!AC223:AG223,现金流!X223:AB223),"")</f>
        <v>5.2131220698356628E-2</v>
      </c>
      <c r="F223" s="4">
        <f>IFERROR(XIRR(现金流!AM223:AP223,现金流!AI223:AL223),"")</f>
        <v>5.6292769312858579E-2</v>
      </c>
      <c r="G223" s="4">
        <f>IFERROR(XIRR(现金流!BA223:BI223,现金流!AR223:AZ223),"")</f>
        <v>6.4247319102287287E-2</v>
      </c>
      <c r="H223" s="4">
        <f>IFERROR(XIRR(现金流!BO223:BR223,现金流!BK223:BN223),"")</f>
        <v>6.0812333226203913E-2</v>
      </c>
      <c r="I223" s="4">
        <f>IFERROR(XIRR(现金流!BZ223:CE223,现金流!BT223:BY223),"")</f>
        <v>5.8641788363456723E-2</v>
      </c>
      <c r="J223" s="4">
        <f>IFERROR(XIRR(现金流!CM223:CR223,现金流!CG223:CL223),"")</f>
        <v>4.1310146450996399E-2</v>
      </c>
      <c r="K223" s="4">
        <f>IFERROR(XIRR(现金流!CX223:DA223,现金流!CT223:CW223),"")</f>
        <v>6.1701497435569769E-2</v>
      </c>
    </row>
    <row r="224" spans="1:11" x14ac:dyDescent="0.15">
      <c r="A224" s="1">
        <v>42607</v>
      </c>
      <c r="B224" s="4">
        <f>IFERROR(XIRR(现金流!E224:H224,现金流!A224:D224),"")</f>
        <v>6.2451472878456121E-2</v>
      </c>
      <c r="C224" s="4">
        <f>IFERROR(XIRR(现金流!M224:O224,现金流!J224:L224),"")</f>
        <v>5.2550491690635692E-2</v>
      </c>
      <c r="D224" s="4">
        <f>IFERROR(XIRR(现金流!T224:V224,现金流!Q224:S224),"")</f>
        <v>5.2248117327690136E-2</v>
      </c>
      <c r="E224" s="4">
        <f>IFERROR(XIRR(现金流!AC224:AG224,现金流!X224:AB224),"")</f>
        <v>5.2478352189064048E-2</v>
      </c>
      <c r="F224" s="4">
        <f>IFERROR(XIRR(现金流!AM224:AP224,现金流!AI224:AL224),"")</f>
        <v>5.6277474761009208E-2</v>
      </c>
      <c r="G224" s="4">
        <f>IFERROR(XIRR(现金流!BA224:BI224,现金流!AR224:AZ224),"")</f>
        <v>6.4510032534599318E-2</v>
      </c>
      <c r="H224" s="4">
        <f>IFERROR(XIRR(现金流!BO224:BR224,现金流!BK224:BN224),"")</f>
        <v>6.0793545842170713E-2</v>
      </c>
      <c r="I224" s="4">
        <f>IFERROR(XIRR(现金流!BZ224:CE224,现金流!BT224:BY224),"")</f>
        <v>5.8640357851982114E-2</v>
      </c>
      <c r="J224" s="4">
        <f>IFERROR(XIRR(现金流!CM224:CR224,现金流!CG224:CL224),"")</f>
        <v>4.1133525967597964E-2</v>
      </c>
      <c r="K224" s="4">
        <f>IFERROR(XIRR(现金流!CX224:DA224,现金流!CT224:CW224),"")</f>
        <v>6.1694559454917919E-2</v>
      </c>
    </row>
    <row r="225" spans="1:11" x14ac:dyDescent="0.15">
      <c r="A225" s="1">
        <v>42608</v>
      </c>
      <c r="B225" s="4">
        <f>IFERROR(XIRR(现金流!E225:H225,现金流!A225:D225),"")</f>
        <v>6.1721816658973694E-2</v>
      </c>
      <c r="C225" s="4">
        <f>IFERROR(XIRR(现金流!M225:O225,现金流!J225:L225),"")</f>
        <v>5.2386096119880682E-2</v>
      </c>
      <c r="D225" s="4">
        <f>IFERROR(XIRR(现金流!T225:V225,现金流!Q225:S225),"")</f>
        <v>5.1093980669975281E-2</v>
      </c>
      <c r="E225" s="4">
        <f>IFERROR(XIRR(现金流!AC225:AG225,现金流!X225:AB225),"")</f>
        <v>5.1469919085502636E-2</v>
      </c>
      <c r="F225" s="4">
        <f>IFERROR(XIRR(现金流!AM225:AP225,现金流!AI225:AL225),"")</f>
        <v>5.5968508124351501E-2</v>
      </c>
      <c r="G225" s="4">
        <f>IFERROR(XIRR(现金流!BA225:BI225,现金流!AR225:AZ225),"")</f>
        <v>6.348395645618439E-2</v>
      </c>
      <c r="H225" s="4">
        <f>IFERROR(XIRR(现金流!BO225:BR225,现金流!BK225:BN225),"")</f>
        <v>6.0004529356956465E-2</v>
      </c>
      <c r="I225" s="4">
        <f>IFERROR(XIRR(现金流!BZ225:CE225,现金流!BT225:BY225),"")</f>
        <v>5.7275125384330758E-2</v>
      </c>
      <c r="J225" s="4">
        <f>IFERROR(XIRR(现金流!CM225:CR225,现金流!CG225:CL225),"")</f>
        <v>4.0984812378883365E-2</v>
      </c>
      <c r="K225" s="4">
        <f>IFERROR(XIRR(现金流!CX225:DA225,现金流!CT225:CW225),"")</f>
        <v>6.1631074547767645E-2</v>
      </c>
    </row>
    <row r="226" spans="1:11" x14ac:dyDescent="0.15">
      <c r="A226" s="1">
        <v>42611</v>
      </c>
      <c r="B226" s="4">
        <f>IFERROR(XIRR(现金流!E226:H226,现金流!A226:D226),"")</f>
        <v>6.1778083443641663E-2</v>
      </c>
      <c r="C226" s="4">
        <f>IFERROR(XIRR(现金流!M226:O226,现金流!J226:L226),"")</f>
        <v>5.2672514319419855E-2</v>
      </c>
      <c r="D226" s="4">
        <f>IFERROR(XIRR(现金流!T226:V226,现金流!Q226:S226),"")</f>
        <v>0.11636057496070862</v>
      </c>
      <c r="E226" s="4">
        <f>IFERROR(XIRR(现金流!AC226:AG226,现金流!X226:AB226),"")</f>
        <v>5.1257857680320748E-2</v>
      </c>
      <c r="F226" s="4">
        <f>IFERROR(XIRR(现金流!AM226:AP226,现金流!AI226:AL226),"")</f>
        <v>5.5404487252235415E-2</v>
      </c>
      <c r="G226" s="4">
        <f>IFERROR(XIRR(现金流!BA226:BI226,现金流!AR226:AZ226),"")</f>
        <v>6.2688264250755299E-2</v>
      </c>
      <c r="H226" s="4">
        <f>IFERROR(XIRR(现金流!BO226:BR226,现金流!BK226:BN226),"")</f>
        <v>5.9834674000740051E-2</v>
      </c>
      <c r="I226" s="4">
        <f>IFERROR(XIRR(现金流!BZ226:CE226,现金流!BT226:BY226),"")</f>
        <v>5.7268360257148751E-2</v>
      </c>
      <c r="J226" s="4">
        <f>IFERROR(XIRR(现金流!CM226:CR226,现金流!CG226:CL226),"")</f>
        <v>4.0818217396736162E-2</v>
      </c>
      <c r="K226" s="4">
        <f>IFERROR(XIRR(现金流!CX226:DA226,现金流!CT226:CW226),"")</f>
        <v>5.9120914340019218E-2</v>
      </c>
    </row>
    <row r="227" spans="1:11" x14ac:dyDescent="0.15">
      <c r="A227" s="1">
        <v>42612</v>
      </c>
      <c r="B227" s="4">
        <f>IFERROR(XIRR(现金流!E227:H227,现金流!A227:D227),"")</f>
        <v>6.1714032292366036E-2</v>
      </c>
      <c r="C227" s="4">
        <f>IFERROR(XIRR(现金流!M227:O227,现金流!J227:L227),"")</f>
        <v>5.2703937888145452E-2</v>
      </c>
      <c r="D227" s="4">
        <f>IFERROR(XIRR(现金流!T227:V227,现金流!Q227:S227),"")</f>
        <v>5.0580337643623352E-2</v>
      </c>
      <c r="E227" s="4">
        <f>IFERROR(XIRR(现金流!AC227:AG227,现金流!X227:AB227),"")</f>
        <v>5.1152226328849804E-2</v>
      </c>
      <c r="F227" s="4">
        <f>IFERROR(XIRR(现金流!AM227:AP227,现金流!AI227:AL227),"")</f>
        <v>5.5756846070289606E-2</v>
      </c>
      <c r="G227" s="4">
        <f>IFERROR(XIRR(现金流!BA227:BI227,现金流!AR227:AZ227),"")</f>
        <v>6.3441547751426713E-2</v>
      </c>
      <c r="H227" s="4">
        <f>IFERROR(XIRR(现金流!BO227:BR227,现金流!BK227:BN227),"")</f>
        <v>6.0035535693168635E-2</v>
      </c>
      <c r="I227" s="4">
        <f>IFERROR(XIRR(现金流!BZ227:CE227,现金流!BT227:BY227),"")</f>
        <v>5.729392468929291E-2</v>
      </c>
      <c r="J227" s="4">
        <f>IFERROR(XIRR(现金流!CM227:CR227,现金流!CG227:CL227),"")</f>
        <v>4.1511616110801702E-2</v>
      </c>
      <c r="K227" s="4">
        <f>IFERROR(XIRR(现金流!CX227:DA227,现金流!CT227:CW227),"")</f>
        <v>5.9110656380653381E-2</v>
      </c>
    </row>
    <row r="228" spans="1:11" x14ac:dyDescent="0.15">
      <c r="A228" s="1">
        <v>42613</v>
      </c>
      <c r="B228" s="4">
        <f>IFERROR(XIRR(现金流!E228:H228,现金流!A228:D228),"")</f>
        <v>6.1816045641899117E-2</v>
      </c>
      <c r="C228" s="4">
        <f>IFERROR(XIRR(现金流!M228:O228,现金流!J228:L228),"")</f>
        <v>5.2935406565666199E-2</v>
      </c>
      <c r="D228" s="4">
        <f>IFERROR(XIRR(现金流!T228:V228,现金流!Q228:S228),"")</f>
        <v>5.2424564957618727E-2</v>
      </c>
      <c r="E228" s="4">
        <f>IFERROR(XIRR(现金流!AC228:AG228,现金流!X228:AB228),"")</f>
        <v>5.1220414042472837E-2</v>
      </c>
      <c r="F228" s="4">
        <f>IFERROR(XIRR(现金流!AM228:AP228,现金流!AI228:AL228),"")</f>
        <v>5.6481441855430595E-2</v>
      </c>
      <c r="G228" s="4">
        <f>IFERROR(XIRR(现金流!BA228:BI228,现金流!AR228:AZ228),"")</f>
        <v>6.3584271073341372E-2</v>
      </c>
      <c r="H228" s="4">
        <f>IFERROR(XIRR(现金流!BO228:BR228,现金流!BK228:BN228),"")</f>
        <v>5.9849801659584048E-2</v>
      </c>
      <c r="I228" s="4">
        <f>IFERROR(XIRR(现金流!BZ228:CE228,现金流!BT228:BY228),"")</f>
        <v>5.7793280482292181E-2</v>
      </c>
      <c r="J228" s="4">
        <f>IFERROR(XIRR(现金流!CM228:CR228,现金流!CG228:CL228),"")</f>
        <v>4.2321124672889718E-2</v>
      </c>
      <c r="K228" s="4" t="str">
        <f>IFERROR(XIRR(现金流!CX228:DA228,现金流!CT228:CW228),"")</f>
        <v/>
      </c>
    </row>
    <row r="229" spans="1:11" x14ac:dyDescent="0.15">
      <c r="A229" s="1">
        <v>42614</v>
      </c>
      <c r="B229" s="4">
        <f>IFERROR(XIRR(现金流!E229:H229,现金流!A229:D229),"")</f>
        <v>6.1835160851478582E-2</v>
      </c>
      <c r="C229" s="4">
        <f>IFERROR(XIRR(现金流!M229:O229,现金流!J229:L229),"")</f>
        <v>5.2968683838844288E-2</v>
      </c>
      <c r="D229" s="4">
        <f>IFERROR(XIRR(现金流!T229:V229,现金流!Q229:S229),"")</f>
        <v>5.239461362361908E-2</v>
      </c>
      <c r="E229" s="4">
        <f>IFERROR(XIRR(现金流!AC229:AG229,现金流!X229:AB229),"")</f>
        <v>5.125391185283662E-2</v>
      </c>
      <c r="F229" s="4">
        <f>IFERROR(XIRR(现金流!AM229:AP229,现金流!AI229:AL229),"")</f>
        <v>5.6095120310783383E-2</v>
      </c>
      <c r="G229" s="4">
        <f>IFERROR(XIRR(现金流!BA229:BI229,现金流!AR229:AZ229),"")</f>
        <v>6.3351121544837949E-2</v>
      </c>
      <c r="H229" s="4">
        <f>IFERROR(XIRR(现金流!BO229:BR229,现金流!BK229:BN229),"")</f>
        <v>5.9553036093711847E-2</v>
      </c>
      <c r="I229" s="4">
        <f>IFERROR(XIRR(现金流!BZ229:CE229,现金流!BT229:BY229),"")</f>
        <v>5.7373043894767758E-2</v>
      </c>
      <c r="J229" s="4">
        <f>IFERROR(XIRR(现金流!CM229:CR229,现金流!CG229:CL229),"")</f>
        <v>4.2964461445808413E-2</v>
      </c>
      <c r="K229" s="4">
        <f>IFERROR(XIRR(现金流!CX229:DA229,现金流!CT229:CW229),"")</f>
        <v>5.9090098738670341E-2</v>
      </c>
    </row>
    <row r="230" spans="1:11" x14ac:dyDescent="0.15">
      <c r="A230" s="1">
        <v>42615</v>
      </c>
      <c r="B230" s="4">
        <f>IFERROR(XIRR(现金流!E230:H230,现金流!A230:D230),"")</f>
        <v>6.1096271872520438E-2</v>
      </c>
      <c r="C230" s="4">
        <f>IFERROR(XIRR(现金流!M230:O230,现金流!J230:L230),"")</f>
        <v>5.3002360463142398E-2</v>
      </c>
      <c r="D230" s="4">
        <f>IFERROR(XIRR(现金流!T230:V230,现金流!Q230:S230),"")</f>
        <v>5.1734295487403867E-2</v>
      </c>
      <c r="E230" s="4">
        <f>IFERROR(XIRR(现金流!AC230:AG230,现金流!X230:AB230),"")</f>
        <v>5.1426973938941967E-2</v>
      </c>
      <c r="F230" s="4">
        <f>IFERROR(XIRR(现金流!AM230:AP230,现金流!AI230:AL230),"")</f>
        <v>5.6153747439384463E-2</v>
      </c>
      <c r="G230" s="4">
        <f>IFERROR(XIRR(现金流!BA230:BI230,现金流!AR230:AZ230),"")</f>
        <v>6.3474038243293771E-2</v>
      </c>
      <c r="H230" s="4">
        <f>IFERROR(XIRR(现金流!BO230:BR230,现金流!BK230:BN230),"")</f>
        <v>5.9366455674171453E-2</v>
      </c>
      <c r="I230" s="4">
        <f>IFERROR(XIRR(现金流!BZ230:CE230,现金流!BT230:BY230),"")</f>
        <v>5.7287260890007019E-2</v>
      </c>
      <c r="J230" s="4">
        <f>IFERROR(XIRR(现金流!CM230:CR230,现金流!CG230:CL230),"")</f>
        <v>4.3070444464683541E-2</v>
      </c>
      <c r="K230" s="4">
        <f>IFERROR(XIRR(现金流!CX230:DA230,现金流!CT230:CW230),"")</f>
        <v>5.8513495326042178E-2</v>
      </c>
    </row>
    <row r="231" spans="1:11" x14ac:dyDescent="0.15">
      <c r="A231" s="1">
        <v>42618</v>
      </c>
      <c r="B231" s="4">
        <f>IFERROR(XIRR(现金流!E231:H231,现金流!A231:D231),"")</f>
        <v>6.1912545561790475E-2</v>
      </c>
      <c r="C231" s="4">
        <f>IFERROR(XIRR(现金流!M231:O231,现金流!J231:L231),"")</f>
        <v>5.2490440011024486E-2</v>
      </c>
      <c r="D231" s="4">
        <f>IFERROR(XIRR(现金流!T231:V231,现金流!Q231:S231),"")</f>
        <v>5.1744136214256276E-2</v>
      </c>
      <c r="E231" s="4">
        <f>IFERROR(XIRR(现金流!AC231:AG231,现金流!X231:AB231),"")</f>
        <v>5.0446155667304995E-2</v>
      </c>
      <c r="F231" s="4">
        <f>IFERROR(XIRR(现金流!AM231:AP231,现金流!AI231:AL231),"")</f>
        <v>5.6181487441062924E-2</v>
      </c>
      <c r="G231" s="4">
        <f>IFERROR(XIRR(现金流!BA231:BI231,现金流!AR231:AZ231),"")</f>
        <v>6.3368007540702806E-2</v>
      </c>
      <c r="H231" s="4">
        <f>IFERROR(XIRR(现金流!BO231:BR231,现金流!BK231:BN231),"")</f>
        <v>5.9916064143180833E-2</v>
      </c>
      <c r="I231" s="4">
        <f>IFERROR(XIRR(现金流!BZ231:CE231,现金流!BT231:BY231),"")</f>
        <v>5.6166747212409968E-2</v>
      </c>
      <c r="J231" s="4">
        <f>IFERROR(XIRR(现金流!CM231:CR231,现金流!CG231:CL231),"")</f>
        <v>4.2848929762840257E-2</v>
      </c>
      <c r="K231" s="4">
        <f>IFERROR(XIRR(现金流!CX231:DA231,现金流!CT231:CW231),"")</f>
        <v>5.8480295538902285E-2</v>
      </c>
    </row>
    <row r="232" spans="1:11" x14ac:dyDescent="0.15">
      <c r="A232" s="1">
        <v>42619</v>
      </c>
      <c r="B232" s="4">
        <f>IFERROR(XIRR(现金流!E232:H232,现金流!A232:D232),"")</f>
        <v>6.1252269148826588E-2</v>
      </c>
      <c r="C232" s="4">
        <f>IFERROR(XIRR(现金流!M232:O232,现金流!J232:L232),"")</f>
        <v>5.252237021923066E-2</v>
      </c>
      <c r="D232" s="4">
        <f>IFERROR(XIRR(现金流!T232:V232,现金流!Q232:S232),"")</f>
        <v>5.1606050133705145E-2</v>
      </c>
      <c r="E232" s="4">
        <f>IFERROR(XIRR(现金流!AC232:AG232,现金流!X232:AB232),"")</f>
        <v>5.0200250744819652E-2</v>
      </c>
      <c r="F232" s="4">
        <f>IFERROR(XIRR(现金流!AM232:AP232,现金流!AI232:AL232),"")</f>
        <v>5.6090918183326718E-2</v>
      </c>
      <c r="G232" s="4">
        <f>IFERROR(XIRR(现金流!BA232:BI232,现金流!AR232:AZ232),"")</f>
        <v>6.3213899731636033E-2</v>
      </c>
      <c r="H232" s="4">
        <f>IFERROR(XIRR(现金流!BO232:BR232,现金流!BK232:BN232),"")</f>
        <v>5.8782956004142767E-2</v>
      </c>
      <c r="I232" s="4">
        <f>IFERROR(XIRR(现金流!BZ232:CE232,现金流!BT232:BY232),"")</f>
        <v>5.5830606818199166E-2</v>
      </c>
      <c r="J232" s="4">
        <f>IFERROR(XIRR(现金流!CM232:CR232,现金流!CG232:CL232),"")</f>
        <v>4.2727580666542059E-2</v>
      </c>
      <c r="K232" s="4">
        <f>IFERROR(XIRR(现金流!CX232:DA232,现金流!CT232:CW232),"")</f>
        <v>5.8469197154045111E-2</v>
      </c>
    </row>
    <row r="233" spans="1:11" x14ac:dyDescent="0.15">
      <c r="A233" s="1">
        <v>42620</v>
      </c>
      <c r="B233" s="4">
        <f>IFERROR(XIRR(现金流!E233:H233,现金流!A233:D233),"")</f>
        <v>6.1645534634590146E-2</v>
      </c>
      <c r="C233" s="4">
        <f>IFERROR(XIRR(现金流!M233:O233,现金流!J233:L233),"")</f>
        <v>5.2969548106193531E-2</v>
      </c>
      <c r="D233" s="4">
        <f>IFERROR(XIRR(现金流!T233:V233,现金流!Q233:S233),"")</f>
        <v>5.1148423552513117E-2</v>
      </c>
      <c r="E233" s="4">
        <f>IFERROR(XIRR(现金流!AC233:AG233,现金流!X233:AB233),"")</f>
        <v>5.0372490286827096E-2</v>
      </c>
      <c r="F233" s="4" t="str">
        <f>IFERROR(XIRR(现金流!AM233:AP233,现金流!AI233:AL233),"")</f>
        <v/>
      </c>
      <c r="G233" s="4">
        <f>IFERROR(XIRR(现金流!BA233:BI233,现金流!AR233:AZ233),"")</f>
        <v>6.3297274708747867E-2</v>
      </c>
      <c r="H233" s="4">
        <f>IFERROR(XIRR(现金流!BO233:BR233,现金流!BK233:BN233),"")</f>
        <v>5.8372196555137632E-2</v>
      </c>
      <c r="I233" s="4">
        <f>IFERROR(XIRR(现金流!BZ233:CE233,现金流!BT233:BY233),"")</f>
        <v>5.6105360388755798E-2</v>
      </c>
      <c r="J233" s="4">
        <f>IFERROR(XIRR(现金流!CM233:CR233,现金流!CG233:CL233),"")</f>
        <v>4.2577704787254325E-2</v>
      </c>
      <c r="K233" s="4">
        <f>IFERROR(XIRR(现金流!CX233:DA233,现金流!CT233:CW233),"")</f>
        <v>5.9028109908103935E-2</v>
      </c>
    </row>
    <row r="234" spans="1:11" x14ac:dyDescent="0.15">
      <c r="A234" s="1">
        <v>42621</v>
      </c>
      <c r="B234" s="4">
        <f>IFERROR(XIRR(现金流!E234:H234,现金流!A234:D234),"")</f>
        <v>5.8303490281105042E-2</v>
      </c>
      <c r="C234" s="4">
        <f>IFERROR(XIRR(现金流!M234:O234,现金流!J234:L234),"")</f>
        <v>5.2795997262001057E-2</v>
      </c>
      <c r="D234" s="4">
        <f>IFERROR(XIRR(现金流!T234:V234,现金流!Q234:S234),"")</f>
        <v>5.11147290468216E-2</v>
      </c>
      <c r="E234" s="4">
        <f>IFERROR(XIRR(现金流!AC234:AG234,现金流!X234:AB234),"")</f>
        <v>5.0021573901176453E-2</v>
      </c>
      <c r="F234" s="4">
        <f>IFERROR(XIRR(现金流!AM234:AP234,现金流!AI234:AL234),"")</f>
        <v>5.5533102154731742E-2</v>
      </c>
      <c r="G234" s="4">
        <f>IFERROR(XIRR(现金流!BA234:BI234,现金流!AR234:AZ234),"")</f>
        <v>6.3301506638526919E-2</v>
      </c>
      <c r="H234" s="4">
        <f>IFERROR(XIRR(现金流!BO234:BR234,现金流!BK234:BN234),"")</f>
        <v>5.8405819535255435E-2</v>
      </c>
      <c r="I234" s="4">
        <f>IFERROR(XIRR(现金流!BZ234:CE234,现金流!BT234:BY234),"")</f>
        <v>5.5824425816535961E-2</v>
      </c>
      <c r="J234" s="4">
        <f>IFERROR(XIRR(现金流!CM234:CR234,现金流!CG234:CL234),"")</f>
        <v>4.2569902539253232E-2</v>
      </c>
      <c r="K234" s="4" t="str">
        <f>IFERROR(XIRR(现金流!CX234:DA234,现金流!CT234:CW234),"")</f>
        <v/>
      </c>
    </row>
    <row r="235" spans="1:11" x14ac:dyDescent="0.15">
      <c r="A235" s="1">
        <v>42622</v>
      </c>
      <c r="B235" s="4" t="str">
        <f>IFERROR(XIRR(现金流!E235:H235,现金流!A235:D235),"")</f>
        <v/>
      </c>
      <c r="C235" s="4">
        <f>IFERROR(XIRR(现金流!M235:O235,现金流!J235:L235),"")</f>
        <v>5.2620580792427069E-2</v>
      </c>
      <c r="D235" s="4">
        <f>IFERROR(XIRR(现金流!T235:V235,现金流!Q235:S235),"")</f>
        <v>5.1722136139869701E-2</v>
      </c>
      <c r="E235" s="4">
        <f>IFERROR(XIRR(现金流!AC235:AG235,现金流!X235:AB235),"")</f>
        <v>5.0019297003746035E-2</v>
      </c>
      <c r="F235" s="4">
        <f>IFERROR(XIRR(现金流!AM235:AP235,现金流!AI235:AL235),"")</f>
        <v>5.559149086475372E-2</v>
      </c>
      <c r="G235" s="4">
        <f>IFERROR(XIRR(现金流!BA235:BI235,现金流!AR235:AZ235),"")</f>
        <v>6.2732264399528503E-2</v>
      </c>
      <c r="H235" s="4">
        <f>IFERROR(XIRR(现金流!BO235:BR235,现金流!BK235:BN235),"")</f>
        <v>5.6937661767005932E-2</v>
      </c>
      <c r="I235" s="4">
        <f>IFERROR(XIRR(现金流!BZ235:CE235,现金流!BT235:BY235),"")</f>
        <v>5.5821338295936593E-2</v>
      </c>
      <c r="J235" s="4">
        <f>IFERROR(XIRR(现金流!CM235:CR235,现金流!CG235:CL235),"")</f>
        <v>4.2277672886848458E-2</v>
      </c>
      <c r="K235" s="4" t="str">
        <f>IFERROR(XIRR(现金流!CX235:DA235,现金流!CT235:CW235),"")</f>
        <v/>
      </c>
    </row>
    <row r="236" spans="1:11" x14ac:dyDescent="0.15">
      <c r="A236" s="1">
        <v>42625</v>
      </c>
      <c r="B236" s="4">
        <f>IFERROR(XIRR(现金流!E236:H236,现金流!A236:D236),"")</f>
        <v>6.1279043555259705E-2</v>
      </c>
      <c r="C236" s="4">
        <f>IFERROR(XIRR(现金流!M236:O236,现金流!J236:L236),"")</f>
        <v>5.3362962603569042E-2</v>
      </c>
      <c r="D236" s="4">
        <f>IFERROR(XIRR(现金流!T236:V236,现金流!Q236:S236),"")</f>
        <v>5.1624700427055373E-2</v>
      </c>
      <c r="E236" s="4">
        <f>IFERROR(XIRR(现金流!AC236:AG236,现金流!X236:AB236),"")</f>
        <v>5.0713095068931582E-2</v>
      </c>
      <c r="F236" s="4">
        <f>IFERROR(XIRR(现金流!AM236:AP236,现金流!AI236:AL236),"")</f>
        <v>5.607120096683503E-2</v>
      </c>
      <c r="G236" s="4">
        <f>IFERROR(XIRR(现金流!BA236:BI236,现金流!AR236:AZ236),"")</f>
        <v>6.5355661511421206E-2</v>
      </c>
      <c r="H236" s="4">
        <f>IFERROR(XIRR(现金流!BO236:BR236,现金流!BK236:BN236),"")</f>
        <v>5.8373501896858221E-2</v>
      </c>
      <c r="I236" s="4">
        <f>IFERROR(XIRR(现金流!BZ236:CE236,现金流!BT236:BY236),"")</f>
        <v>5.6453660130500793E-2</v>
      </c>
      <c r="J236" s="4">
        <f>IFERROR(XIRR(现金流!CM236:CR236,现金流!CG236:CL236),"")</f>
        <v>4.3940153717994687E-2</v>
      </c>
      <c r="K236" s="4">
        <f>IFERROR(XIRR(现金流!CX236:DA236,现金流!CT236:CW236),"")</f>
        <v>5.955077707767488E-2</v>
      </c>
    </row>
    <row r="237" spans="1:11" x14ac:dyDescent="0.15">
      <c r="A237" s="1">
        <v>42626</v>
      </c>
      <c r="B237" s="4">
        <f>IFERROR(XIRR(现金流!E237:H237,现金流!A237:D237),"")</f>
        <v>6.0756799578666684E-2</v>
      </c>
      <c r="C237" s="4">
        <f>IFERROR(XIRR(现金流!M237:O237,现金流!J237:L237),"")</f>
        <v>5.2113935351371779E-2</v>
      </c>
      <c r="D237" s="4">
        <f>IFERROR(XIRR(现金流!T237:V237,现金流!Q237:S237),"")</f>
        <v>5.1591917872428894E-2</v>
      </c>
      <c r="E237" s="4">
        <f>IFERROR(XIRR(现金流!AC237:AG237,现金流!X237:AB237),"")</f>
        <v>5.0360575318336487E-2</v>
      </c>
      <c r="F237" s="4">
        <f>IFERROR(XIRR(现金流!AM237:AP237,现金流!AI237:AL237),"")</f>
        <v>5.6815233826637279E-2</v>
      </c>
      <c r="G237" s="4">
        <f>IFERROR(XIRR(现金流!BA237:BI237,现金流!AR237:AZ237),"")</f>
        <v>6.56627207994461E-2</v>
      </c>
      <c r="H237" s="4">
        <f>IFERROR(XIRR(现金流!BO237:BR237,现金流!BK237:BN237),"")</f>
        <v>5.9192726016044611E-2</v>
      </c>
      <c r="I237" s="4">
        <f>IFERROR(XIRR(现金流!BZ237:CE237,现金流!BT237:BY237),"")</f>
        <v>5.6367143988609314E-2</v>
      </c>
      <c r="J237" s="4">
        <f>IFERROR(XIRR(现金流!CM237:CR237,现金流!CG237:CL237),"")</f>
        <v>4.3961921334266657E-2</v>
      </c>
      <c r="K237" s="4">
        <f>IFERROR(XIRR(现金流!CX237:DA237,现金流!CT237:CW237),"")</f>
        <v>6.0117444396018987E-2</v>
      </c>
    </row>
    <row r="238" spans="1:11" x14ac:dyDescent="0.15">
      <c r="A238" s="1">
        <v>42627</v>
      </c>
      <c r="B238" s="4" t="str">
        <f>IFERROR(XIRR(现金流!E238:H238,现金流!A238:D238),"")</f>
        <v/>
      </c>
      <c r="C238" s="4">
        <f>IFERROR(XIRR(现金流!M238:O238,现金流!J238:L238),"")</f>
        <v>5.1283332705497744E-2</v>
      </c>
      <c r="D238" s="4">
        <f>IFERROR(XIRR(现金流!T238:V238,现金流!Q238:S238),"")</f>
        <v>5.090920627117157E-2</v>
      </c>
      <c r="E238" s="4">
        <f>IFERROR(XIRR(现金流!AC238:AG238,现金流!X238:AB238),"")</f>
        <v>5.0393691658973699E-2</v>
      </c>
      <c r="F238" s="4">
        <f>IFERROR(XIRR(现金流!AM238:AP238,现金流!AI238:AL238),"")</f>
        <v>5.7181891798973095E-2</v>
      </c>
      <c r="G238" s="4">
        <f>IFERROR(XIRR(现金流!BA238:BI238,现金流!AR238:AZ238),"")</f>
        <v>6.5627488493919361E-2</v>
      </c>
      <c r="H238" s="4">
        <f>IFERROR(XIRR(现金流!BO238:BR238,现金流!BK238:BN238),"")</f>
        <v>5.9171655774116511E-2</v>
      </c>
      <c r="I238" s="4">
        <f>IFERROR(XIRR(现金流!BZ238:CE238,现金流!BT238:BY238),"")</f>
        <v>5.6364414095878598E-2</v>
      </c>
      <c r="J238" s="4">
        <f>IFERROR(XIRR(现金流!CM238:CR238,现金流!CG238:CL238),"")</f>
        <v>4.3897536396980283E-2</v>
      </c>
      <c r="K238" s="4">
        <f>IFERROR(XIRR(现金流!CX238:DA238,现金流!CT238:CW238),"")</f>
        <v>5.8494839072227481E-2</v>
      </c>
    </row>
    <row r="239" spans="1:11" x14ac:dyDescent="0.15">
      <c r="A239" s="1">
        <v>42632</v>
      </c>
      <c r="B239" s="4">
        <f>IFERROR(XIRR(现金流!E239:H239,现金流!A239:D239),"")</f>
        <v>6.1021402478218079E-2</v>
      </c>
      <c r="C239" s="4">
        <f>IFERROR(XIRR(现金流!M239:O239,现金流!J239:L239),"")</f>
        <v>5.0756087899208074E-2</v>
      </c>
      <c r="D239" s="4">
        <f>IFERROR(XIRR(现金流!T239:V239,现金流!Q239:S239),"")</f>
        <v>5.1282081007957461E-2</v>
      </c>
      <c r="E239" s="4">
        <f>IFERROR(XIRR(现金流!AC239:AG239,现金流!X239:AB239),"")</f>
        <v>5.0525018572807306E-2</v>
      </c>
      <c r="F239" s="4">
        <f>IFERROR(XIRR(现金流!AM239:AP239,现金流!AI239:AL239),"")</f>
        <v>5.7035335898399361E-2</v>
      </c>
      <c r="G239" s="4">
        <f>IFERROR(XIRR(现金流!BA239:BI239,现金流!AR239:AZ239),"")</f>
        <v>6.5976521372795111E-2</v>
      </c>
      <c r="H239" s="4">
        <f>IFERROR(XIRR(现金流!BO239:BR239,现金流!BK239:BN239),"")</f>
        <v>5.9235498309135423E-2</v>
      </c>
      <c r="I239" s="4">
        <f>IFERROR(XIRR(现金流!BZ239:CE239,现金流!BT239:BY239),"")</f>
        <v>5.6547263264656061E-2</v>
      </c>
      <c r="J239" s="4">
        <f>IFERROR(XIRR(现金流!CM239:CR239,现金流!CG239:CL239),"")</f>
        <v>4.3949100375175479E-2</v>
      </c>
      <c r="K239" s="4">
        <f>IFERROR(XIRR(现金流!CX239:DA239,现金流!CT239:CW239),"")</f>
        <v>5.9482774138450614E-2</v>
      </c>
    </row>
    <row r="240" spans="1:11" x14ac:dyDescent="0.15">
      <c r="A240" s="1">
        <v>42633</v>
      </c>
      <c r="B240" s="4">
        <f>IFERROR(XIRR(现金流!E240:H240,现金流!A240:D240),"")</f>
        <v>6.2216362357139593E-2</v>
      </c>
      <c r="C240" s="4">
        <f>IFERROR(XIRR(现金流!M240:O240,现金流!J240:L240),"")</f>
        <v>5.0111964344978333E-2</v>
      </c>
      <c r="D240" s="4">
        <f>IFERROR(XIRR(现金流!T240:V240,现金流!Q240:S240),"")</f>
        <v>5.069768726825713E-2</v>
      </c>
      <c r="E240" s="4">
        <f>IFERROR(XIRR(现金流!AC240:AG240,现金流!X240:AB240),"")</f>
        <v>5.1406887173652646E-2</v>
      </c>
      <c r="F240" s="4">
        <f>IFERROR(XIRR(现金流!AM240:AP240,现金流!AI240:AL240),"")</f>
        <v>5.8256980776786815E-2</v>
      </c>
      <c r="G240" s="4">
        <f>IFERROR(XIRR(现金流!BA240:BI240,现金流!AR240:AZ240),"")</f>
        <v>6.695683896541596E-2</v>
      </c>
      <c r="H240" s="4">
        <f>IFERROR(XIRR(现金流!BO240:BR240,现金流!BK240:BN240),"")</f>
        <v>5.9497955441474917E-2</v>
      </c>
      <c r="I240" s="4">
        <f>IFERROR(XIRR(现金流!BZ240:CE240,现金流!BT240:BY240),"")</f>
        <v>5.7332631945610057E-2</v>
      </c>
      <c r="J240" s="4">
        <f>IFERROR(XIRR(现金流!CM240:CR240,现金流!CG240:CL240),"")</f>
        <v>4.3942156434059146E-2</v>
      </c>
      <c r="K240" s="4">
        <f>IFERROR(XIRR(现金流!CX240:DA240,现金流!CT240:CW240),"")</f>
        <v>5.9473010897636416E-2</v>
      </c>
    </row>
    <row r="241" spans="1:11" x14ac:dyDescent="0.15">
      <c r="A241" s="1">
        <v>42634</v>
      </c>
      <c r="B241" s="4">
        <f>IFERROR(XIRR(现金流!E241:H241,现金流!A241:D241),"")</f>
        <v>6.2536481022834781E-2</v>
      </c>
      <c r="C241" s="4">
        <f>IFERROR(XIRR(现金流!M241:O241,现金流!J241:L241),"")</f>
        <v>5.2153632044792189E-2</v>
      </c>
      <c r="D241" s="4">
        <f>IFERROR(XIRR(现金流!T241:V241,现金流!Q241:S241),"")</f>
        <v>4.9450078606605524E-2</v>
      </c>
      <c r="E241" s="4">
        <f>IFERROR(XIRR(现金流!AC241:AG241,现金流!X241:AB241),"")</f>
        <v>5.1405820250511172E-2</v>
      </c>
      <c r="F241" s="4">
        <f>IFERROR(XIRR(现金流!AM241:AP241,现金流!AI241:AL241),"")</f>
        <v>5.6929692625999451E-2</v>
      </c>
      <c r="G241" s="4">
        <f>IFERROR(XIRR(现金流!BA241:BI241,现金流!AR241:AZ241),"")</f>
        <v>6.7289009690284743E-2</v>
      </c>
      <c r="H241" s="4">
        <f>IFERROR(XIRR(现金流!BO241:BR241,现金流!BK241:BN241),"")</f>
        <v>5.9250029921531666E-2</v>
      </c>
      <c r="I241" s="4">
        <f>IFERROR(XIRR(现金流!BZ241:CE241,现金流!BT241:BY241),"")</f>
        <v>5.7528105378150951E-2</v>
      </c>
      <c r="J241" s="4">
        <f>IFERROR(XIRR(现金流!CM241:CR241,现金流!CG241:CL241),"")</f>
        <v>4.4079586863517761E-2</v>
      </c>
      <c r="K241" s="4">
        <f>IFERROR(XIRR(现金流!CX241:DA241,现金流!CT241:CW241),"")</f>
        <v>5.9463241696357721E-2</v>
      </c>
    </row>
    <row r="242" spans="1:11" x14ac:dyDescent="0.15">
      <c r="A242" s="1">
        <v>42635</v>
      </c>
      <c r="B242" s="4">
        <f>IFERROR(XIRR(现金流!E242:H242,现金流!A242:D242),"")</f>
        <v>5.9116420149803159E-2</v>
      </c>
      <c r="C242" s="4">
        <f>IFERROR(XIRR(现金流!M242:O242,现金流!J242:L242),"")</f>
        <v>5.1057156920433042E-2</v>
      </c>
      <c r="D242" s="4">
        <f>IFERROR(XIRR(现金流!T242:V242,现金流!Q242:S242),"")</f>
        <v>4.8308518528938291E-2</v>
      </c>
      <c r="E242" s="4">
        <f>IFERROR(XIRR(现金流!AC242:AG242,现金流!X242:AB242),"")</f>
        <v>5.1369300484657293E-2</v>
      </c>
      <c r="F242" s="4">
        <f>IFERROR(XIRR(现金流!AM242:AP242,现金流!AI242:AL242),"")</f>
        <v>5.683789551258088E-2</v>
      </c>
      <c r="G242" s="4">
        <f>IFERROR(XIRR(现金流!BA242:BI242,现金流!AR242:AZ242),"")</f>
        <v>6.5668466687202456E-2</v>
      </c>
      <c r="H242" s="4">
        <f>IFERROR(XIRR(现金流!BO242:BR242,现金流!BK242:BN242),"")</f>
        <v>5.9115251898765556E-2</v>
      </c>
      <c r="I242" s="4">
        <f>IFERROR(XIRR(现金流!BZ242:CE242,现金流!BT242:BY242),"")</f>
        <v>5.7159170508384705E-2</v>
      </c>
      <c r="J242" s="4">
        <f>IFERROR(XIRR(现金流!CM242:CR242,现金流!CG242:CL242),"")</f>
        <v>4.3899378180503851E-2</v>
      </c>
      <c r="K242" s="4" t="str">
        <f>IFERROR(XIRR(现金流!CX242:DA242,现金流!CT242:CW242),"")</f>
        <v/>
      </c>
    </row>
    <row r="243" spans="1:11" x14ac:dyDescent="0.15">
      <c r="A243" s="1">
        <v>42636</v>
      </c>
      <c r="B243" s="4">
        <f>IFERROR(XIRR(现金流!E243:H243,现金流!A243:D243),"")</f>
        <v>5.917076170444488E-2</v>
      </c>
      <c r="C243" s="4">
        <f>IFERROR(XIRR(现金流!M243:O243,现金流!J243:L243),"")</f>
        <v>5.0629952549934382E-2</v>
      </c>
      <c r="D243" s="4">
        <f>IFERROR(XIRR(现金流!T243:V243,现金流!Q243:S243),"")</f>
        <v>4.826598465442658E-2</v>
      </c>
      <c r="E243" s="4">
        <f>IFERROR(XIRR(现金流!AC243:AG243,现金流!X243:AB243),"")</f>
        <v>5.0836387276649478E-2</v>
      </c>
      <c r="F243" s="4">
        <f>IFERROR(XIRR(现金流!AM243:AP243,现金流!AI243:AL243),"")</f>
        <v>5.6823322176933283E-2</v>
      </c>
      <c r="G243" s="4">
        <f>IFERROR(XIRR(现金流!BA243:BI243,现金流!AR243:AZ243),"")</f>
        <v>6.6180101037025471E-2</v>
      </c>
      <c r="H243" s="4">
        <f>IFERROR(XIRR(现金流!BO243:BR243,现金流!BK243:BN243),"")</f>
        <v>5.818463265895843E-2</v>
      </c>
      <c r="I243" s="4">
        <f>IFERROR(XIRR(现金流!BZ243:CE243,现金流!BT243:BY243),"")</f>
        <v>5.6987711787223824E-2</v>
      </c>
      <c r="J243" s="4">
        <f>IFERROR(XIRR(现金流!CM243:CR243,现金流!CG243:CL243),"")</f>
        <v>4.3372806906700132E-2</v>
      </c>
      <c r="K243" s="4" t="str">
        <f>IFERROR(XIRR(现金流!CX243:DA243,现金流!CT243:CW243),"")</f>
        <v/>
      </c>
    </row>
    <row r="244" spans="1:11" x14ac:dyDescent="0.15">
      <c r="A244" s="1">
        <v>42639</v>
      </c>
      <c r="B244" s="4">
        <f>IFERROR(XIRR(现金流!E244:H244,现金流!A244:D244),"")</f>
        <v>5.9177371859550479E-2</v>
      </c>
      <c r="C244" s="4">
        <f>IFERROR(XIRR(现金流!M244:O244,现金流!J244:L244),"")</f>
        <v>5.1168224215507513E-2</v>
      </c>
      <c r="D244" s="4">
        <f>IFERROR(XIRR(现金流!T244:V244,现金流!Q244:S244),"")</f>
        <v>4.9474564194679271E-2</v>
      </c>
      <c r="E244" s="4">
        <f>IFERROR(XIRR(现金流!AC244:AG244,现金流!X244:AB244),"")</f>
        <v>5.0760820508003235E-2</v>
      </c>
      <c r="F244" s="4">
        <f>IFERROR(XIRR(现金流!AM244:AP244,现金流!AI244:AL244),"")</f>
        <v>5.6623384356498718E-2</v>
      </c>
      <c r="G244" s="4">
        <f>IFERROR(XIRR(现金流!BA244:BI244,现金流!AR244:AZ244),"")</f>
        <v>6.6399469971656799E-2</v>
      </c>
      <c r="H244" s="4">
        <f>IFERROR(XIRR(现金流!BO244:BR244,现金流!BK244:BN244),"")</f>
        <v>5.8116909861564633E-2</v>
      </c>
      <c r="I244" s="4">
        <f>IFERROR(XIRR(现金流!BZ244:CE244,现金流!BT244:BY244),"")</f>
        <v>5.5966070294380194E-2</v>
      </c>
      <c r="J244" s="4">
        <f>IFERROR(XIRR(现金流!CM244:CR244,现金流!CG244:CL244),"")</f>
        <v>5.3133752942085277E-2</v>
      </c>
      <c r="K244" s="4">
        <f>IFERROR(XIRR(现金流!CX244:DA244,现金流!CT244:CW244),"")</f>
        <v>5.8302304148674017E-2</v>
      </c>
    </row>
    <row r="245" spans="1:11" x14ac:dyDescent="0.15">
      <c r="A245" s="1">
        <v>42640</v>
      </c>
      <c r="B245" s="4">
        <f>IFERROR(XIRR(现金流!E245:H245,现金流!A245:D245),"")</f>
        <v>6.3162681460380551E-2</v>
      </c>
      <c r="C245" s="4">
        <f>IFERROR(XIRR(现金流!M245:O245,现金流!J245:L245),"")</f>
        <v>5.1196983456611639E-2</v>
      </c>
      <c r="D245" s="4">
        <f>IFERROR(XIRR(现金流!T245:V245,现金流!Q245:S245),"")</f>
        <v>5.0218728184700023E-2</v>
      </c>
      <c r="E245" s="4">
        <f>IFERROR(XIRR(现金流!AC245:AG245,现金流!X245:AB245),"")</f>
        <v>5.0510677695274356E-2</v>
      </c>
      <c r="F245" s="4">
        <f>IFERROR(XIRR(现金流!AM245:AP245,现金流!AI245:AL245),"")</f>
        <v>5.6530234217643735E-2</v>
      </c>
      <c r="G245" s="4">
        <f>IFERROR(XIRR(现金流!BA245:BI245,现金流!AR245:AZ245),"")</f>
        <v>6.6201564669609067E-2</v>
      </c>
      <c r="H245" s="4">
        <f>IFERROR(XIRR(现金流!BO245:BR245,现金流!BK245:BN245),"")</f>
        <v>5.7581040263175967E-2</v>
      </c>
      <c r="I245" s="4">
        <f>IFERROR(XIRR(现金流!BZ245:CE245,现金流!BT245:BY245),"")</f>
        <v>5.5876109004020694E-2</v>
      </c>
      <c r="J245" s="4">
        <f>IFERROR(XIRR(现金流!CM245:CR245,现金流!CG245:CL245),"")</f>
        <v>5.3193345665931702E-2</v>
      </c>
      <c r="K245" s="4" t="str">
        <f>IFERROR(XIRR(现金流!CX245:DA245,现金流!CT245:CW245),"")</f>
        <v/>
      </c>
    </row>
    <row r="246" spans="1:11" x14ac:dyDescent="0.15">
      <c r="A246" s="1">
        <v>42641</v>
      </c>
      <c r="B246" s="4" t="str">
        <f>IFERROR(XIRR(现金流!E246:H246,现金流!A246:D246),"")</f>
        <v/>
      </c>
      <c r="C246" s="4">
        <f>IFERROR(XIRR(现金流!M246:O246,现金流!J246:L246),"")</f>
        <v>5.1226159930229193E-2</v>
      </c>
      <c r="D246" s="4">
        <f>IFERROR(XIRR(现金流!T246:V246,现金流!Q246:S246),"")</f>
        <v>4.9170538783073439E-2</v>
      </c>
      <c r="E246" s="4">
        <f>IFERROR(XIRR(现金流!AC246:AG246,现金流!X246:AB246),"")</f>
        <v>5.0402352213859553E-2</v>
      </c>
      <c r="F246" s="4">
        <f>IFERROR(XIRR(现金流!AM246:AP246,现金流!AI246:AL246),"")</f>
        <v>5.5811133980751049E-2</v>
      </c>
      <c r="G246" s="4">
        <f>IFERROR(XIRR(现金流!BA246:BI246,现金流!AR246:AZ246),"")</f>
        <v>6.6206952929496757E-2</v>
      </c>
      <c r="H246" s="4">
        <f>IFERROR(XIRR(现金流!BO246:BR246,现金流!BK246:BN246),"")</f>
        <v>5.7557651400566096E-2</v>
      </c>
      <c r="I246" s="4">
        <f>IFERROR(XIRR(现金流!BZ246:CE246,现金流!BT246:BY246),"")</f>
        <v>5.5476835370063773E-2</v>
      </c>
      <c r="J246" s="4">
        <f>IFERROR(XIRR(现金流!CM246:CR246,现金流!CG246:CL246),"")</f>
        <v>5.3312268853187572E-2</v>
      </c>
      <c r="K246" s="4">
        <f>IFERROR(XIRR(现金流!CX246:DA246,现金流!CT246:CW246),"")</f>
        <v>5.8279570937156674E-2</v>
      </c>
    </row>
    <row r="247" spans="1:11" x14ac:dyDescent="0.15">
      <c r="A247" s="1">
        <v>42642</v>
      </c>
      <c r="B247" s="4">
        <f>IFERROR(XIRR(现金流!E247:H247,现金流!A247:D247),"")</f>
        <v>6.1220321059226979E-2</v>
      </c>
      <c r="C247" s="4">
        <f>IFERROR(XIRR(现金流!M247:O247,现金流!J247:L247),"")</f>
        <v>5.0076511502265927E-2</v>
      </c>
      <c r="D247" s="4">
        <f>IFERROR(XIRR(现金流!T247:V247,现金流!Q247:S247),"")</f>
        <v>4.8567679524421689E-2</v>
      </c>
      <c r="E247" s="4">
        <f>IFERROR(XIRR(现金流!AC247:AG247,现金流!X247:AB247),"")</f>
        <v>4.9442681670188907E-2</v>
      </c>
      <c r="F247" s="4">
        <f>IFERROR(XIRR(现金流!AM247:AP247,现金流!AI247:AL247),"")</f>
        <v>5.5324926972389207E-2</v>
      </c>
      <c r="G247" s="4">
        <f>IFERROR(XIRR(现金流!BA247:BI247,现金流!AR247:AZ247),"")</f>
        <v>6.5603509545326247E-2</v>
      </c>
      <c r="H247" s="4">
        <f>IFERROR(XIRR(现金流!BO247:BR247,现金流!BK247:BN247),"")</f>
        <v>5.7191565632820143E-2</v>
      </c>
      <c r="I247" s="4">
        <f>IFERROR(XIRR(现金流!BZ247:CE247,现金流!BT247:BY247),"")</f>
        <v>5.3011259436607366E-2</v>
      </c>
      <c r="J247" s="4">
        <f>IFERROR(XIRR(现金流!CM247:CR247,现金流!CG247:CL247),"")</f>
        <v>5.2484372258186363E-2</v>
      </c>
      <c r="K247" s="4">
        <f>IFERROR(XIRR(现金流!CX247:DA247,现金流!CT247:CW247),"")</f>
        <v>5.8268174529075623E-2</v>
      </c>
    </row>
    <row r="248" spans="1:11" x14ac:dyDescent="0.15">
      <c r="A248" s="1">
        <v>42643</v>
      </c>
      <c r="B248" s="4">
        <f>IFERROR(XIRR(现金流!E248:H248,现金流!A248:D248),"")</f>
        <v>5.8445104956626887E-2</v>
      </c>
      <c r="C248" s="4">
        <f>IFERROR(XIRR(现金流!M248:O248,现金流!J248:L248),"")</f>
        <v>4.962467253208161E-2</v>
      </c>
      <c r="D248" s="4">
        <f>IFERROR(XIRR(现金流!T248:V248,现金流!Q248:S248),"")</f>
        <v>4.7399547696113584E-2</v>
      </c>
      <c r="E248" s="4">
        <f>IFERROR(XIRR(现金流!AC248:AG248,现金流!X248:AB248),"")</f>
        <v>2.9666265845298769E-2</v>
      </c>
      <c r="F248" s="4">
        <f>IFERROR(XIRR(现金流!AM248:AP248,现金流!AI248:AL248),"")</f>
        <v>5.4367813467979434E-2</v>
      </c>
      <c r="G248" s="4">
        <f>IFERROR(XIRR(现金流!BA248:BI248,现金流!AR248:AZ248),"")</f>
        <v>6.3077631592750538E-2</v>
      </c>
      <c r="H248" s="4">
        <f>IFERROR(XIRR(现金流!BO248:BR248,现金流!BK248:BN248),"")</f>
        <v>5.5741408467292794E-2</v>
      </c>
      <c r="I248" s="4">
        <f>IFERROR(XIRR(现金流!BZ248:CE248,现金流!BT248:BY248),"")</f>
        <v>5.1839110255241391E-2</v>
      </c>
      <c r="J248" s="4">
        <f>IFERROR(XIRR(现金流!CM248:CR248,现金流!CG248:CL248),"")</f>
        <v>5.2100506424903881E-2</v>
      </c>
      <c r="K248" s="4">
        <f>IFERROR(XIRR(现金流!CX248:DA248,现金流!CT248:CW248),"")</f>
        <v>5.7904401421546944E-2</v>
      </c>
    </row>
  </sheetData>
  <phoneticPr fontId="1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XFD1048576"/>
    </sheetView>
  </sheetViews>
  <sheetFormatPr defaultRowHeight="13.5" x14ac:dyDescent="0.15"/>
  <cols>
    <col min="1" max="1" width="11.5" style="1" customWidth="1"/>
  </cols>
  <sheetData>
    <row r="1" spans="1:11" x14ac:dyDescent="0.15">
      <c r="A1" s="1" t="s">
        <v>14</v>
      </c>
      <c r="B1">
        <v>112236</v>
      </c>
      <c r="C1">
        <v>122126</v>
      </c>
      <c r="D1">
        <v>122163</v>
      </c>
      <c r="E1">
        <v>122201</v>
      </c>
      <c r="F1">
        <v>122222</v>
      </c>
      <c r="G1">
        <v>122249</v>
      </c>
      <c r="H1">
        <v>122267</v>
      </c>
      <c r="I1">
        <v>122328</v>
      </c>
      <c r="J1">
        <v>122383</v>
      </c>
      <c r="K1">
        <v>122408</v>
      </c>
    </row>
    <row r="2" spans="1:11" x14ac:dyDescent="0.15">
      <c r="A2" s="1" t="s">
        <v>15</v>
      </c>
      <c r="B2" t="s">
        <v>438</v>
      </c>
      <c r="C2" t="s">
        <v>53</v>
      </c>
      <c r="D2" t="s">
        <v>59</v>
      </c>
      <c r="E2" t="s">
        <v>135</v>
      </c>
      <c r="F2" t="s">
        <v>62</v>
      </c>
      <c r="G2" t="s">
        <v>134</v>
      </c>
      <c r="H2" t="s">
        <v>57</v>
      </c>
      <c r="I2" t="s">
        <v>114</v>
      </c>
      <c r="J2" t="s">
        <v>124</v>
      </c>
      <c r="K2" t="s">
        <v>109</v>
      </c>
    </row>
    <row r="3" spans="1:11" x14ac:dyDescent="0.15">
      <c r="A3" s="1">
        <v>42277</v>
      </c>
      <c r="B3" s="5">
        <f>IFERROR(RANK(到期收益率!B3,到期收益率!$B3:$K3),"")</f>
        <v>8</v>
      </c>
      <c r="C3" s="5" t="str">
        <f>IFERROR(RANK(到期收益率!C3,到期收益率!$B3:$K3),"")</f>
        <v/>
      </c>
      <c r="D3" s="5">
        <f>IFERROR(RANK(到期收益率!D3,到期收益率!$B3:$K3),"")</f>
        <v>5</v>
      </c>
      <c r="E3" s="5">
        <f>IFERROR(RANK(到期收益率!E3,到期收益率!$B3:$K3),"")</f>
        <v>9</v>
      </c>
      <c r="F3" s="5">
        <f>IFERROR(RANK(到期收益率!F3,到期收益率!$B3:$K3),"")</f>
        <v>1</v>
      </c>
      <c r="G3" s="5">
        <f>IFERROR(RANK(到期收益率!G3,到期收益率!$B3:$K3),"")</f>
        <v>4</v>
      </c>
      <c r="H3" s="5">
        <f>IFERROR(RANK(到期收益率!H3,到期收益率!$B3:$K3),"")</f>
        <v>3</v>
      </c>
      <c r="I3" s="5">
        <f>IFERROR(RANK(到期收益率!I3,到期收益率!$B3:$K3),"")</f>
        <v>7</v>
      </c>
      <c r="J3" s="5">
        <f>IFERROR(RANK(到期收益率!J3,到期收益率!$B3:$K3),"")</f>
        <v>6</v>
      </c>
      <c r="K3" s="5">
        <f>IFERROR(RANK(到期收益率!K3,到期收益率!$B3:$K3),"")</f>
        <v>2</v>
      </c>
    </row>
    <row r="4" spans="1:11" x14ac:dyDescent="0.15">
      <c r="A4" s="1">
        <v>42285</v>
      </c>
      <c r="B4" s="5">
        <f>IFERROR(RANK(到期收益率!B4,到期收益率!$B4:$K4),"")</f>
        <v>5</v>
      </c>
      <c r="C4" s="5" t="str">
        <f>IFERROR(RANK(到期收益率!C4,到期收益率!$B4:$K4),"")</f>
        <v/>
      </c>
      <c r="D4" s="5">
        <f>IFERROR(RANK(到期收益率!D4,到期收益率!$B4:$K4),"")</f>
        <v>3</v>
      </c>
      <c r="E4" s="5">
        <f>IFERROR(RANK(到期收益率!E4,到期收益率!$B4:$K4),"")</f>
        <v>6</v>
      </c>
      <c r="F4" s="5">
        <f>IFERROR(RANK(到期收益率!F4,到期收益率!$B4:$K4),"")</f>
        <v>1</v>
      </c>
      <c r="G4" s="5" t="str">
        <f>IFERROR(RANK(到期收益率!G4,到期收益率!$B4:$K4),"")</f>
        <v/>
      </c>
      <c r="H4" s="5">
        <f>IFERROR(RANK(到期收益率!H4,到期收益率!$B4:$K4),"")</f>
        <v>2</v>
      </c>
      <c r="I4" s="5" t="str">
        <f>IFERROR(RANK(到期收益率!I4,到期收益率!$B4:$K4),"")</f>
        <v/>
      </c>
      <c r="J4" s="5">
        <f>IFERROR(RANK(到期收益率!J4,到期收益率!$B4:$K4),"")</f>
        <v>4</v>
      </c>
      <c r="K4" s="5" t="str">
        <f>IFERROR(RANK(到期收益率!K4,到期收益率!$B4:$K4),"")</f>
        <v/>
      </c>
    </row>
    <row r="5" spans="1:11" x14ac:dyDescent="0.15">
      <c r="A5" s="1">
        <v>42286</v>
      </c>
      <c r="B5" s="5">
        <f>IFERROR(RANK(到期收益率!B5,到期收益率!$B5:$K5),"")</f>
        <v>7</v>
      </c>
      <c r="C5" s="5">
        <f>IFERROR(RANK(到期收益率!C5,到期收益率!$B5:$K5),"")</f>
        <v>6</v>
      </c>
      <c r="D5" s="5">
        <f>IFERROR(RANK(到期收益率!D5,到期收益率!$B5:$K5),"")</f>
        <v>4</v>
      </c>
      <c r="E5" s="5" t="str">
        <f>IFERROR(RANK(到期收益率!E5,到期收益率!$B5:$K5),"")</f>
        <v/>
      </c>
      <c r="F5" s="5" t="str">
        <f>IFERROR(RANK(到期收益率!F5,到期收益率!$B5:$K5),"")</f>
        <v/>
      </c>
      <c r="G5" s="5">
        <f>IFERROR(RANK(到期收益率!G5,到期收益率!$B5:$K5),"")</f>
        <v>3</v>
      </c>
      <c r="H5" s="5">
        <f>IFERROR(RANK(到期收益率!H5,到期收益率!$B5:$K5),"")</f>
        <v>1</v>
      </c>
      <c r="I5" s="5">
        <f>IFERROR(RANK(到期收益率!I5,到期收益率!$B5:$K5),"")</f>
        <v>8</v>
      </c>
      <c r="J5" s="5">
        <f>IFERROR(RANK(到期收益率!J5,到期收益率!$B5:$K5),"")</f>
        <v>5</v>
      </c>
      <c r="K5" s="5">
        <f>IFERROR(RANK(到期收益率!K5,到期收益率!$B5:$K5),"")</f>
        <v>2</v>
      </c>
    </row>
    <row r="6" spans="1:11" x14ac:dyDescent="0.15">
      <c r="A6" s="1">
        <v>42289</v>
      </c>
      <c r="B6" s="5">
        <f>IFERROR(RANK(到期收益率!B6,到期收益率!$B6:$K6),"")</f>
        <v>9</v>
      </c>
      <c r="C6" s="5">
        <f>IFERROR(RANK(到期收益率!C6,到期收益率!$B6:$K6),"")</f>
        <v>6</v>
      </c>
      <c r="D6" s="5">
        <f>IFERROR(RANK(到期收益率!D6,到期收益率!$B6:$K6),"")</f>
        <v>4</v>
      </c>
      <c r="E6" s="5" t="str">
        <f>IFERROR(RANK(到期收益率!E6,到期收益率!$B6:$K6),"")</f>
        <v/>
      </c>
      <c r="F6" s="5">
        <f>IFERROR(RANK(到期收益率!F6,到期收益率!$B6:$K6),"")</f>
        <v>2</v>
      </c>
      <c r="G6" s="5">
        <f>IFERROR(RANK(到期收益率!G6,到期收益率!$B6:$K6),"")</f>
        <v>5</v>
      </c>
      <c r="H6" s="5">
        <f>IFERROR(RANK(到期收益率!H6,到期收益率!$B6:$K6),"")</f>
        <v>1</v>
      </c>
      <c r="I6" s="5">
        <f>IFERROR(RANK(到期收益率!I6,到期收益率!$B6:$K6),"")</f>
        <v>8</v>
      </c>
      <c r="J6" s="5">
        <f>IFERROR(RANK(到期收益率!J6,到期收益率!$B6:$K6),"")</f>
        <v>7</v>
      </c>
      <c r="K6" s="5">
        <f>IFERROR(RANK(到期收益率!K6,到期收益率!$B6:$K6),"")</f>
        <v>3</v>
      </c>
    </row>
    <row r="7" spans="1:11" x14ac:dyDescent="0.15">
      <c r="A7" s="1">
        <v>42290</v>
      </c>
      <c r="B7" s="5" t="str">
        <f>IFERROR(RANK(到期收益率!B7,到期收益率!$B7:$K7),"")</f>
        <v/>
      </c>
      <c r="C7" s="5">
        <f>IFERROR(RANK(到期收益率!C7,到期收益率!$B7:$K7),"")</f>
        <v>7</v>
      </c>
      <c r="D7" s="5">
        <f>IFERROR(RANK(到期收益率!D7,到期收益率!$B7:$K7),"")</f>
        <v>4</v>
      </c>
      <c r="E7" s="5" t="str">
        <f>IFERROR(RANK(到期收益率!E7,到期收益率!$B7:$K7),"")</f>
        <v/>
      </c>
      <c r="F7" s="5">
        <f>IFERROR(RANK(到期收益率!F7,到期收益率!$B7:$K7),"")</f>
        <v>2</v>
      </c>
      <c r="G7" s="5">
        <f>IFERROR(RANK(到期收益率!G7,到期收益率!$B7:$K7),"")</f>
        <v>5</v>
      </c>
      <c r="H7" s="5">
        <f>IFERROR(RANK(到期收益率!H7,到期收益率!$B7:$K7),"")</f>
        <v>1</v>
      </c>
      <c r="I7" s="5" t="str">
        <f>IFERROR(RANK(到期收益率!I7,到期收益率!$B7:$K7),"")</f>
        <v/>
      </c>
      <c r="J7" s="5">
        <f>IFERROR(RANK(到期收益率!J7,到期收益率!$B7:$K7),"")</f>
        <v>6</v>
      </c>
      <c r="K7" s="5">
        <f>IFERROR(RANK(到期收益率!K7,到期收益率!$B7:$K7),"")</f>
        <v>3</v>
      </c>
    </row>
    <row r="8" spans="1:11" x14ac:dyDescent="0.15">
      <c r="A8" s="1">
        <v>42291</v>
      </c>
      <c r="B8" s="5">
        <f>IFERROR(RANK(到期收益率!B8,到期收益率!$B8:$K8),"")</f>
        <v>8</v>
      </c>
      <c r="C8" s="5">
        <f>IFERROR(RANK(到期收益率!C8,到期收益率!$B8:$K8),"")</f>
        <v>6</v>
      </c>
      <c r="D8" s="5" t="str">
        <f>IFERROR(RANK(到期收益率!D8,到期收益率!$B8:$K8),"")</f>
        <v/>
      </c>
      <c r="E8" s="5" t="str">
        <f>IFERROR(RANK(到期收益率!E8,到期收益率!$B8:$K8),"")</f>
        <v/>
      </c>
      <c r="F8" s="5">
        <f>IFERROR(RANK(到期收益率!F8,到期收益率!$B8:$K8),"")</f>
        <v>2</v>
      </c>
      <c r="G8" s="5">
        <f>IFERROR(RANK(到期收益率!G8,到期收益率!$B8:$K8),"")</f>
        <v>4</v>
      </c>
      <c r="H8" s="5">
        <f>IFERROR(RANK(到期收益率!H8,到期收益率!$B8:$K8),"")</f>
        <v>1</v>
      </c>
      <c r="I8" s="5">
        <f>IFERROR(RANK(到期收益率!I8,到期收益率!$B8:$K8),"")</f>
        <v>7</v>
      </c>
      <c r="J8" s="5">
        <f>IFERROR(RANK(到期收益率!J8,到期收益率!$B8:$K8),"")</f>
        <v>5</v>
      </c>
      <c r="K8" s="5">
        <f>IFERROR(RANK(到期收益率!K8,到期收益率!$B8:$K8),"")</f>
        <v>3</v>
      </c>
    </row>
    <row r="9" spans="1:11" x14ac:dyDescent="0.15">
      <c r="A9" s="1">
        <v>42292</v>
      </c>
      <c r="B9" s="5">
        <f>IFERROR(RANK(到期收益率!B9,到期收益率!$B9:$K9),"")</f>
        <v>6</v>
      </c>
      <c r="C9" s="5">
        <f>IFERROR(RANK(到期收益率!C9,到期收益率!$B9:$K9),"")</f>
        <v>4</v>
      </c>
      <c r="D9" s="5">
        <f>IFERROR(RANK(到期收益率!D9,到期收益率!$B9:$K9),"")</f>
        <v>2</v>
      </c>
      <c r="E9" s="5" t="str">
        <f>IFERROR(RANK(到期收益率!E9,到期收益率!$B9:$K9),"")</f>
        <v/>
      </c>
      <c r="F9" s="5" t="str">
        <f>IFERROR(RANK(到期收益率!F9,到期收益率!$B9:$K9),"")</f>
        <v/>
      </c>
      <c r="G9" s="5" t="str">
        <f>IFERROR(RANK(到期收益率!G9,到期收益率!$B9:$K9),"")</f>
        <v/>
      </c>
      <c r="H9" s="5">
        <f>IFERROR(RANK(到期收益率!H9,到期收益率!$B9:$K9),"")</f>
        <v>1</v>
      </c>
      <c r="I9" s="5">
        <f>IFERROR(RANK(到期收益率!I9,到期收益率!$B9:$K9),"")</f>
        <v>5</v>
      </c>
      <c r="J9" s="5">
        <f>IFERROR(RANK(到期收益率!J9,到期收益率!$B9:$K9),"")</f>
        <v>3</v>
      </c>
      <c r="K9" s="5" t="str">
        <f>IFERROR(RANK(到期收益率!K9,到期收益率!$B9:$K9),"")</f>
        <v/>
      </c>
    </row>
    <row r="10" spans="1:11" x14ac:dyDescent="0.15">
      <c r="A10" s="1">
        <v>42293</v>
      </c>
      <c r="B10" s="5">
        <f>IFERROR(RANK(到期收益率!B10,到期收益率!$B10:$K10),"")</f>
        <v>8</v>
      </c>
      <c r="C10" s="5">
        <f>IFERROR(RANK(到期收益率!C10,到期收益率!$B10:$K10),"")</f>
        <v>6</v>
      </c>
      <c r="D10" s="5">
        <f>IFERROR(RANK(到期收益率!D10,到期收益率!$B10:$K10),"")</f>
        <v>3</v>
      </c>
      <c r="E10" s="5" t="str">
        <f>IFERROR(RANK(到期收益率!E10,到期收益率!$B10:$K10),"")</f>
        <v/>
      </c>
      <c r="F10" s="5" t="str">
        <f>IFERROR(RANK(到期收益率!F10,到期收益率!$B10:$K10),"")</f>
        <v/>
      </c>
      <c r="G10" s="5">
        <f>IFERROR(RANK(到期收益率!G10,到期收益率!$B10:$K10),"")</f>
        <v>4</v>
      </c>
      <c r="H10" s="5">
        <f>IFERROR(RANK(到期收益率!H10,到期收益率!$B10:$K10),"")</f>
        <v>1</v>
      </c>
      <c r="I10" s="5">
        <f>IFERROR(RANK(到期收益率!I10,到期收益率!$B10:$K10),"")</f>
        <v>7</v>
      </c>
      <c r="J10" s="5">
        <f>IFERROR(RANK(到期收益率!J10,到期收益率!$B10:$K10),"")</f>
        <v>5</v>
      </c>
      <c r="K10" s="5">
        <f>IFERROR(RANK(到期收益率!K10,到期收益率!$B10:$K10),"")</f>
        <v>2</v>
      </c>
    </row>
    <row r="11" spans="1:11" x14ac:dyDescent="0.15">
      <c r="A11" s="1">
        <v>42296</v>
      </c>
      <c r="B11" s="5">
        <f>IFERROR(RANK(到期收益率!B11,到期收益率!$B11:$K11),"")</f>
        <v>6</v>
      </c>
      <c r="C11" s="5">
        <f>IFERROR(RANK(到期收益率!C11,到期收益率!$B11:$K11),"")</f>
        <v>4</v>
      </c>
      <c r="D11" s="5">
        <f>IFERROR(RANK(到期收益率!D11,到期收益率!$B11:$K11),"")</f>
        <v>3</v>
      </c>
      <c r="E11" s="5" t="str">
        <f>IFERROR(RANK(到期收益率!E11,到期收益率!$B11:$K11),"")</f>
        <v/>
      </c>
      <c r="F11" s="5" t="str">
        <f>IFERROR(RANK(到期收益率!F11,到期收益率!$B11:$K11),"")</f>
        <v/>
      </c>
      <c r="G11" s="5" t="str">
        <f>IFERROR(RANK(到期收益率!G11,到期收益率!$B11:$K11),"")</f>
        <v/>
      </c>
      <c r="H11" s="5">
        <f>IFERROR(RANK(到期收益率!H11,到期收益率!$B11:$K11),"")</f>
        <v>1</v>
      </c>
      <c r="I11" s="5">
        <f>IFERROR(RANK(到期收益率!I11,到期收益率!$B11:$K11),"")</f>
        <v>5</v>
      </c>
      <c r="J11" s="5" t="str">
        <f>IFERROR(RANK(到期收益率!J11,到期收益率!$B11:$K11),"")</f>
        <v/>
      </c>
      <c r="K11" s="5">
        <f>IFERROR(RANK(到期收益率!K11,到期收益率!$B11:$K11),"")</f>
        <v>2</v>
      </c>
    </row>
    <row r="12" spans="1:11" x14ac:dyDescent="0.15">
      <c r="A12" s="1">
        <v>42297</v>
      </c>
      <c r="B12" s="5">
        <f>IFERROR(RANK(到期收益率!B12,到期收益率!$B12:$K12),"")</f>
        <v>9</v>
      </c>
      <c r="C12" s="5">
        <f>IFERROR(RANK(到期收益率!C12,到期收益率!$B12:$K12),"")</f>
        <v>6</v>
      </c>
      <c r="D12" s="5">
        <f>IFERROR(RANK(到期收益率!D12,到期收益率!$B12:$K12),"")</f>
        <v>4</v>
      </c>
      <c r="E12" s="5" t="str">
        <f>IFERROR(RANK(到期收益率!E12,到期收益率!$B12:$K12),"")</f>
        <v/>
      </c>
      <c r="F12" s="5">
        <f>IFERROR(RANK(到期收益率!F12,到期收益率!$B12:$K12),"")</f>
        <v>2</v>
      </c>
      <c r="G12" s="5">
        <f>IFERROR(RANK(到期收益率!G12,到期收益率!$B12:$K12),"")</f>
        <v>5</v>
      </c>
      <c r="H12" s="5">
        <f>IFERROR(RANK(到期收益率!H12,到期收益率!$B12:$K12),"")</f>
        <v>1</v>
      </c>
      <c r="I12" s="5">
        <f>IFERROR(RANK(到期收益率!I12,到期收益率!$B12:$K12),"")</f>
        <v>8</v>
      </c>
      <c r="J12" s="5">
        <f>IFERROR(RANK(到期收益率!J12,到期收益率!$B12:$K12),"")</f>
        <v>7</v>
      </c>
      <c r="K12" s="5">
        <f>IFERROR(RANK(到期收益率!K12,到期收益率!$B12:$K12),"")</f>
        <v>3</v>
      </c>
    </row>
    <row r="13" spans="1:11" x14ac:dyDescent="0.15">
      <c r="A13" s="1">
        <v>42298</v>
      </c>
      <c r="B13" s="5" t="str">
        <f>IFERROR(RANK(到期收益率!B13,到期收益率!$B13:$K13),"")</f>
        <v/>
      </c>
      <c r="C13" s="5">
        <f>IFERROR(RANK(到期收益率!C13,到期收益率!$B13:$K13),"")</f>
        <v>5</v>
      </c>
      <c r="D13" s="5">
        <f>IFERROR(RANK(到期收益率!D13,到期收益率!$B13:$K13),"")</f>
        <v>3</v>
      </c>
      <c r="E13" s="5">
        <f>IFERROR(RANK(到期收益率!E13,到期收益率!$B13:$K13),"")</f>
        <v>8</v>
      </c>
      <c r="F13" s="5" t="str">
        <f>IFERROR(RANK(到期收益率!F13,到期收益率!$B13:$K13),"")</f>
        <v/>
      </c>
      <c r="G13" s="5">
        <f>IFERROR(RANK(到期收益率!G13,到期收益率!$B13:$K13),"")</f>
        <v>4</v>
      </c>
      <c r="H13" s="5">
        <f>IFERROR(RANK(到期收益率!H13,到期收益率!$B13:$K13),"")</f>
        <v>1</v>
      </c>
      <c r="I13" s="5">
        <f>IFERROR(RANK(到期收益率!I13,到期收益率!$B13:$K13),"")</f>
        <v>7</v>
      </c>
      <c r="J13" s="5">
        <f>IFERROR(RANK(到期收益率!J13,到期收益率!$B13:$K13),"")</f>
        <v>6</v>
      </c>
      <c r="K13" s="5">
        <f>IFERROR(RANK(到期收益率!K13,到期收益率!$B13:$K13),"")</f>
        <v>2</v>
      </c>
    </row>
    <row r="14" spans="1:11" x14ac:dyDescent="0.15">
      <c r="A14" s="1">
        <v>42299</v>
      </c>
      <c r="B14" s="5" t="str">
        <f>IFERROR(RANK(到期收益率!B14,到期收益率!$B14:$K14),"")</f>
        <v/>
      </c>
      <c r="C14" s="5">
        <f>IFERROR(RANK(到期收益率!C14,到期收益率!$B14:$K14),"")</f>
        <v>5</v>
      </c>
      <c r="D14" s="5">
        <f>IFERROR(RANK(到期收益率!D14,到期收益率!$B14:$K14),"")</f>
        <v>4</v>
      </c>
      <c r="E14" s="5" t="str">
        <f>IFERROR(RANK(到期收益率!E14,到期收益率!$B14:$K14),"")</f>
        <v/>
      </c>
      <c r="F14" s="5">
        <f>IFERROR(RANK(到期收益率!F14,到期收益率!$B14:$K14),"")</f>
        <v>2</v>
      </c>
      <c r="G14" s="5" t="str">
        <f>IFERROR(RANK(到期收益率!G14,到期收益率!$B14:$K14),"")</f>
        <v/>
      </c>
      <c r="H14" s="5">
        <f>IFERROR(RANK(到期收益率!H14,到期收益率!$B14:$K14),"")</f>
        <v>1</v>
      </c>
      <c r="I14" s="5">
        <f>IFERROR(RANK(到期收益率!I14,到期收益率!$B14:$K14),"")</f>
        <v>7</v>
      </c>
      <c r="J14" s="5">
        <f>IFERROR(RANK(到期收益率!J14,到期收益率!$B14:$K14),"")</f>
        <v>6</v>
      </c>
      <c r="K14" s="5">
        <f>IFERROR(RANK(到期收益率!K14,到期收益率!$B14:$K14),"")</f>
        <v>3</v>
      </c>
    </row>
    <row r="15" spans="1:11" x14ac:dyDescent="0.15">
      <c r="A15" s="1">
        <v>42300</v>
      </c>
      <c r="B15" s="5">
        <f>IFERROR(RANK(到期收益率!B15,到期收益率!$B15:$K15),"")</f>
        <v>7</v>
      </c>
      <c r="C15" s="5">
        <f>IFERROR(RANK(到期收益率!C15,到期收益率!$B15:$K15),"")</f>
        <v>6</v>
      </c>
      <c r="D15" s="5">
        <f>IFERROR(RANK(到期收益率!D15,到期收益率!$B15:$K15),"")</f>
        <v>4</v>
      </c>
      <c r="E15" s="5" t="str">
        <f>IFERROR(RANK(到期收益率!E15,到期收益率!$B15:$K15),"")</f>
        <v/>
      </c>
      <c r="F15" s="5">
        <f>IFERROR(RANK(到期收益率!F15,到期收益率!$B15:$K15),"")</f>
        <v>2</v>
      </c>
      <c r="G15" s="5" t="str">
        <f>IFERROR(RANK(到期收益率!G15,到期收益率!$B15:$K15),"")</f>
        <v/>
      </c>
      <c r="H15" s="5">
        <f>IFERROR(RANK(到期收益率!H15,到期收益率!$B15:$K15),"")</f>
        <v>1</v>
      </c>
      <c r="I15" s="5" t="str">
        <f>IFERROR(RANK(到期收益率!I15,到期收益率!$B15:$K15),"")</f>
        <v/>
      </c>
      <c r="J15" s="5">
        <f>IFERROR(RANK(到期收益率!J15,到期收益率!$B15:$K15),"")</f>
        <v>5</v>
      </c>
      <c r="K15" s="5">
        <f>IFERROR(RANK(到期收益率!K15,到期收益率!$B15:$K15),"")</f>
        <v>3</v>
      </c>
    </row>
    <row r="16" spans="1:11" x14ac:dyDescent="0.15">
      <c r="A16" s="1">
        <v>42303</v>
      </c>
      <c r="B16" s="5" t="str">
        <f>IFERROR(RANK(到期收益率!B16,到期收益率!$B16:$K16),"")</f>
        <v/>
      </c>
      <c r="C16" s="5">
        <f>IFERROR(RANK(到期收益率!C16,到期收益率!$B16:$K16),"")</f>
        <v>6</v>
      </c>
      <c r="D16" s="5">
        <f>IFERROR(RANK(到期收益率!D16,到期收益率!$B16:$K16),"")</f>
        <v>3</v>
      </c>
      <c r="E16" s="5" t="str">
        <f>IFERROR(RANK(到期收益率!E16,到期收益率!$B16:$K16),"")</f>
        <v/>
      </c>
      <c r="F16" s="5" t="str">
        <f>IFERROR(RANK(到期收益率!F16,到期收益率!$B16:$K16),"")</f>
        <v/>
      </c>
      <c r="G16" s="5">
        <f>IFERROR(RANK(到期收益率!G16,到期收益率!$B16:$K16),"")</f>
        <v>4</v>
      </c>
      <c r="H16" s="5">
        <f>IFERROR(RANK(到期收益率!H16,到期收益率!$B16:$K16),"")</f>
        <v>1</v>
      </c>
      <c r="I16" s="5" t="str">
        <f>IFERROR(RANK(到期收益率!I16,到期收益率!$B16:$K16),"")</f>
        <v/>
      </c>
      <c r="J16" s="5">
        <f>IFERROR(RANK(到期收益率!J16,到期收益率!$B16:$K16),"")</f>
        <v>5</v>
      </c>
      <c r="K16" s="5">
        <f>IFERROR(RANK(到期收益率!K16,到期收益率!$B16:$K16),"")</f>
        <v>2</v>
      </c>
    </row>
    <row r="17" spans="1:11" x14ac:dyDescent="0.15">
      <c r="A17" s="1">
        <v>42304</v>
      </c>
      <c r="B17" s="5" t="str">
        <f>IFERROR(RANK(到期收益率!B17,到期收益率!$B17:$K17),"")</f>
        <v/>
      </c>
      <c r="C17" s="5">
        <f>IFERROR(RANK(到期收益率!C17,到期收益率!$B17:$K17),"")</f>
        <v>6</v>
      </c>
      <c r="D17" s="5">
        <f>IFERROR(RANK(到期收益率!D17,到期收益率!$B17:$K17),"")</f>
        <v>3</v>
      </c>
      <c r="E17" s="5" t="str">
        <f>IFERROR(RANK(到期收益率!E17,到期收益率!$B17:$K17),"")</f>
        <v/>
      </c>
      <c r="F17" s="5" t="str">
        <f>IFERROR(RANK(到期收益率!F17,到期收益率!$B17:$K17),"")</f>
        <v/>
      </c>
      <c r="G17" s="5">
        <f>IFERROR(RANK(到期收益率!G17,到期收益率!$B17:$K17),"")</f>
        <v>4</v>
      </c>
      <c r="H17" s="5">
        <f>IFERROR(RANK(到期收益率!H17,到期收益率!$B17:$K17),"")</f>
        <v>1</v>
      </c>
      <c r="I17" s="5">
        <f>IFERROR(RANK(到期收益率!I17,到期收益率!$B17:$K17),"")</f>
        <v>7</v>
      </c>
      <c r="J17" s="5">
        <f>IFERROR(RANK(到期收益率!J17,到期收益率!$B17:$K17),"")</f>
        <v>5</v>
      </c>
      <c r="K17" s="5">
        <f>IFERROR(RANK(到期收益率!K17,到期收益率!$B17:$K17),"")</f>
        <v>2</v>
      </c>
    </row>
    <row r="18" spans="1:11" x14ac:dyDescent="0.15">
      <c r="A18" s="1">
        <v>42305</v>
      </c>
      <c r="B18" s="5" t="str">
        <f>IFERROR(RANK(到期收益率!B18,到期收益率!$B18:$K18),"")</f>
        <v/>
      </c>
      <c r="C18" s="5">
        <f>IFERROR(RANK(到期收益率!C18,到期收益率!$B18:$K18),"")</f>
        <v>6</v>
      </c>
      <c r="D18" s="5">
        <f>IFERROR(RANK(到期收益率!D18,到期收益率!$B18:$K18),"")</f>
        <v>4</v>
      </c>
      <c r="E18" s="5" t="str">
        <f>IFERROR(RANK(到期收益率!E18,到期收益率!$B18:$K18),"")</f>
        <v/>
      </c>
      <c r="F18" s="5">
        <f>IFERROR(RANK(到期收益率!F18,到期收益率!$B18:$K18),"")</f>
        <v>2</v>
      </c>
      <c r="G18" s="5" t="str">
        <f>IFERROR(RANK(到期收益率!G18,到期收益率!$B18:$K18),"")</f>
        <v/>
      </c>
      <c r="H18" s="5">
        <f>IFERROR(RANK(到期收益率!H18,到期收益率!$B18:$K18),"")</f>
        <v>1</v>
      </c>
      <c r="I18" s="5" t="str">
        <f>IFERROR(RANK(到期收益率!I18,到期收益率!$B18:$K18),"")</f>
        <v/>
      </c>
      <c r="J18" s="5">
        <f>IFERROR(RANK(到期收益率!J18,到期收益率!$B18:$K18),"")</f>
        <v>5</v>
      </c>
      <c r="K18" s="5">
        <f>IFERROR(RANK(到期收益率!K18,到期收益率!$B18:$K18),"")</f>
        <v>3</v>
      </c>
    </row>
    <row r="19" spans="1:11" x14ac:dyDescent="0.15">
      <c r="A19" s="1">
        <v>42306</v>
      </c>
      <c r="B19" s="5" t="str">
        <f>IFERROR(RANK(到期收益率!B19,到期收益率!$B19:$K19),"")</f>
        <v/>
      </c>
      <c r="C19" s="5">
        <f>IFERROR(RANK(到期收益率!C19,到期收益率!$B19:$K19),"")</f>
        <v>7</v>
      </c>
      <c r="D19" s="5">
        <f>IFERROR(RANK(到期收益率!D19,到期收益率!$B19:$K19),"")</f>
        <v>4</v>
      </c>
      <c r="E19" s="5">
        <f>IFERROR(RANK(到期收益率!E19,到期收益率!$B19:$K19),"")</f>
        <v>9</v>
      </c>
      <c r="F19" s="5">
        <f>IFERROR(RANK(到期收益率!F19,到期收益率!$B19:$K19),"")</f>
        <v>2</v>
      </c>
      <c r="G19" s="5">
        <f>IFERROR(RANK(到期收益率!G19,到期收益率!$B19:$K19),"")</f>
        <v>5</v>
      </c>
      <c r="H19" s="5">
        <f>IFERROR(RANK(到期收益率!H19,到期收益率!$B19:$K19),"")</f>
        <v>1</v>
      </c>
      <c r="I19" s="5">
        <f>IFERROR(RANK(到期收益率!I19,到期收益率!$B19:$K19),"")</f>
        <v>8</v>
      </c>
      <c r="J19" s="5">
        <f>IFERROR(RANK(到期收益率!J19,到期收益率!$B19:$K19),"")</f>
        <v>6</v>
      </c>
      <c r="K19" s="5">
        <f>IFERROR(RANK(到期收益率!K19,到期收益率!$B19:$K19),"")</f>
        <v>3</v>
      </c>
    </row>
    <row r="20" spans="1:11" x14ac:dyDescent="0.15">
      <c r="A20" s="1">
        <v>42307</v>
      </c>
      <c r="B20" s="5" t="str">
        <f>IFERROR(RANK(到期收益率!B20,到期收益率!$B20:$K20),"")</f>
        <v/>
      </c>
      <c r="C20" s="5">
        <f>IFERROR(RANK(到期收益率!C20,到期收益率!$B20:$K20),"")</f>
        <v>6</v>
      </c>
      <c r="D20" s="5">
        <f>IFERROR(RANK(到期收益率!D20,到期收益率!$B20:$K20),"")</f>
        <v>3</v>
      </c>
      <c r="E20" s="5">
        <f>IFERROR(RANK(到期收益率!E20,到期收益率!$B20:$K20),"")</f>
        <v>7</v>
      </c>
      <c r="F20" s="5" t="str">
        <f>IFERROR(RANK(到期收益率!F20,到期收益率!$B20:$K20),"")</f>
        <v/>
      </c>
      <c r="G20" s="5">
        <f>IFERROR(RANK(到期收益率!G20,到期收益率!$B20:$K20),"")</f>
        <v>4</v>
      </c>
      <c r="H20" s="5">
        <f>IFERROR(RANK(到期收益率!H20,到期收益率!$B20:$K20),"")</f>
        <v>1</v>
      </c>
      <c r="I20" s="5" t="str">
        <f>IFERROR(RANK(到期收益率!I20,到期收益率!$B20:$K20),"")</f>
        <v/>
      </c>
      <c r="J20" s="5">
        <f>IFERROR(RANK(到期收益率!J20,到期收益率!$B20:$K20),"")</f>
        <v>5</v>
      </c>
      <c r="K20" s="5">
        <f>IFERROR(RANK(到期收益率!K20,到期收益率!$B20:$K20),"")</f>
        <v>2</v>
      </c>
    </row>
    <row r="21" spans="1:11" x14ac:dyDescent="0.15">
      <c r="A21" s="1">
        <v>42310</v>
      </c>
      <c r="B21" s="5" t="str">
        <f>IFERROR(RANK(到期收益率!B21,到期收益率!$B21:$K21),"")</f>
        <v/>
      </c>
      <c r="C21" s="5">
        <f>IFERROR(RANK(到期收益率!C21,到期收益率!$B21:$K21),"")</f>
        <v>6</v>
      </c>
      <c r="D21" s="5">
        <f>IFERROR(RANK(到期收益率!D21,到期收益率!$B21:$K21),"")</f>
        <v>2</v>
      </c>
      <c r="E21" s="5">
        <f>IFERROR(RANK(到期收益率!E21,到期收益率!$B21:$K21),"")</f>
        <v>7</v>
      </c>
      <c r="F21" s="5" t="str">
        <f>IFERROR(RANK(到期收益率!F21,到期收益率!$B21:$K21),"")</f>
        <v/>
      </c>
      <c r="G21" s="5">
        <f>IFERROR(RANK(到期收益率!G21,到期收益率!$B21:$K21),"")</f>
        <v>3</v>
      </c>
      <c r="H21" s="5">
        <f>IFERROR(RANK(到期收益率!H21,到期收益率!$B21:$K21),"")</f>
        <v>1</v>
      </c>
      <c r="I21" s="5">
        <f>IFERROR(RANK(到期收益率!I21,到期收益率!$B21:$K21),"")</f>
        <v>5</v>
      </c>
      <c r="J21" s="5">
        <f>IFERROR(RANK(到期收益率!J21,到期收益率!$B21:$K21),"")</f>
        <v>4</v>
      </c>
      <c r="K21" s="5" t="str">
        <f>IFERROR(RANK(到期收益率!K21,到期收益率!$B21:$K21),"")</f>
        <v/>
      </c>
    </row>
    <row r="22" spans="1:11" x14ac:dyDescent="0.15">
      <c r="A22" s="1">
        <v>42311</v>
      </c>
      <c r="B22" s="5" t="str">
        <f>IFERROR(RANK(到期收益率!B22,到期收益率!$B22:$K22),"")</f>
        <v/>
      </c>
      <c r="C22" s="5">
        <f>IFERROR(RANK(到期收益率!C22,到期收益率!$B22:$K22),"")</f>
        <v>6</v>
      </c>
      <c r="D22" s="5">
        <f>IFERROR(RANK(到期收益率!D22,到期收益率!$B22:$K22),"")</f>
        <v>3</v>
      </c>
      <c r="E22" s="5">
        <f>IFERROR(RANK(到期收益率!E22,到期收益率!$B22:$K22),"")</f>
        <v>7</v>
      </c>
      <c r="F22" s="5" t="str">
        <f>IFERROR(RANK(到期收益率!F22,到期收益率!$B22:$K22),"")</f>
        <v/>
      </c>
      <c r="G22" s="5">
        <f>IFERROR(RANK(到期收益率!G22,到期收益率!$B22:$K22),"")</f>
        <v>4</v>
      </c>
      <c r="H22" s="5">
        <f>IFERROR(RANK(到期收益率!H22,到期收益率!$B22:$K22),"")</f>
        <v>1</v>
      </c>
      <c r="I22" s="5" t="str">
        <f>IFERROR(RANK(到期收益率!I22,到期收益率!$B22:$K22),"")</f>
        <v/>
      </c>
      <c r="J22" s="5">
        <f>IFERROR(RANK(到期收益率!J22,到期收益率!$B22:$K22),"")</f>
        <v>5</v>
      </c>
      <c r="K22" s="5">
        <f>IFERROR(RANK(到期收益率!K22,到期收益率!$B22:$K22),"")</f>
        <v>2</v>
      </c>
    </row>
    <row r="23" spans="1:11" x14ac:dyDescent="0.15">
      <c r="A23" s="1">
        <v>42312</v>
      </c>
      <c r="B23" s="5" t="str">
        <f>IFERROR(RANK(到期收益率!B23,到期收益率!$B23:$K23),"")</f>
        <v/>
      </c>
      <c r="C23" s="5">
        <f>IFERROR(RANK(到期收益率!C23,到期收益率!$B23:$K23),"")</f>
        <v>6</v>
      </c>
      <c r="D23" s="5">
        <f>IFERROR(RANK(到期收益率!D23,到期收益率!$B23:$K23),"")</f>
        <v>3</v>
      </c>
      <c r="E23" s="5" t="str">
        <f>IFERROR(RANK(到期收益率!E23,到期收益率!$B23:$K23),"")</f>
        <v/>
      </c>
      <c r="F23" s="5" t="str">
        <f>IFERROR(RANK(到期收益率!F23,到期收益率!$B23:$K23),"")</f>
        <v/>
      </c>
      <c r="G23" s="5">
        <f>IFERROR(RANK(到期收益率!G23,到期收益率!$B23:$K23),"")</f>
        <v>4</v>
      </c>
      <c r="H23" s="5">
        <f>IFERROR(RANK(到期收益率!H23,到期收益率!$B23:$K23),"")</f>
        <v>1</v>
      </c>
      <c r="I23" s="5" t="str">
        <f>IFERROR(RANK(到期收益率!I23,到期收益率!$B23:$K23),"")</f>
        <v/>
      </c>
      <c r="J23" s="5">
        <f>IFERROR(RANK(到期收益率!J23,到期收益率!$B23:$K23),"")</f>
        <v>5</v>
      </c>
      <c r="K23" s="5">
        <f>IFERROR(RANK(到期收益率!K23,到期收益率!$B23:$K23),"")</f>
        <v>2</v>
      </c>
    </row>
    <row r="24" spans="1:11" x14ac:dyDescent="0.15">
      <c r="A24" s="1">
        <v>42313</v>
      </c>
      <c r="B24" s="5" t="str">
        <f>IFERROR(RANK(到期收益率!B24,到期收益率!$B24:$K24),"")</f>
        <v/>
      </c>
      <c r="C24" s="5">
        <f>IFERROR(RANK(到期收益率!C24,到期收益率!$B24:$K24),"")</f>
        <v>6</v>
      </c>
      <c r="D24" s="5">
        <f>IFERROR(RANK(到期收益率!D24,到期收益率!$B24:$K24),"")</f>
        <v>4</v>
      </c>
      <c r="E24" s="5">
        <f>IFERROR(RANK(到期收益率!E24,到期收益率!$B24:$K24),"")</f>
        <v>7</v>
      </c>
      <c r="F24" s="5">
        <f>IFERROR(RANK(到期收益率!F24,到期收益率!$B24:$K24),"")</f>
        <v>2</v>
      </c>
      <c r="G24" s="5" t="str">
        <f>IFERROR(RANK(到期收益率!G24,到期收益率!$B24:$K24),"")</f>
        <v/>
      </c>
      <c r="H24" s="5">
        <f>IFERROR(RANK(到期收益率!H24,到期收益率!$B24:$K24),"")</f>
        <v>1</v>
      </c>
      <c r="I24" s="5" t="str">
        <f>IFERROR(RANK(到期收益率!I24,到期收益率!$B24:$K24),"")</f>
        <v/>
      </c>
      <c r="J24" s="5">
        <f>IFERROR(RANK(到期收益率!J24,到期收益率!$B24:$K24),"")</f>
        <v>5</v>
      </c>
      <c r="K24" s="5">
        <f>IFERROR(RANK(到期收益率!K24,到期收益率!$B24:$K24),"")</f>
        <v>3</v>
      </c>
    </row>
    <row r="25" spans="1:11" x14ac:dyDescent="0.15">
      <c r="A25" s="1">
        <v>42314</v>
      </c>
      <c r="B25" s="5" t="str">
        <f>IFERROR(RANK(到期收益率!B25,到期收益率!$B25:$K25),"")</f>
        <v/>
      </c>
      <c r="C25" s="5">
        <f>IFERROR(RANK(到期收益率!C25,到期收益率!$B25:$K25),"")</f>
        <v>5</v>
      </c>
      <c r="D25" s="5">
        <f>IFERROR(RANK(到期收益率!D25,到期收益率!$B25:$K25),"")</f>
        <v>4</v>
      </c>
      <c r="E25" s="5">
        <f>IFERROR(RANK(到期收益率!E25,到期收益率!$B25:$K25),"")</f>
        <v>6</v>
      </c>
      <c r="F25" s="5">
        <f>IFERROR(RANK(到期收益率!F25,到期收益率!$B25:$K25),"")</f>
        <v>2</v>
      </c>
      <c r="G25" s="5" t="str">
        <f>IFERROR(RANK(到期收益率!G25,到期收益率!$B25:$K25),"")</f>
        <v/>
      </c>
      <c r="H25" s="5">
        <f>IFERROR(RANK(到期收益率!H25,到期收益率!$B25:$K25),"")</f>
        <v>1</v>
      </c>
      <c r="I25" s="5" t="str">
        <f>IFERROR(RANK(到期收益率!I25,到期收益率!$B25:$K25),"")</f>
        <v/>
      </c>
      <c r="J25" s="5">
        <f>IFERROR(RANK(到期收益率!J25,到期收益率!$B25:$K25),"")</f>
        <v>7</v>
      </c>
      <c r="K25" s="5">
        <f>IFERROR(RANK(到期收益率!K25,到期收益率!$B25:$K25),"")</f>
        <v>3</v>
      </c>
    </row>
    <row r="26" spans="1:11" x14ac:dyDescent="0.15">
      <c r="A26" s="1">
        <v>42317</v>
      </c>
      <c r="B26" s="5" t="str">
        <f>IFERROR(RANK(到期收益率!B26,到期收益率!$B26:$K26),"")</f>
        <v/>
      </c>
      <c r="C26" s="5">
        <f>IFERROR(RANK(到期收益率!C26,到期收益率!$B26:$K26),"")</f>
        <v>4</v>
      </c>
      <c r="D26" s="5">
        <f>IFERROR(RANK(到期收益率!D26,到期收益率!$B26:$K26),"")</f>
        <v>2</v>
      </c>
      <c r="E26" s="5" t="str">
        <f>IFERROR(RANK(到期收益率!E26,到期收益率!$B26:$K26),"")</f>
        <v/>
      </c>
      <c r="F26" s="5" t="str">
        <f>IFERROR(RANK(到期收益率!F26,到期收益率!$B26:$K26),"")</f>
        <v/>
      </c>
      <c r="G26" s="5">
        <f>IFERROR(RANK(到期收益率!G26,到期收益率!$B26:$K26),"")</f>
        <v>3</v>
      </c>
      <c r="H26" s="5">
        <f>IFERROR(RANK(到期收益率!H26,到期收益率!$B26:$K26),"")</f>
        <v>1</v>
      </c>
      <c r="I26" s="5">
        <f>IFERROR(RANK(到期收益率!I26,到期收益率!$B26:$K26),"")</f>
        <v>6</v>
      </c>
      <c r="J26" s="5">
        <f>IFERROR(RANK(到期收益率!J26,到期收益率!$B26:$K26),"")</f>
        <v>5</v>
      </c>
      <c r="K26" s="5" t="str">
        <f>IFERROR(RANK(到期收益率!K26,到期收益率!$B26:$K26),"")</f>
        <v/>
      </c>
    </row>
    <row r="27" spans="1:11" x14ac:dyDescent="0.15">
      <c r="A27" s="1">
        <v>42318</v>
      </c>
      <c r="B27" s="5" t="str">
        <f>IFERROR(RANK(到期收益率!B27,到期收益率!$B27:$K27),"")</f>
        <v/>
      </c>
      <c r="C27" s="5">
        <f>IFERROR(RANK(到期收益率!C27,到期收益率!$B27:$K27),"")</f>
        <v>5</v>
      </c>
      <c r="D27" s="5">
        <f>IFERROR(RANK(到期收益率!D27,到期收益率!$B27:$K27),"")</f>
        <v>3</v>
      </c>
      <c r="E27" s="5">
        <f>IFERROR(RANK(到期收益率!E27,到期收益率!$B27:$K27),"")</f>
        <v>7</v>
      </c>
      <c r="F27" s="5">
        <f>IFERROR(RANK(到期收益率!F27,到期收益率!$B27:$K27),"")</f>
        <v>2</v>
      </c>
      <c r="G27" s="5">
        <f>IFERROR(RANK(到期收益率!G27,到期收益率!$B27:$K27),"")</f>
        <v>4</v>
      </c>
      <c r="H27" s="5">
        <f>IFERROR(RANK(到期收益率!H27,到期收益率!$B27:$K27),"")</f>
        <v>1</v>
      </c>
      <c r="I27" s="5" t="str">
        <f>IFERROR(RANK(到期收益率!I27,到期收益率!$B27:$K27),"")</f>
        <v/>
      </c>
      <c r="J27" s="5">
        <f>IFERROR(RANK(到期收益率!J27,到期收益率!$B27:$K27),"")</f>
        <v>6</v>
      </c>
      <c r="K27" s="5" t="str">
        <f>IFERROR(RANK(到期收益率!K27,到期收益率!$B27:$K27),"")</f>
        <v/>
      </c>
    </row>
    <row r="28" spans="1:11" x14ac:dyDescent="0.15">
      <c r="A28" s="1">
        <v>42319</v>
      </c>
      <c r="B28" s="5" t="str">
        <f>IFERROR(RANK(到期收益率!B28,到期收益率!$B28:$K28),"")</f>
        <v/>
      </c>
      <c r="C28" s="5">
        <f>IFERROR(RANK(到期收益率!C28,到期收益率!$B28:$K28),"")</f>
        <v>3</v>
      </c>
      <c r="D28" s="5">
        <f>IFERROR(RANK(到期收益率!D28,到期收益率!$B28:$K28),"")</f>
        <v>2</v>
      </c>
      <c r="E28" s="5">
        <f>IFERROR(RANK(到期收益率!E28,到期收益率!$B28:$K28),"")</f>
        <v>5</v>
      </c>
      <c r="F28" s="5" t="str">
        <f>IFERROR(RANK(到期收益率!F28,到期收益率!$B28:$K28),"")</f>
        <v/>
      </c>
      <c r="G28" s="5" t="str">
        <f>IFERROR(RANK(到期收益率!G28,到期收益率!$B28:$K28),"")</f>
        <v/>
      </c>
      <c r="H28" s="5">
        <f>IFERROR(RANK(到期收益率!H28,到期收益率!$B28:$K28),"")</f>
        <v>1</v>
      </c>
      <c r="I28" s="5" t="str">
        <f>IFERROR(RANK(到期收益率!I28,到期收益率!$B28:$K28),"")</f>
        <v/>
      </c>
      <c r="J28" s="5">
        <f>IFERROR(RANK(到期收益率!J28,到期收益率!$B28:$K28),"")</f>
        <v>4</v>
      </c>
      <c r="K28" s="5" t="str">
        <f>IFERROR(RANK(到期收益率!K28,到期收益率!$B28:$K28),"")</f>
        <v/>
      </c>
    </row>
    <row r="29" spans="1:11" x14ac:dyDescent="0.15">
      <c r="A29" s="1">
        <v>42320</v>
      </c>
      <c r="B29" s="5" t="str">
        <f>IFERROR(RANK(到期收益率!B29,到期收益率!$B29:$K29),"")</f>
        <v/>
      </c>
      <c r="C29" s="5">
        <f>IFERROR(RANK(到期收益率!C29,到期收益率!$B29:$K29),"")</f>
        <v>4</v>
      </c>
      <c r="D29" s="5">
        <f>IFERROR(RANK(到期收益率!D29,到期收益率!$B29:$K29),"")</f>
        <v>3</v>
      </c>
      <c r="E29" s="5" t="str">
        <f>IFERROR(RANK(到期收益率!E29,到期收益率!$B29:$K29),"")</f>
        <v/>
      </c>
      <c r="F29" s="5">
        <f>IFERROR(RANK(到期收益率!F29,到期收益率!$B29:$K29),"")</f>
        <v>2</v>
      </c>
      <c r="G29" s="5" t="str">
        <f>IFERROR(RANK(到期收益率!G29,到期收益率!$B29:$K29),"")</f>
        <v/>
      </c>
      <c r="H29" s="5">
        <f>IFERROR(RANK(到期收益率!H29,到期收益率!$B29:$K29),"")</f>
        <v>1</v>
      </c>
      <c r="I29" s="5" t="str">
        <f>IFERROR(RANK(到期收益率!I29,到期收益率!$B29:$K29),"")</f>
        <v/>
      </c>
      <c r="J29" s="5">
        <f>IFERROR(RANK(到期收益率!J29,到期收益率!$B29:$K29),"")</f>
        <v>5</v>
      </c>
      <c r="K29" s="5" t="str">
        <f>IFERROR(RANK(到期收益率!K29,到期收益率!$B29:$K29),"")</f>
        <v/>
      </c>
    </row>
    <row r="30" spans="1:11" x14ac:dyDescent="0.15">
      <c r="A30" s="1">
        <v>42321</v>
      </c>
      <c r="B30" s="5" t="str">
        <f>IFERROR(RANK(到期收益率!B30,到期收益率!$B30:$K30),"")</f>
        <v/>
      </c>
      <c r="C30" s="5">
        <f>IFERROR(RANK(到期收益率!C30,到期收益率!$B30:$K30),"")</f>
        <v>4</v>
      </c>
      <c r="D30" s="5">
        <f>IFERROR(RANK(到期收益率!D30,到期收益率!$B30:$K30),"")</f>
        <v>3</v>
      </c>
      <c r="E30" s="5">
        <f>IFERROR(RANK(到期收益率!E30,到期收益率!$B30:$K30),"")</f>
        <v>6</v>
      </c>
      <c r="F30" s="5">
        <f>IFERROR(RANK(到期收益率!F30,到期收益率!$B30:$K30),"")</f>
        <v>2</v>
      </c>
      <c r="G30" s="5" t="str">
        <f>IFERROR(RANK(到期收益率!G30,到期收益率!$B30:$K30),"")</f>
        <v/>
      </c>
      <c r="H30" s="5">
        <f>IFERROR(RANK(到期收益率!H30,到期收益率!$B30:$K30),"")</f>
        <v>1</v>
      </c>
      <c r="I30" s="5">
        <f>IFERROR(RANK(到期收益率!I30,到期收益率!$B30:$K30),"")</f>
        <v>5</v>
      </c>
      <c r="J30" s="5">
        <f>IFERROR(RANK(到期收益率!J30,到期收益率!$B30:$K30),"")</f>
        <v>7</v>
      </c>
      <c r="K30" s="5" t="str">
        <f>IFERROR(RANK(到期收益率!K30,到期收益率!$B30:$K30),"")</f>
        <v/>
      </c>
    </row>
    <row r="31" spans="1:11" x14ac:dyDescent="0.15">
      <c r="A31" s="1">
        <v>42324</v>
      </c>
      <c r="B31" s="5" t="str">
        <f>IFERROR(RANK(到期收益率!B31,到期收益率!$B31:$K31),"")</f>
        <v/>
      </c>
      <c r="C31" s="5">
        <f>IFERROR(RANK(到期收益率!C31,到期收益率!$B31:$K31),"")</f>
        <v>3</v>
      </c>
      <c r="D31" s="5" t="str">
        <f>IFERROR(RANK(到期收益率!D31,到期收益率!$B31:$K31),"")</f>
        <v/>
      </c>
      <c r="E31" s="5">
        <f>IFERROR(RANK(到期收益率!E31,到期收益率!$B31:$K31),"")</f>
        <v>5</v>
      </c>
      <c r="F31" s="5">
        <f>IFERROR(RANK(到期收益率!F31,到期收益率!$B31:$K31),"")</f>
        <v>2</v>
      </c>
      <c r="G31" s="5">
        <f>IFERROR(RANK(到期收益率!G31,到期收益率!$B31:$K31),"")</f>
        <v>4</v>
      </c>
      <c r="H31" s="5">
        <f>IFERROR(RANK(到期收益率!H31,到期收益率!$B31:$K31),"")</f>
        <v>1</v>
      </c>
      <c r="I31" s="5">
        <f>IFERROR(RANK(到期收益率!I31,到期收益率!$B31:$K31),"")</f>
        <v>6</v>
      </c>
      <c r="J31" s="5">
        <f>IFERROR(RANK(到期收益率!J31,到期收益率!$B31:$K31),"")</f>
        <v>7</v>
      </c>
      <c r="K31" s="5" t="str">
        <f>IFERROR(RANK(到期收益率!K31,到期收益率!$B31:$K31),"")</f>
        <v/>
      </c>
    </row>
    <row r="32" spans="1:11" x14ac:dyDescent="0.15">
      <c r="A32" s="1">
        <v>42325</v>
      </c>
      <c r="B32" s="5" t="str">
        <f>IFERROR(RANK(到期收益率!B32,到期收益率!$B32:$K32),"")</f>
        <v/>
      </c>
      <c r="C32" s="5">
        <f>IFERROR(RANK(到期收益率!C32,到期收益率!$B32:$K32),"")</f>
        <v>5</v>
      </c>
      <c r="D32" s="5">
        <f>IFERROR(RANK(到期收益率!D32,到期收益率!$B32:$K32),"")</f>
        <v>4</v>
      </c>
      <c r="E32" s="5">
        <f>IFERROR(RANK(到期收益率!E32,到期收益率!$B32:$K32),"")</f>
        <v>7</v>
      </c>
      <c r="F32" s="5">
        <f>IFERROR(RANK(到期收益率!F32,到期收益率!$B32:$K32),"")</f>
        <v>3</v>
      </c>
      <c r="G32" s="5">
        <f>IFERROR(RANK(到期收益率!G32,到期收益率!$B32:$K32),"")</f>
        <v>6</v>
      </c>
      <c r="H32" s="5">
        <f>IFERROR(RANK(到期收益率!H32,到期收益率!$B32:$K32),"")</f>
        <v>1</v>
      </c>
      <c r="I32" s="5" t="str">
        <f>IFERROR(RANK(到期收益率!I32,到期收益率!$B32:$K32),"")</f>
        <v/>
      </c>
      <c r="J32" s="5">
        <f>IFERROR(RANK(到期收益率!J32,到期收益率!$B32:$K32),"")</f>
        <v>8</v>
      </c>
      <c r="K32" s="5">
        <f>IFERROR(RANK(到期收益率!K32,到期收益率!$B32:$K32),"")</f>
        <v>2</v>
      </c>
    </row>
    <row r="33" spans="1:11" x14ac:dyDescent="0.15">
      <c r="A33" s="1">
        <v>42326</v>
      </c>
      <c r="B33" s="5" t="str">
        <f>IFERROR(RANK(到期收益率!B33,到期收益率!$B33:$K33),"")</f>
        <v/>
      </c>
      <c r="C33" s="5">
        <f>IFERROR(RANK(到期收益率!C33,到期收益率!$B33:$K33),"")</f>
        <v>5</v>
      </c>
      <c r="D33" s="5">
        <f>IFERROR(RANK(到期收益率!D33,到期收益率!$B33:$K33),"")</f>
        <v>3</v>
      </c>
      <c r="E33" s="5" t="str">
        <f>IFERROR(RANK(到期收益率!E33,到期收益率!$B33:$K33),"")</f>
        <v/>
      </c>
      <c r="F33" s="5">
        <f>IFERROR(RANK(到期收益率!F33,到期收益率!$B33:$K33),"")</f>
        <v>2</v>
      </c>
      <c r="G33" s="5">
        <f>IFERROR(RANK(到期收益率!G33,到期收益率!$B33:$K33),"")</f>
        <v>6</v>
      </c>
      <c r="H33" s="5">
        <f>IFERROR(RANK(到期收益率!H33,到期收益率!$B33:$K33),"")</f>
        <v>1</v>
      </c>
      <c r="I33" s="5" t="str">
        <f>IFERROR(RANK(到期收益率!I33,到期收益率!$B33:$K33),"")</f>
        <v/>
      </c>
      <c r="J33" s="5">
        <f>IFERROR(RANK(到期收益率!J33,到期收益率!$B33:$K33),"")</f>
        <v>7</v>
      </c>
      <c r="K33" s="5">
        <f>IFERROR(RANK(到期收益率!K33,到期收益率!$B33:$K33),"")</f>
        <v>4</v>
      </c>
    </row>
    <row r="34" spans="1:11" x14ac:dyDescent="0.15">
      <c r="A34" s="1">
        <v>42327</v>
      </c>
      <c r="B34" s="5" t="str">
        <f>IFERROR(RANK(到期收益率!B34,到期收益率!$B34:$K34),"")</f>
        <v/>
      </c>
      <c r="C34" s="5">
        <f>IFERROR(RANK(到期收益率!C34,到期收益率!$B34:$K34),"")</f>
        <v>4</v>
      </c>
      <c r="D34" s="5">
        <f>IFERROR(RANK(到期收益率!D34,到期收益率!$B34:$K34),"")</f>
        <v>3</v>
      </c>
      <c r="E34" s="5" t="str">
        <f>IFERROR(RANK(到期收益率!E34,到期收益率!$B34:$K34),"")</f>
        <v/>
      </c>
      <c r="F34" s="5">
        <f>IFERROR(RANK(到期收益率!F34,到期收益率!$B34:$K34),"")</f>
        <v>2</v>
      </c>
      <c r="G34" s="5" t="str">
        <f>IFERROR(RANK(到期收益率!G34,到期收益率!$B34:$K34),"")</f>
        <v/>
      </c>
      <c r="H34" s="5">
        <f>IFERROR(RANK(到期收益率!H34,到期收益率!$B34:$K34),"")</f>
        <v>1</v>
      </c>
      <c r="I34" s="5">
        <f>IFERROR(RANK(到期收益率!I34,到期收益率!$B34:$K34),"")</f>
        <v>5</v>
      </c>
      <c r="J34" s="5">
        <f>IFERROR(RANK(到期收益率!J34,到期收益率!$B34:$K34),"")</f>
        <v>6</v>
      </c>
      <c r="K34" s="5" t="str">
        <f>IFERROR(RANK(到期收益率!K34,到期收益率!$B34:$K34),"")</f>
        <v/>
      </c>
    </row>
    <row r="35" spans="1:11" x14ac:dyDescent="0.15">
      <c r="A35" s="1">
        <v>42328</v>
      </c>
      <c r="B35" s="5" t="str">
        <f>IFERROR(RANK(到期收益率!B35,到期收益率!$B35:$K35),"")</f>
        <v/>
      </c>
      <c r="C35" s="5">
        <f>IFERROR(RANK(到期收益率!C35,到期收益率!$B35:$K35),"")</f>
        <v>4</v>
      </c>
      <c r="D35" s="5">
        <f>IFERROR(RANK(到期收益率!D35,到期收益率!$B35:$K35),"")</f>
        <v>3</v>
      </c>
      <c r="E35" s="5">
        <f>IFERROR(RANK(到期收益率!E35,到期收益率!$B35:$K35),"")</f>
        <v>5</v>
      </c>
      <c r="F35" s="5">
        <f>IFERROR(RANK(到期收益率!F35,到期收益率!$B35:$K35),"")</f>
        <v>2</v>
      </c>
      <c r="G35" s="5" t="str">
        <f>IFERROR(RANK(到期收益率!G35,到期收益率!$B35:$K35),"")</f>
        <v/>
      </c>
      <c r="H35" s="5">
        <f>IFERROR(RANK(到期收益率!H35,到期收益率!$B35:$K35),"")</f>
        <v>1</v>
      </c>
      <c r="I35" s="5">
        <f>IFERROR(RANK(到期收益率!I35,到期收益率!$B35:$K35),"")</f>
        <v>6</v>
      </c>
      <c r="J35" s="5">
        <f>IFERROR(RANK(到期收益率!J35,到期收益率!$B35:$K35),"")</f>
        <v>7</v>
      </c>
      <c r="K35" s="5" t="str">
        <f>IFERROR(RANK(到期收益率!K35,到期收益率!$B35:$K35),"")</f>
        <v/>
      </c>
    </row>
    <row r="36" spans="1:11" x14ac:dyDescent="0.15">
      <c r="A36" s="1">
        <v>42331</v>
      </c>
      <c r="B36" s="5" t="str">
        <f>IFERROR(RANK(到期收益率!B36,到期收益率!$B36:$K36),"")</f>
        <v/>
      </c>
      <c r="C36" s="5">
        <f>IFERROR(RANK(到期收益率!C36,到期收益率!$B36:$K36),"")</f>
        <v>4</v>
      </c>
      <c r="D36" s="5">
        <f>IFERROR(RANK(到期收益率!D36,到期收益率!$B36:$K36),"")</f>
        <v>3</v>
      </c>
      <c r="E36" s="5" t="str">
        <f>IFERROR(RANK(到期收益率!E36,到期收益率!$B36:$K36),"")</f>
        <v/>
      </c>
      <c r="F36" s="5">
        <f>IFERROR(RANK(到期收益率!F36,到期收益率!$B36:$K36),"")</f>
        <v>2</v>
      </c>
      <c r="G36" s="5" t="str">
        <f>IFERROR(RANK(到期收益率!G36,到期收益率!$B36:$K36),"")</f>
        <v/>
      </c>
      <c r="H36" s="5">
        <f>IFERROR(RANK(到期收益率!H36,到期收益率!$B36:$K36),"")</f>
        <v>1</v>
      </c>
      <c r="I36" s="5" t="str">
        <f>IFERROR(RANK(到期收益率!I36,到期收益率!$B36:$K36),"")</f>
        <v/>
      </c>
      <c r="J36" s="5">
        <f>IFERROR(RANK(到期收益率!J36,到期收益率!$B36:$K36),"")</f>
        <v>5</v>
      </c>
      <c r="K36" s="5" t="str">
        <f>IFERROR(RANK(到期收益率!K36,到期收益率!$B36:$K36),"")</f>
        <v/>
      </c>
    </row>
    <row r="37" spans="1:11" x14ac:dyDescent="0.15">
      <c r="A37" s="1">
        <v>42332</v>
      </c>
      <c r="B37" s="5" t="str">
        <f>IFERROR(RANK(到期收益率!B37,到期收益率!$B37:$K37),"")</f>
        <v/>
      </c>
      <c r="C37" s="5">
        <f>IFERROR(RANK(到期收益率!C37,到期收益率!$B37:$K37),"")</f>
        <v>4</v>
      </c>
      <c r="D37" s="5">
        <f>IFERROR(RANK(到期收益率!D37,到期收益率!$B37:$K37),"")</f>
        <v>2</v>
      </c>
      <c r="E37" s="5">
        <f>IFERROR(RANK(到期收益率!E37,到期收益率!$B37:$K37),"")</f>
        <v>5</v>
      </c>
      <c r="F37" s="5" t="str">
        <f>IFERROR(RANK(到期收益率!F37,到期收益率!$B37:$K37),"")</f>
        <v/>
      </c>
      <c r="G37" s="5" t="str">
        <f>IFERROR(RANK(到期收益率!G37,到期收益率!$B37:$K37),"")</f>
        <v/>
      </c>
      <c r="H37" s="5">
        <f>IFERROR(RANK(到期收益率!H37,到期收益率!$B37:$K37),"")</f>
        <v>1</v>
      </c>
      <c r="I37" s="5" t="str">
        <f>IFERROR(RANK(到期收益率!I37,到期收益率!$B37:$K37),"")</f>
        <v/>
      </c>
      <c r="J37" s="5">
        <f>IFERROR(RANK(到期收益率!J37,到期收益率!$B37:$K37),"")</f>
        <v>6</v>
      </c>
      <c r="K37" s="5">
        <f>IFERROR(RANK(到期收益率!K37,到期收益率!$B37:$K37),"")</f>
        <v>3</v>
      </c>
    </row>
    <row r="38" spans="1:11" x14ac:dyDescent="0.15">
      <c r="A38" s="1">
        <v>42333</v>
      </c>
      <c r="B38" s="5" t="str">
        <f>IFERROR(RANK(到期收益率!B38,到期收益率!$B38:$K38),"")</f>
        <v/>
      </c>
      <c r="C38" s="5">
        <f>IFERROR(RANK(到期收益率!C38,到期收益率!$B38:$K38),"")</f>
        <v>4</v>
      </c>
      <c r="D38" s="5">
        <f>IFERROR(RANK(到期收益率!D38,到期收益率!$B38:$K38),"")</f>
        <v>2</v>
      </c>
      <c r="E38" s="5" t="str">
        <f>IFERROR(RANK(到期收益率!E38,到期收益率!$B38:$K38),"")</f>
        <v/>
      </c>
      <c r="F38" s="5">
        <f>IFERROR(RANK(到期收益率!F38,到期收益率!$B38:$K38),"")</f>
        <v>3</v>
      </c>
      <c r="G38" s="5" t="str">
        <f>IFERROR(RANK(到期收益率!G38,到期收益率!$B38:$K38),"")</f>
        <v/>
      </c>
      <c r="H38" s="5">
        <f>IFERROR(RANK(到期收益率!H38,到期收益率!$B38:$K38),"")</f>
        <v>1</v>
      </c>
      <c r="I38" s="5" t="str">
        <f>IFERROR(RANK(到期收益率!I38,到期收益率!$B38:$K38),"")</f>
        <v/>
      </c>
      <c r="J38" s="5">
        <f>IFERROR(RANK(到期收益率!J38,到期收益率!$B38:$K38),"")</f>
        <v>6</v>
      </c>
      <c r="K38" s="5">
        <f>IFERROR(RANK(到期收益率!K38,到期收益率!$B38:$K38),"")</f>
        <v>5</v>
      </c>
    </row>
    <row r="39" spans="1:11" x14ac:dyDescent="0.15">
      <c r="A39" s="1">
        <v>42334</v>
      </c>
      <c r="B39" s="5">
        <f>IFERROR(RANK(到期收益率!B39,到期收益率!$B39:$K39),"")</f>
        <v>7</v>
      </c>
      <c r="C39" s="5">
        <f>IFERROR(RANK(到期收益率!C39,到期收益率!$B39:$K39),"")</f>
        <v>5</v>
      </c>
      <c r="D39" s="5">
        <f>IFERROR(RANK(到期收益率!D39,到期收益率!$B39:$K39),"")</f>
        <v>3</v>
      </c>
      <c r="E39" s="5" t="str">
        <f>IFERROR(RANK(到期收益率!E39,到期收益率!$B39:$K39),"")</f>
        <v/>
      </c>
      <c r="F39" s="5">
        <f>IFERROR(RANK(到期收益率!F39,到期收益率!$B39:$K39),"")</f>
        <v>2</v>
      </c>
      <c r="G39" s="5" t="str">
        <f>IFERROR(RANK(到期收益率!G39,到期收益率!$B39:$K39),"")</f>
        <v/>
      </c>
      <c r="H39" s="5">
        <f>IFERROR(RANK(到期收益率!H39,到期收益率!$B39:$K39),"")</f>
        <v>1</v>
      </c>
      <c r="I39" s="5" t="str">
        <f>IFERROR(RANK(到期收益率!I39,到期收益率!$B39:$K39),"")</f>
        <v/>
      </c>
      <c r="J39" s="5">
        <f>IFERROR(RANK(到期收益率!J39,到期收益率!$B39:$K39),"")</f>
        <v>6</v>
      </c>
      <c r="K39" s="5">
        <f>IFERROR(RANK(到期收益率!K39,到期收益率!$B39:$K39),"")</f>
        <v>4</v>
      </c>
    </row>
    <row r="40" spans="1:11" x14ac:dyDescent="0.15">
      <c r="A40" s="1">
        <v>42335</v>
      </c>
      <c r="B40" s="5" t="str">
        <f>IFERROR(RANK(到期收益率!B40,到期收益率!$B40:$K40),"")</f>
        <v/>
      </c>
      <c r="C40" s="5">
        <f>IFERROR(RANK(到期收益率!C40,到期收益率!$B40:$K40),"")</f>
        <v>4</v>
      </c>
      <c r="D40" s="5">
        <f>IFERROR(RANK(到期收益率!D40,到期收益率!$B40:$K40),"")</f>
        <v>3</v>
      </c>
      <c r="E40" s="5" t="str">
        <f>IFERROR(RANK(到期收益率!E40,到期收益率!$B40:$K40),"")</f>
        <v/>
      </c>
      <c r="F40" s="5">
        <f>IFERROR(RANK(到期收益率!F40,到期收益率!$B40:$K40),"")</f>
        <v>2</v>
      </c>
      <c r="G40" s="5" t="str">
        <f>IFERROR(RANK(到期收益率!G40,到期收益率!$B40:$K40),"")</f>
        <v/>
      </c>
      <c r="H40" s="5">
        <f>IFERROR(RANK(到期收益率!H40,到期收益率!$B40:$K40),"")</f>
        <v>1</v>
      </c>
      <c r="I40" s="5">
        <f>IFERROR(RANK(到期收益率!I40,到期收益率!$B40:$K40),"")</f>
        <v>5</v>
      </c>
      <c r="J40" s="5">
        <f>IFERROR(RANK(到期收益率!J40,到期收益率!$B40:$K40),"")</f>
        <v>6</v>
      </c>
      <c r="K40" s="5" t="str">
        <f>IFERROR(RANK(到期收益率!K40,到期收益率!$B40:$K40),"")</f>
        <v/>
      </c>
    </row>
    <row r="41" spans="1:11" x14ac:dyDescent="0.15">
      <c r="A41" s="1">
        <v>42338</v>
      </c>
      <c r="B41" s="5">
        <f>IFERROR(RANK(到期收益率!B41,到期收益率!$B41:$K41),"")</f>
        <v>9</v>
      </c>
      <c r="C41" s="5">
        <f>IFERROR(RANK(到期收益率!C41,到期收益率!$B41:$K41),"")</f>
        <v>4</v>
      </c>
      <c r="D41" s="5">
        <f>IFERROR(RANK(到期收益率!D41,到期收益率!$B41:$K41),"")</f>
        <v>3</v>
      </c>
      <c r="E41" s="5">
        <f>IFERROR(RANK(到期收益率!E41,到期收益率!$B41:$K41),"")</f>
        <v>7</v>
      </c>
      <c r="F41" s="5">
        <f>IFERROR(RANK(到期收益率!F41,到期收益率!$B41:$K41),"")</f>
        <v>2</v>
      </c>
      <c r="G41" s="5">
        <f>IFERROR(RANK(到期收益率!G41,到期收益率!$B41:$K41),"")</f>
        <v>5</v>
      </c>
      <c r="H41" s="5">
        <f>IFERROR(RANK(到期收益率!H41,到期收益率!$B41:$K41),"")</f>
        <v>1</v>
      </c>
      <c r="I41" s="5">
        <f>IFERROR(RANK(到期收益率!I41,到期收益率!$B41:$K41),"")</f>
        <v>6</v>
      </c>
      <c r="J41" s="5">
        <f>IFERROR(RANK(到期收益率!J41,到期收益率!$B41:$K41),"")</f>
        <v>8</v>
      </c>
      <c r="K41" s="5" t="str">
        <f>IFERROR(RANK(到期收益率!K41,到期收益率!$B41:$K41),"")</f>
        <v/>
      </c>
    </row>
    <row r="42" spans="1:11" x14ac:dyDescent="0.15">
      <c r="A42" s="1">
        <v>42339</v>
      </c>
      <c r="B42" s="5" t="str">
        <f>IFERROR(RANK(到期收益率!B42,到期收益率!$B42:$K42),"")</f>
        <v/>
      </c>
      <c r="C42" s="5">
        <f>IFERROR(RANK(到期收益率!C42,到期收益率!$B42:$K42),"")</f>
        <v>3</v>
      </c>
      <c r="D42" s="5">
        <f>IFERROR(RANK(到期收益率!D42,到期收益率!$B42:$K42),"")</f>
        <v>2</v>
      </c>
      <c r="E42" s="5">
        <f>IFERROR(RANK(到期收益率!E42,到期收益率!$B42:$K42),"")</f>
        <v>5</v>
      </c>
      <c r="F42" s="5" t="str">
        <f>IFERROR(RANK(到期收益率!F42,到期收益率!$B42:$K42),"")</f>
        <v/>
      </c>
      <c r="G42" s="5">
        <f>IFERROR(RANK(到期收益率!G42,到期收益率!$B42:$K42),"")</f>
        <v>4</v>
      </c>
      <c r="H42" s="5">
        <f>IFERROR(RANK(到期收益率!H42,到期收益率!$B42:$K42),"")</f>
        <v>1</v>
      </c>
      <c r="I42" s="5" t="str">
        <f>IFERROR(RANK(到期收益率!I42,到期收益率!$B42:$K42),"")</f>
        <v/>
      </c>
      <c r="J42" s="5" t="str">
        <f>IFERROR(RANK(到期收益率!J42,到期收益率!$B42:$K42),"")</f>
        <v/>
      </c>
      <c r="K42" s="5" t="str">
        <f>IFERROR(RANK(到期收益率!K42,到期收益率!$B42:$K42),"")</f>
        <v/>
      </c>
    </row>
    <row r="43" spans="1:11" x14ac:dyDescent="0.15">
      <c r="A43" s="1">
        <v>42340</v>
      </c>
      <c r="B43" s="5" t="str">
        <f>IFERROR(RANK(到期收益率!B43,到期收益率!$B43:$K43),"")</f>
        <v/>
      </c>
      <c r="C43" s="5">
        <f>IFERROR(RANK(到期收益率!C43,到期收益率!$B43:$K43),"")</f>
        <v>6</v>
      </c>
      <c r="D43" s="5">
        <f>IFERROR(RANK(到期收益率!D43,到期收益率!$B43:$K43),"")</f>
        <v>3</v>
      </c>
      <c r="E43" s="5">
        <f>IFERROR(RANK(到期收益率!E43,到期收益率!$B43:$K43),"")</f>
        <v>7</v>
      </c>
      <c r="F43" s="5">
        <f>IFERROR(RANK(到期收益率!F43,到期收益率!$B43:$K43),"")</f>
        <v>2</v>
      </c>
      <c r="G43" s="5" t="str">
        <f>IFERROR(RANK(到期收益率!G43,到期收益率!$B43:$K43),"")</f>
        <v/>
      </c>
      <c r="H43" s="5">
        <f>IFERROR(RANK(到期收益率!H43,到期收益率!$B43:$K43),"")</f>
        <v>1</v>
      </c>
      <c r="I43" s="5">
        <f>IFERROR(RANK(到期收益率!I43,到期收益率!$B43:$K43),"")</f>
        <v>5</v>
      </c>
      <c r="J43" s="5">
        <f>IFERROR(RANK(到期收益率!J43,到期收益率!$B43:$K43),"")</f>
        <v>8</v>
      </c>
      <c r="K43" s="5">
        <f>IFERROR(RANK(到期收益率!K43,到期收益率!$B43:$K43),"")</f>
        <v>4</v>
      </c>
    </row>
    <row r="44" spans="1:11" x14ac:dyDescent="0.15">
      <c r="A44" s="1">
        <v>42341</v>
      </c>
      <c r="B44" s="5" t="str">
        <f>IFERROR(RANK(到期收益率!B44,到期收益率!$B44:$K44),"")</f>
        <v/>
      </c>
      <c r="C44" s="5">
        <f>IFERROR(RANK(到期收益率!C44,到期收益率!$B44:$K44),"")</f>
        <v>6</v>
      </c>
      <c r="D44" s="5">
        <f>IFERROR(RANK(到期收益率!D44,到期收益率!$B44:$K44),"")</f>
        <v>4</v>
      </c>
      <c r="E44" s="5">
        <f>IFERROR(RANK(到期收益率!E44,到期收益率!$B44:$K44),"")</f>
        <v>8</v>
      </c>
      <c r="F44" s="5">
        <f>IFERROR(RANK(到期收益率!F44,到期收益率!$B44:$K44),"")</f>
        <v>2</v>
      </c>
      <c r="G44" s="5">
        <f>IFERROR(RANK(到期收益率!G44,到期收益率!$B44:$K44),"")</f>
        <v>7</v>
      </c>
      <c r="H44" s="5">
        <f>IFERROR(RANK(到期收益率!H44,到期收益率!$B44:$K44),"")</f>
        <v>1</v>
      </c>
      <c r="I44" s="5">
        <f>IFERROR(RANK(到期收益率!I44,到期收益率!$B44:$K44),"")</f>
        <v>3</v>
      </c>
      <c r="J44" s="5">
        <f>IFERROR(RANK(到期收益率!J44,到期收益率!$B44:$K44),"")</f>
        <v>9</v>
      </c>
      <c r="K44" s="5">
        <f>IFERROR(RANK(到期收益率!K44,到期收益率!$B44:$K44),"")</f>
        <v>5</v>
      </c>
    </row>
    <row r="45" spans="1:11" x14ac:dyDescent="0.15">
      <c r="A45" s="1">
        <v>42342</v>
      </c>
      <c r="B45" s="5">
        <f>IFERROR(RANK(到期收益率!B45,到期收益率!$B45:$K45),"")</f>
        <v>7</v>
      </c>
      <c r="C45" s="5">
        <f>IFERROR(RANK(到期收益率!C45,到期收益率!$B45:$K45),"")</f>
        <v>5</v>
      </c>
      <c r="D45" s="5">
        <f>IFERROR(RANK(到期收益率!D45,到期收益率!$B45:$K45),"")</f>
        <v>3</v>
      </c>
      <c r="E45" s="5" t="str">
        <f>IFERROR(RANK(到期收益率!E45,到期收益率!$B45:$K45),"")</f>
        <v/>
      </c>
      <c r="F45" s="5">
        <f>IFERROR(RANK(到期收益率!F45,到期收益率!$B45:$K45),"")</f>
        <v>2</v>
      </c>
      <c r="G45" s="5" t="str">
        <f>IFERROR(RANK(到期收益率!G45,到期收益率!$B45:$K45),"")</f>
        <v/>
      </c>
      <c r="H45" s="5">
        <f>IFERROR(RANK(到期收益率!H45,到期收益率!$B45:$K45),"")</f>
        <v>1</v>
      </c>
      <c r="I45" s="5">
        <f>IFERROR(RANK(到期收益率!I45,到期收益率!$B45:$K45),"")</f>
        <v>4</v>
      </c>
      <c r="J45" s="5">
        <f>IFERROR(RANK(到期收益率!J45,到期收益率!$B45:$K45),"")</f>
        <v>6</v>
      </c>
      <c r="K45" s="5" t="str">
        <f>IFERROR(RANK(到期收益率!K45,到期收益率!$B45:$K45),"")</f>
        <v/>
      </c>
    </row>
    <row r="46" spans="1:11" x14ac:dyDescent="0.15">
      <c r="A46" s="1">
        <v>42345</v>
      </c>
      <c r="B46" s="5" t="str">
        <f>IFERROR(RANK(到期收益率!B46,到期收益率!$B46:$K46),"")</f>
        <v/>
      </c>
      <c r="C46" s="5">
        <f>IFERROR(RANK(到期收益率!C46,到期收益率!$B46:$K46),"")</f>
        <v>5</v>
      </c>
      <c r="D46" s="5">
        <f>IFERROR(RANK(到期收益率!D46,到期收益率!$B46:$K46),"")</f>
        <v>3</v>
      </c>
      <c r="E46" s="5">
        <f>IFERROR(RANK(到期收益率!E46,到期收益率!$B46:$K46),"")</f>
        <v>6</v>
      </c>
      <c r="F46" s="5">
        <f>IFERROR(RANK(到期收益率!F46,到期收益率!$B46:$K46),"")</f>
        <v>2</v>
      </c>
      <c r="G46" s="5" t="str">
        <f>IFERROR(RANK(到期收益率!G46,到期收益率!$B46:$K46),"")</f>
        <v/>
      </c>
      <c r="H46" s="5">
        <f>IFERROR(RANK(到期收益率!H46,到期收益率!$B46:$K46),"")</f>
        <v>1</v>
      </c>
      <c r="I46" s="5">
        <f>IFERROR(RANK(到期收益率!I46,到期收益率!$B46:$K46),"")</f>
        <v>4</v>
      </c>
      <c r="J46" s="5">
        <f>IFERROR(RANK(到期收益率!J46,到期收益率!$B46:$K46),"")</f>
        <v>7</v>
      </c>
      <c r="K46" s="5" t="str">
        <f>IFERROR(RANK(到期收益率!K46,到期收益率!$B46:$K46),"")</f>
        <v/>
      </c>
    </row>
    <row r="47" spans="1:11" x14ac:dyDescent="0.15">
      <c r="A47" s="1">
        <v>42346</v>
      </c>
      <c r="B47" s="5" t="str">
        <f>IFERROR(RANK(到期收益率!B47,到期收益率!$B47:$K47),"")</f>
        <v/>
      </c>
      <c r="C47" s="5">
        <f>IFERROR(RANK(到期收益率!C47,到期收益率!$B47:$K47),"")</f>
        <v>5</v>
      </c>
      <c r="D47" s="5">
        <f>IFERROR(RANK(到期收益率!D47,到期收益率!$B47:$K47),"")</f>
        <v>3</v>
      </c>
      <c r="E47" s="5">
        <f>IFERROR(RANK(到期收益率!E47,到期收益率!$B47:$K47),"")</f>
        <v>7</v>
      </c>
      <c r="F47" s="5">
        <f>IFERROR(RANK(到期收益率!F47,到期收益率!$B47:$K47),"")</f>
        <v>2</v>
      </c>
      <c r="G47" s="5">
        <f>IFERROR(RANK(到期收益率!G47,到期收益率!$B47:$K47),"")</f>
        <v>6</v>
      </c>
      <c r="H47" s="5">
        <f>IFERROR(RANK(到期收益率!H47,到期收益率!$B47:$K47),"")</f>
        <v>1</v>
      </c>
      <c r="I47" s="5">
        <f>IFERROR(RANK(到期收益率!I47,到期收益率!$B47:$K47),"")</f>
        <v>4</v>
      </c>
      <c r="J47" s="5">
        <f>IFERROR(RANK(到期收益率!J47,到期收益率!$B47:$K47),"")</f>
        <v>8</v>
      </c>
      <c r="K47" s="5" t="str">
        <f>IFERROR(RANK(到期收益率!K47,到期收益率!$B47:$K47),"")</f>
        <v/>
      </c>
    </row>
    <row r="48" spans="1:11" x14ac:dyDescent="0.15">
      <c r="A48" s="1">
        <v>42347</v>
      </c>
      <c r="B48" s="5" t="str">
        <f>IFERROR(RANK(到期收益率!B48,到期收益率!$B48:$K48),"")</f>
        <v/>
      </c>
      <c r="C48" s="5">
        <f>IFERROR(RANK(到期收益率!C48,到期收益率!$B48:$K48),"")</f>
        <v>5</v>
      </c>
      <c r="D48" s="5">
        <f>IFERROR(RANK(到期收益率!D48,到期收益率!$B48:$K48),"")</f>
        <v>3</v>
      </c>
      <c r="E48" s="5" t="str">
        <f>IFERROR(RANK(到期收益率!E48,到期收益率!$B48:$K48),"")</f>
        <v/>
      </c>
      <c r="F48" s="5">
        <f>IFERROR(RANK(到期收益率!F48,到期收益率!$B48:$K48),"")</f>
        <v>2</v>
      </c>
      <c r="G48" s="5" t="str">
        <f>IFERROR(RANK(到期收益率!G48,到期收益率!$B48:$K48),"")</f>
        <v/>
      </c>
      <c r="H48" s="5">
        <f>IFERROR(RANK(到期收益率!H48,到期收益率!$B48:$K48),"")</f>
        <v>1</v>
      </c>
      <c r="I48" s="5">
        <f>IFERROR(RANK(到期收益率!I48,到期收益率!$B48:$K48),"")</f>
        <v>4</v>
      </c>
      <c r="J48" s="5">
        <f>IFERROR(RANK(到期收益率!J48,到期收益率!$B48:$K48),"")</f>
        <v>6</v>
      </c>
      <c r="K48" s="5" t="str">
        <f>IFERROR(RANK(到期收益率!K48,到期收益率!$B48:$K48),"")</f>
        <v/>
      </c>
    </row>
    <row r="49" spans="1:11" x14ac:dyDescent="0.15">
      <c r="A49" s="1">
        <v>42348</v>
      </c>
      <c r="B49" s="5">
        <f>IFERROR(RANK(到期收益率!B49,到期收益率!$B49:$K49),"")</f>
        <v>8</v>
      </c>
      <c r="C49" s="5">
        <f>IFERROR(RANK(到期收益率!C49,到期收益率!$B49:$K49),"")</f>
        <v>5</v>
      </c>
      <c r="D49" s="5">
        <f>IFERROR(RANK(到期收益率!D49,到期收益率!$B49:$K49),"")</f>
        <v>4</v>
      </c>
      <c r="E49" s="5" t="str">
        <f>IFERROR(RANK(到期收益率!E49,到期收益率!$B49:$K49),"")</f>
        <v/>
      </c>
      <c r="F49" s="5">
        <f>IFERROR(RANK(到期收益率!F49,到期收益率!$B49:$K49),"")</f>
        <v>3</v>
      </c>
      <c r="G49" s="5">
        <f>IFERROR(RANK(到期收益率!G49,到期收益率!$B49:$K49),"")</f>
        <v>6</v>
      </c>
      <c r="H49" s="5">
        <f>IFERROR(RANK(到期收益率!H49,到期收益率!$B49:$K49),"")</f>
        <v>1</v>
      </c>
      <c r="I49" s="5">
        <f>IFERROR(RANK(到期收益率!I49,到期收益率!$B49:$K49),"")</f>
        <v>2</v>
      </c>
      <c r="J49" s="5">
        <f>IFERROR(RANK(到期收益率!J49,到期收益率!$B49:$K49),"")</f>
        <v>7</v>
      </c>
      <c r="K49" s="5" t="str">
        <f>IFERROR(RANK(到期收益率!K49,到期收益率!$B49:$K49),"")</f>
        <v/>
      </c>
    </row>
    <row r="50" spans="1:11" x14ac:dyDescent="0.15">
      <c r="A50" s="1">
        <v>42349</v>
      </c>
      <c r="B50" s="5">
        <f>IFERROR(RANK(到期收益率!B50,到期收益率!$B50:$K50),"")</f>
        <v>7</v>
      </c>
      <c r="C50" s="5">
        <f>IFERROR(RANK(到期收益率!C50,到期收益率!$B50:$K50),"")</f>
        <v>5</v>
      </c>
      <c r="D50" s="5">
        <f>IFERROR(RANK(到期收益率!D50,到期收益率!$B50:$K50),"")</f>
        <v>4</v>
      </c>
      <c r="E50" s="5" t="str">
        <f>IFERROR(RANK(到期收益率!E50,到期收益率!$B50:$K50),"")</f>
        <v/>
      </c>
      <c r="F50" s="5">
        <f>IFERROR(RANK(到期收益率!F50,到期收益率!$B50:$K50),"")</f>
        <v>3</v>
      </c>
      <c r="G50" s="5" t="str">
        <f>IFERROR(RANK(到期收益率!G50,到期收益率!$B50:$K50),"")</f>
        <v/>
      </c>
      <c r="H50" s="5">
        <f>IFERROR(RANK(到期收益率!H50,到期收益率!$B50:$K50),"")</f>
        <v>1</v>
      </c>
      <c r="I50" s="5">
        <f>IFERROR(RANK(到期收益率!I50,到期收益率!$B50:$K50),"")</f>
        <v>2</v>
      </c>
      <c r="J50" s="5">
        <f>IFERROR(RANK(到期收益率!J50,到期收益率!$B50:$K50),"")</f>
        <v>6</v>
      </c>
      <c r="K50" s="5" t="str">
        <f>IFERROR(RANK(到期收益率!K50,到期收益率!$B50:$K50),"")</f>
        <v/>
      </c>
    </row>
    <row r="51" spans="1:11" x14ac:dyDescent="0.15">
      <c r="A51" s="1">
        <v>42352</v>
      </c>
      <c r="B51" s="5">
        <f>IFERROR(RANK(到期收益率!B51,到期收益率!$B51:$K51),"")</f>
        <v>8</v>
      </c>
      <c r="C51" s="5">
        <f>IFERROR(RANK(到期收益率!C51,到期收益率!$B51:$K51),"")</f>
        <v>6</v>
      </c>
      <c r="D51" s="5">
        <f>IFERROR(RANK(到期收益率!D51,到期收益率!$B51:$K51),"")</f>
        <v>4</v>
      </c>
      <c r="E51" s="5" t="str">
        <f>IFERROR(RANK(到期收益率!E51,到期收益率!$B51:$K51),"")</f>
        <v/>
      </c>
      <c r="F51" s="5">
        <f>IFERROR(RANK(到期收益率!F51,到期收益率!$B51:$K51),"")</f>
        <v>2</v>
      </c>
      <c r="G51" s="5" t="str">
        <f>IFERROR(RANK(到期收益率!G51,到期收益率!$B51:$K51),"")</f>
        <v/>
      </c>
      <c r="H51" s="5">
        <f>IFERROR(RANK(到期收益率!H51,到期收益率!$B51:$K51),"")</f>
        <v>1</v>
      </c>
      <c r="I51" s="5">
        <f>IFERROR(RANK(到期收益率!I51,到期收益率!$B51:$K51),"")</f>
        <v>3</v>
      </c>
      <c r="J51" s="5">
        <f>IFERROR(RANK(到期收益率!J51,到期收益率!$B51:$K51),"")</f>
        <v>7</v>
      </c>
      <c r="K51" s="5">
        <f>IFERROR(RANK(到期收益率!K51,到期收益率!$B51:$K51),"")</f>
        <v>5</v>
      </c>
    </row>
    <row r="52" spans="1:11" x14ac:dyDescent="0.15">
      <c r="A52" s="1">
        <v>42353</v>
      </c>
      <c r="B52" s="5">
        <f>IFERROR(RANK(到期收益率!B52,到期收益率!$B52:$K52),"")</f>
        <v>9</v>
      </c>
      <c r="C52" s="5">
        <f>IFERROR(RANK(到期收益率!C52,到期收益率!$B52:$K52),"")</f>
        <v>7</v>
      </c>
      <c r="D52" s="5">
        <f>IFERROR(RANK(到期收益率!D52,到期收益率!$B52:$K52),"")</f>
        <v>2</v>
      </c>
      <c r="E52" s="5">
        <f>IFERROR(RANK(到期收益率!E52,到期收益率!$B52:$K52),"")</f>
        <v>6</v>
      </c>
      <c r="F52" s="5">
        <f>IFERROR(RANK(到期收益率!F52,到期收益率!$B52:$K52),"")</f>
        <v>3</v>
      </c>
      <c r="G52" s="5" t="str">
        <f>IFERROR(RANK(到期收益率!G52,到期收益率!$B52:$K52),"")</f>
        <v/>
      </c>
      <c r="H52" s="5">
        <f>IFERROR(RANK(到期收益率!H52,到期收益率!$B52:$K52),"")</f>
        <v>1</v>
      </c>
      <c r="I52" s="5">
        <f>IFERROR(RANK(到期收益率!I52,到期收益率!$B52:$K52),"")</f>
        <v>4</v>
      </c>
      <c r="J52" s="5">
        <f>IFERROR(RANK(到期收益率!J52,到期收益率!$B52:$K52),"")</f>
        <v>8</v>
      </c>
      <c r="K52" s="5">
        <f>IFERROR(RANK(到期收益率!K52,到期收益率!$B52:$K52),"")</f>
        <v>5</v>
      </c>
    </row>
    <row r="53" spans="1:11" x14ac:dyDescent="0.15">
      <c r="A53" s="1">
        <v>42354</v>
      </c>
      <c r="B53" s="5" t="str">
        <f>IFERROR(RANK(到期收益率!B53,到期收益率!$B53:$K53),"")</f>
        <v/>
      </c>
      <c r="C53" s="5">
        <f>IFERROR(RANK(到期收益率!C53,到期收益率!$B53:$K53),"")</f>
        <v>7</v>
      </c>
      <c r="D53" s="5">
        <f>IFERROR(RANK(到期收益率!D53,到期收益率!$B53:$K53),"")</f>
        <v>2</v>
      </c>
      <c r="E53" s="5">
        <f>IFERROR(RANK(到期收益率!E53,到期收益率!$B53:$K53),"")</f>
        <v>6</v>
      </c>
      <c r="F53" s="5">
        <f>IFERROR(RANK(到期收益率!F53,到期收益率!$B53:$K53),"")</f>
        <v>3</v>
      </c>
      <c r="G53" s="5" t="str">
        <f>IFERROR(RANK(到期收益率!G53,到期收益率!$B53:$K53),"")</f>
        <v/>
      </c>
      <c r="H53" s="5">
        <f>IFERROR(RANK(到期收益率!H53,到期收益率!$B53:$K53),"")</f>
        <v>1</v>
      </c>
      <c r="I53" s="5">
        <f>IFERROR(RANK(到期收益率!I53,到期收益率!$B53:$K53),"")</f>
        <v>4</v>
      </c>
      <c r="J53" s="5">
        <f>IFERROR(RANK(到期收益率!J53,到期收益率!$B53:$K53),"")</f>
        <v>8</v>
      </c>
      <c r="K53" s="5">
        <f>IFERROR(RANK(到期收益率!K53,到期收益率!$B53:$K53),"")</f>
        <v>5</v>
      </c>
    </row>
    <row r="54" spans="1:11" x14ac:dyDescent="0.15">
      <c r="A54" s="1">
        <v>42355</v>
      </c>
      <c r="B54" s="5" t="str">
        <f>IFERROR(RANK(到期收益率!B54,到期收益率!$B54:$K54),"")</f>
        <v/>
      </c>
      <c r="C54" s="5">
        <f>IFERROR(RANK(到期收益率!C54,到期收益率!$B54:$K54),"")</f>
        <v>5</v>
      </c>
      <c r="D54" s="5">
        <f>IFERROR(RANK(到期收益率!D54,到期收益率!$B54:$K54),"")</f>
        <v>2</v>
      </c>
      <c r="E54" s="5" t="str">
        <f>IFERROR(RANK(到期收益率!E54,到期收益率!$B54:$K54),"")</f>
        <v/>
      </c>
      <c r="F54" s="5">
        <f>IFERROR(RANK(到期收益率!F54,到期收益率!$B54:$K54),"")</f>
        <v>3</v>
      </c>
      <c r="G54" s="5" t="str">
        <f>IFERROR(RANK(到期收益率!G54,到期收益率!$B54:$K54),"")</f>
        <v/>
      </c>
      <c r="H54" s="5">
        <f>IFERROR(RANK(到期收益率!H54,到期收益率!$B54:$K54),"")</f>
        <v>1</v>
      </c>
      <c r="I54" s="5">
        <f>IFERROR(RANK(到期收益率!I54,到期收益率!$B54:$K54),"")</f>
        <v>4</v>
      </c>
      <c r="J54" s="5">
        <f>IFERROR(RANK(到期收益率!J54,到期收益率!$B54:$K54),"")</f>
        <v>6</v>
      </c>
      <c r="K54" s="5" t="str">
        <f>IFERROR(RANK(到期收益率!K54,到期收益率!$B54:$K54),"")</f>
        <v/>
      </c>
    </row>
    <row r="55" spans="1:11" x14ac:dyDescent="0.15">
      <c r="A55" s="1">
        <v>42356</v>
      </c>
      <c r="B55" s="5">
        <f>IFERROR(RANK(到期收益率!B55,到期收益率!$B55:$K55),"")</f>
        <v>8</v>
      </c>
      <c r="C55" s="5">
        <f>IFERROR(RANK(到期收益率!C55,到期收益率!$B55:$K55),"")</f>
        <v>6</v>
      </c>
      <c r="D55" s="5">
        <f>IFERROR(RANK(到期收益率!D55,到期收益率!$B55:$K55),"")</f>
        <v>2</v>
      </c>
      <c r="E55" s="5">
        <f>IFERROR(RANK(到期收益率!E55,到期收益率!$B55:$K55),"")</f>
        <v>5</v>
      </c>
      <c r="F55" s="5">
        <f>IFERROR(RANK(到期收益率!F55,到期收益率!$B55:$K55),"")</f>
        <v>4</v>
      </c>
      <c r="G55" s="5" t="str">
        <f>IFERROR(RANK(到期收益率!G55,到期收益率!$B55:$K55),"")</f>
        <v/>
      </c>
      <c r="H55" s="5">
        <f>IFERROR(RANK(到期收益率!H55,到期收益率!$B55:$K55),"")</f>
        <v>1</v>
      </c>
      <c r="I55" s="5">
        <f>IFERROR(RANK(到期收益率!I55,到期收益率!$B55:$K55),"")</f>
        <v>3</v>
      </c>
      <c r="J55" s="5">
        <f>IFERROR(RANK(到期收益率!J55,到期收益率!$B55:$K55),"")</f>
        <v>7</v>
      </c>
      <c r="K55" s="5" t="str">
        <f>IFERROR(RANK(到期收益率!K55,到期收益率!$B55:$K55),"")</f>
        <v/>
      </c>
    </row>
    <row r="56" spans="1:11" x14ac:dyDescent="0.15">
      <c r="A56" s="1">
        <v>42359</v>
      </c>
      <c r="B56" s="5" t="str">
        <f>IFERROR(RANK(到期收益率!B56,到期收益率!$B56:$K56),"")</f>
        <v/>
      </c>
      <c r="C56" s="5">
        <f>IFERROR(RANK(到期收益率!C56,到期收益率!$B56:$K56),"")</f>
        <v>7</v>
      </c>
      <c r="D56" s="5">
        <f>IFERROR(RANK(到期收益率!D56,到期收益率!$B56:$K56),"")</f>
        <v>2</v>
      </c>
      <c r="E56" s="5">
        <f>IFERROR(RANK(到期收益率!E56,到期收益率!$B56:$K56),"")</f>
        <v>5</v>
      </c>
      <c r="F56" s="5" t="str">
        <f>IFERROR(RANK(到期收益率!F56,到期收益率!$B56:$K56),"")</f>
        <v/>
      </c>
      <c r="G56" s="5">
        <f>IFERROR(RANK(到期收益率!G56,到期收益率!$B56:$K56),"")</f>
        <v>6</v>
      </c>
      <c r="H56" s="5">
        <f>IFERROR(RANK(到期收益率!H56,到期收益率!$B56:$K56),"")</f>
        <v>1</v>
      </c>
      <c r="I56" s="5">
        <f>IFERROR(RANK(到期收益率!I56,到期收益率!$B56:$K56),"")</f>
        <v>3</v>
      </c>
      <c r="J56" s="5">
        <f>IFERROR(RANK(到期收益率!J56,到期收益率!$B56:$K56),"")</f>
        <v>8</v>
      </c>
      <c r="K56" s="5">
        <f>IFERROR(RANK(到期收益率!K56,到期收益率!$B56:$K56),"")</f>
        <v>4</v>
      </c>
    </row>
    <row r="57" spans="1:11" x14ac:dyDescent="0.15">
      <c r="A57" s="1">
        <v>42360</v>
      </c>
      <c r="B57" s="5">
        <f>IFERROR(RANK(到期收益率!B57,到期收益率!$B57:$K57),"")</f>
        <v>10</v>
      </c>
      <c r="C57" s="5">
        <f>IFERROR(RANK(到期收益率!C57,到期收益率!$B57:$K57),"")</f>
        <v>7</v>
      </c>
      <c r="D57" s="5">
        <f>IFERROR(RANK(到期收益率!D57,到期收益率!$B57:$K57),"")</f>
        <v>2</v>
      </c>
      <c r="E57" s="5">
        <f>IFERROR(RANK(到期收益率!E57,到期收益率!$B57:$K57),"")</f>
        <v>6</v>
      </c>
      <c r="F57" s="5">
        <f>IFERROR(RANK(到期收益率!F57,到期收益率!$B57:$K57),"")</f>
        <v>5</v>
      </c>
      <c r="G57" s="5">
        <f>IFERROR(RANK(到期收益率!G57,到期收益率!$B57:$K57),"")</f>
        <v>8</v>
      </c>
      <c r="H57" s="5">
        <f>IFERROR(RANK(到期收益率!H57,到期收益率!$B57:$K57),"")</f>
        <v>1</v>
      </c>
      <c r="I57" s="5">
        <f>IFERROR(RANK(到期收益率!I57,到期收益率!$B57:$K57),"")</f>
        <v>4</v>
      </c>
      <c r="J57" s="5">
        <f>IFERROR(RANK(到期收益率!J57,到期收益率!$B57:$K57),"")</f>
        <v>9</v>
      </c>
      <c r="K57" s="5">
        <f>IFERROR(RANK(到期收益率!K57,到期收益率!$B57:$K57),"")</f>
        <v>3</v>
      </c>
    </row>
    <row r="58" spans="1:11" x14ac:dyDescent="0.15">
      <c r="A58" s="1">
        <v>42361</v>
      </c>
      <c r="B58" s="5">
        <f>IFERROR(RANK(到期收益率!B58,到期收益率!$B58:$K58),"")</f>
        <v>8</v>
      </c>
      <c r="C58" s="5">
        <f>IFERROR(RANK(到期收益率!C58,到期收益率!$B58:$K58),"")</f>
        <v>5</v>
      </c>
      <c r="D58" s="5">
        <f>IFERROR(RANK(到期收益率!D58,到期收益率!$B58:$K58),"")</f>
        <v>2</v>
      </c>
      <c r="E58" s="5">
        <f>IFERROR(RANK(到期收益率!E58,到期收益率!$B58:$K58),"")</f>
        <v>4</v>
      </c>
      <c r="F58" s="5" t="str">
        <f>IFERROR(RANK(到期收益率!F58,到期收益率!$B58:$K58),"")</f>
        <v/>
      </c>
      <c r="G58" s="5">
        <f>IFERROR(RANK(到期收益率!G58,到期收益率!$B58:$K58),"")</f>
        <v>6</v>
      </c>
      <c r="H58" s="5">
        <f>IFERROR(RANK(到期收益率!H58,到期收益率!$B58:$K58),"")</f>
        <v>1</v>
      </c>
      <c r="I58" s="5">
        <f>IFERROR(RANK(到期收益率!I58,到期收益率!$B58:$K58),"")</f>
        <v>3</v>
      </c>
      <c r="J58" s="5">
        <f>IFERROR(RANK(到期收益率!J58,到期收益率!$B58:$K58),"")</f>
        <v>7</v>
      </c>
      <c r="K58" s="5" t="str">
        <f>IFERROR(RANK(到期收益率!K58,到期收益率!$B58:$K58),"")</f>
        <v/>
      </c>
    </row>
    <row r="59" spans="1:11" x14ac:dyDescent="0.15">
      <c r="A59" s="1">
        <v>42362</v>
      </c>
      <c r="B59" s="5" t="str">
        <f>IFERROR(RANK(到期收益率!B59,到期收益率!$B59:$K59),"")</f>
        <v/>
      </c>
      <c r="C59" s="5">
        <f>IFERROR(RANK(到期收益率!C59,到期收益率!$B59:$K59),"")</f>
        <v>6</v>
      </c>
      <c r="D59" s="5">
        <f>IFERROR(RANK(到期收益率!D59,到期收益率!$B59:$K59),"")</f>
        <v>2</v>
      </c>
      <c r="E59" s="5">
        <f>IFERROR(RANK(到期收益率!E59,到期收益率!$B59:$K59),"")</f>
        <v>5</v>
      </c>
      <c r="F59" s="5">
        <f>IFERROR(RANK(到期收益率!F59,到期收益率!$B59:$K59),"")</f>
        <v>4</v>
      </c>
      <c r="G59" s="5" t="str">
        <f>IFERROR(RANK(到期收益率!G59,到期收益率!$B59:$K59),"")</f>
        <v/>
      </c>
      <c r="H59" s="5">
        <f>IFERROR(RANK(到期收益率!H59,到期收益率!$B59:$K59),"")</f>
        <v>1</v>
      </c>
      <c r="I59" s="5">
        <f>IFERROR(RANK(到期收益率!I59,到期收益率!$B59:$K59),"")</f>
        <v>3</v>
      </c>
      <c r="J59" s="5">
        <f>IFERROR(RANK(到期收益率!J59,到期收益率!$B59:$K59),"")</f>
        <v>7</v>
      </c>
      <c r="K59" s="5" t="str">
        <f>IFERROR(RANK(到期收益率!K59,到期收益率!$B59:$K59),"")</f>
        <v/>
      </c>
    </row>
    <row r="60" spans="1:11" x14ac:dyDescent="0.15">
      <c r="A60" s="1">
        <v>42363</v>
      </c>
      <c r="B60" s="5">
        <f>IFERROR(RANK(到期收益率!B60,到期收益率!$B60:$K60),"")</f>
        <v>10</v>
      </c>
      <c r="C60" s="5">
        <f>IFERROR(RANK(到期收益率!C60,到期收益率!$B60:$K60),"")</f>
        <v>7</v>
      </c>
      <c r="D60" s="5">
        <f>IFERROR(RANK(到期收益率!D60,到期收益率!$B60:$K60),"")</f>
        <v>2</v>
      </c>
      <c r="E60" s="5">
        <f>IFERROR(RANK(到期收益率!E60,到期收益率!$B60:$K60),"")</f>
        <v>6</v>
      </c>
      <c r="F60" s="5">
        <f>IFERROR(RANK(到期收益率!F60,到期收益率!$B60:$K60),"")</f>
        <v>5</v>
      </c>
      <c r="G60" s="5">
        <f>IFERROR(RANK(到期收益率!G60,到期收益率!$B60:$K60),"")</f>
        <v>8</v>
      </c>
      <c r="H60" s="5">
        <f>IFERROR(RANK(到期收益率!H60,到期收益率!$B60:$K60),"")</f>
        <v>1</v>
      </c>
      <c r="I60" s="5">
        <f>IFERROR(RANK(到期收益率!I60,到期收益率!$B60:$K60),"")</f>
        <v>4</v>
      </c>
      <c r="J60" s="5">
        <f>IFERROR(RANK(到期收益率!J60,到期收益率!$B60:$K60),"")</f>
        <v>9</v>
      </c>
      <c r="K60" s="5">
        <f>IFERROR(RANK(到期收益率!K60,到期收益率!$B60:$K60),"")</f>
        <v>3</v>
      </c>
    </row>
    <row r="61" spans="1:11" x14ac:dyDescent="0.15">
      <c r="A61" s="1">
        <v>42366</v>
      </c>
      <c r="B61" s="5">
        <f>IFERROR(RANK(到期收益率!B61,到期收益率!$B61:$K61),"")</f>
        <v>10</v>
      </c>
      <c r="C61" s="5">
        <f>IFERROR(RANK(到期收益率!C61,到期收益率!$B61:$K61),"")</f>
        <v>7</v>
      </c>
      <c r="D61" s="5">
        <f>IFERROR(RANK(到期收益率!D61,到期收益率!$B61:$K61),"")</f>
        <v>3</v>
      </c>
      <c r="E61" s="5">
        <f>IFERROR(RANK(到期收益率!E61,到期收益率!$B61:$K61),"")</f>
        <v>6</v>
      </c>
      <c r="F61" s="5">
        <f>IFERROR(RANK(到期收益率!F61,到期收益率!$B61:$K61),"")</f>
        <v>5</v>
      </c>
      <c r="G61" s="5">
        <f>IFERROR(RANK(到期收益率!G61,到期收益率!$B61:$K61),"")</f>
        <v>8</v>
      </c>
      <c r="H61" s="5">
        <f>IFERROR(RANK(到期收益率!H61,到期收益率!$B61:$K61),"")</f>
        <v>1</v>
      </c>
      <c r="I61" s="5">
        <f>IFERROR(RANK(到期收益率!I61,到期收益率!$B61:$K61),"")</f>
        <v>4</v>
      </c>
      <c r="J61" s="5">
        <f>IFERROR(RANK(到期收益率!J61,到期收益率!$B61:$K61),"")</f>
        <v>9</v>
      </c>
      <c r="K61" s="5">
        <f>IFERROR(RANK(到期收益率!K61,到期收益率!$B61:$K61),"")</f>
        <v>2</v>
      </c>
    </row>
    <row r="62" spans="1:11" x14ac:dyDescent="0.15">
      <c r="A62" s="1">
        <v>42367</v>
      </c>
      <c r="B62" s="5" t="str">
        <f>IFERROR(RANK(到期收益率!B62,到期收益率!$B62:$K62),"")</f>
        <v/>
      </c>
      <c r="C62" s="5">
        <f>IFERROR(RANK(到期收益率!C62,到期收益率!$B62:$K62),"")</f>
        <v>7</v>
      </c>
      <c r="D62" s="5">
        <f>IFERROR(RANK(到期收益率!D62,到期收益率!$B62:$K62),"")</f>
        <v>3</v>
      </c>
      <c r="E62" s="5">
        <f>IFERROR(RANK(到期收益率!E62,到期收益率!$B62:$K62),"")</f>
        <v>6</v>
      </c>
      <c r="F62" s="5">
        <f>IFERROR(RANK(到期收益率!F62,到期收益率!$B62:$K62),"")</f>
        <v>5</v>
      </c>
      <c r="G62" s="5">
        <f>IFERROR(RANK(到期收益率!G62,到期收益率!$B62:$K62),"")</f>
        <v>8</v>
      </c>
      <c r="H62" s="5">
        <f>IFERROR(RANK(到期收益率!H62,到期收益率!$B62:$K62),"")</f>
        <v>2</v>
      </c>
      <c r="I62" s="5">
        <f>IFERROR(RANK(到期收益率!I62,到期收益率!$B62:$K62),"")</f>
        <v>4</v>
      </c>
      <c r="J62" s="5">
        <f>IFERROR(RANK(到期收益率!J62,到期收益率!$B62:$K62),"")</f>
        <v>9</v>
      </c>
      <c r="K62" s="5">
        <f>IFERROR(RANK(到期收益率!K62,到期收益率!$B62:$K62),"")</f>
        <v>1</v>
      </c>
    </row>
    <row r="63" spans="1:11" x14ac:dyDescent="0.15">
      <c r="A63" s="1">
        <v>42368</v>
      </c>
      <c r="B63" s="5" t="str">
        <f>IFERROR(RANK(到期收益率!B63,到期收益率!$B63:$K63),"")</f>
        <v/>
      </c>
      <c r="C63" s="5">
        <f>IFERROR(RANK(到期收益率!C63,到期收益率!$B63:$K63),"")</f>
        <v>8</v>
      </c>
      <c r="D63" s="5">
        <f>IFERROR(RANK(到期收益率!D63,到期收益率!$B63:$K63),"")</f>
        <v>3</v>
      </c>
      <c r="E63" s="5">
        <f>IFERROR(RANK(到期收益率!E63,到期收益率!$B63:$K63),"")</f>
        <v>6</v>
      </c>
      <c r="F63" s="5">
        <f>IFERROR(RANK(到期收益率!F63,到期收益率!$B63:$K63),"")</f>
        <v>5</v>
      </c>
      <c r="G63" s="5">
        <f>IFERROR(RANK(到期收益率!G63,到期收益率!$B63:$K63),"")</f>
        <v>7</v>
      </c>
      <c r="H63" s="5">
        <f>IFERROR(RANK(到期收益率!H63,到期收益率!$B63:$K63),"")</f>
        <v>1</v>
      </c>
      <c r="I63" s="5">
        <f>IFERROR(RANK(到期收益率!I63,到期收益率!$B63:$K63),"")</f>
        <v>4</v>
      </c>
      <c r="J63" s="5">
        <f>IFERROR(RANK(到期收益率!J63,到期收益率!$B63:$K63),"")</f>
        <v>9</v>
      </c>
      <c r="K63" s="5">
        <f>IFERROR(RANK(到期收益率!K63,到期收益率!$B63:$K63),"")</f>
        <v>2</v>
      </c>
    </row>
    <row r="64" spans="1:11" x14ac:dyDescent="0.15">
      <c r="A64" s="1">
        <v>42369</v>
      </c>
      <c r="B64" s="5">
        <f>IFERROR(RANK(到期收益率!B64,到期收益率!$B64:$K64),"")</f>
        <v>9</v>
      </c>
      <c r="C64" s="5">
        <f>IFERROR(RANK(到期收益率!C64,到期收益率!$B64:$K64),"")</f>
        <v>8</v>
      </c>
      <c r="D64" s="5">
        <f>IFERROR(RANK(到期收益率!D64,到期收益率!$B64:$K64),"")</f>
        <v>2</v>
      </c>
      <c r="E64" s="5">
        <f>IFERROR(RANK(到期收益率!E64,到期收益率!$B64:$K64),"")</f>
        <v>6</v>
      </c>
      <c r="F64" s="5">
        <f>IFERROR(RANK(到期收益率!F64,到期收益率!$B64:$K64),"")</f>
        <v>5</v>
      </c>
      <c r="G64" s="5">
        <f>IFERROR(RANK(到期收益率!G64,到期收益率!$B64:$K64),"")</f>
        <v>7</v>
      </c>
      <c r="H64" s="5">
        <f>IFERROR(RANK(到期收益率!H64,到期收益率!$B64:$K64),"")</f>
        <v>1</v>
      </c>
      <c r="I64" s="5">
        <f>IFERROR(RANK(到期收益率!I64,到期收益率!$B64:$K64),"")</f>
        <v>4</v>
      </c>
      <c r="J64" s="5">
        <f>IFERROR(RANK(到期收益率!J64,到期收益率!$B64:$K64),"")</f>
        <v>10</v>
      </c>
      <c r="K64" s="5">
        <f>IFERROR(RANK(到期收益率!K64,到期收益率!$B64:$K64),"")</f>
        <v>3</v>
      </c>
    </row>
    <row r="65" spans="1:11" x14ac:dyDescent="0.15">
      <c r="A65" s="1">
        <v>42373</v>
      </c>
      <c r="B65" s="5">
        <f>IFERROR(RANK(到期收益率!B65,到期收益率!$B65:$K65),"")</f>
        <v>7</v>
      </c>
      <c r="C65" s="5">
        <f>IFERROR(RANK(到期收益率!C65,到期收益率!$B65:$K65),"")</f>
        <v>6</v>
      </c>
      <c r="D65" s="5">
        <f>IFERROR(RANK(到期收益率!D65,到期收益率!$B65:$K65),"")</f>
        <v>3</v>
      </c>
      <c r="E65" s="5" t="str">
        <f>IFERROR(RANK(到期收益率!E65,到期收益率!$B65:$K65),"")</f>
        <v/>
      </c>
      <c r="F65" s="5">
        <f>IFERROR(RANK(到期收益率!F65,到期收益率!$B65:$K65),"")</f>
        <v>5</v>
      </c>
      <c r="G65" s="5" t="str">
        <f>IFERROR(RANK(到期收益率!G65,到期收益率!$B65:$K65),"")</f>
        <v/>
      </c>
      <c r="H65" s="5">
        <f>IFERROR(RANK(到期收益率!H65,到期收益率!$B65:$K65),"")</f>
        <v>1</v>
      </c>
      <c r="I65" s="5">
        <f>IFERROR(RANK(到期收益率!I65,到期收益率!$B65:$K65),"")</f>
        <v>4</v>
      </c>
      <c r="J65" s="5">
        <f>IFERROR(RANK(到期收益率!J65,到期收益率!$B65:$K65),"")</f>
        <v>8</v>
      </c>
      <c r="K65" s="5">
        <f>IFERROR(RANK(到期收益率!K65,到期收益率!$B65:$K65),"")</f>
        <v>2</v>
      </c>
    </row>
    <row r="66" spans="1:11" x14ac:dyDescent="0.15">
      <c r="A66" s="1">
        <v>42374</v>
      </c>
      <c r="B66" s="5" t="str">
        <f>IFERROR(RANK(到期收益率!B66,到期收益率!$B66:$K66),"")</f>
        <v/>
      </c>
      <c r="C66" s="5">
        <f>IFERROR(RANK(到期收益率!C66,到期收益率!$B66:$K66),"")</f>
        <v>7</v>
      </c>
      <c r="D66" s="5">
        <f>IFERROR(RANK(到期收益率!D66,到期收益率!$B66:$K66),"")</f>
        <v>3</v>
      </c>
      <c r="E66" s="5" t="str">
        <f>IFERROR(RANK(到期收益率!E66,到期收益率!$B66:$K66),"")</f>
        <v/>
      </c>
      <c r="F66" s="5">
        <f>IFERROR(RANK(到期收益率!F66,到期收益率!$B66:$K66),"")</f>
        <v>5</v>
      </c>
      <c r="G66" s="5">
        <f>IFERROR(RANK(到期收益率!G66,到期收益率!$B66:$K66),"")</f>
        <v>6</v>
      </c>
      <c r="H66" s="5">
        <f>IFERROR(RANK(到期收益率!H66,到期收益率!$B66:$K66),"")</f>
        <v>1</v>
      </c>
      <c r="I66" s="5">
        <f>IFERROR(RANK(到期收益率!I66,到期收益率!$B66:$K66),"")</f>
        <v>4</v>
      </c>
      <c r="J66" s="5" t="str">
        <f>IFERROR(RANK(到期收益率!J66,到期收益率!$B66:$K66),"")</f>
        <v/>
      </c>
      <c r="K66" s="5">
        <f>IFERROR(RANK(到期收益率!K66,到期收益率!$B66:$K66),"")</f>
        <v>2</v>
      </c>
    </row>
    <row r="67" spans="1:11" x14ac:dyDescent="0.15">
      <c r="A67" s="1">
        <v>42375</v>
      </c>
      <c r="B67" s="5" t="str">
        <f>IFERROR(RANK(到期收益率!B67,到期收益率!$B67:$K67),"")</f>
        <v/>
      </c>
      <c r="C67" s="5">
        <f>IFERROR(RANK(到期收益率!C67,到期收益率!$B67:$K67),"")</f>
        <v>7</v>
      </c>
      <c r="D67" s="5">
        <f>IFERROR(RANK(到期收益率!D67,到期收益率!$B67:$K67),"")</f>
        <v>3</v>
      </c>
      <c r="E67" s="5">
        <f>IFERROR(RANK(到期收益率!E67,到期收益率!$B67:$K67),"")</f>
        <v>6</v>
      </c>
      <c r="F67" s="5">
        <f>IFERROR(RANK(到期收益率!F67,到期收益率!$B67:$K67),"")</f>
        <v>5</v>
      </c>
      <c r="G67" s="5" t="str">
        <f>IFERROR(RANK(到期收益率!G67,到期收益率!$B67:$K67),"")</f>
        <v/>
      </c>
      <c r="H67" s="5">
        <f>IFERROR(RANK(到期收益率!H67,到期收益率!$B67:$K67),"")</f>
        <v>1</v>
      </c>
      <c r="I67" s="5">
        <f>IFERROR(RANK(到期收益率!I67,到期收益率!$B67:$K67),"")</f>
        <v>4</v>
      </c>
      <c r="J67" s="5">
        <f>IFERROR(RANK(到期收益率!J67,到期收益率!$B67:$K67),"")</f>
        <v>8</v>
      </c>
      <c r="K67" s="5">
        <f>IFERROR(RANK(到期收益率!K67,到期收益率!$B67:$K67),"")</f>
        <v>2</v>
      </c>
    </row>
    <row r="68" spans="1:11" x14ac:dyDescent="0.15">
      <c r="A68" s="1">
        <v>42376</v>
      </c>
      <c r="B68" s="5" t="str">
        <f>IFERROR(RANK(到期收益率!B68,到期收益率!$B68:$K68),"")</f>
        <v/>
      </c>
      <c r="C68" s="5">
        <f>IFERROR(RANK(到期收益率!C68,到期收益率!$B68:$K68),"")</f>
        <v>7</v>
      </c>
      <c r="D68" s="5">
        <f>IFERROR(RANK(到期收益率!D68,到期收益率!$B68:$K68),"")</f>
        <v>4</v>
      </c>
      <c r="E68" s="5">
        <f>IFERROR(RANK(到期收益率!E68,到期收益率!$B68:$K68),"")</f>
        <v>6</v>
      </c>
      <c r="F68" s="5">
        <f>IFERROR(RANK(到期收益率!F68,到期收益率!$B68:$K68),"")</f>
        <v>5</v>
      </c>
      <c r="G68" s="5" t="str">
        <f>IFERROR(RANK(到期收益率!G68,到期收益率!$B68:$K68),"")</f>
        <v/>
      </c>
      <c r="H68" s="5">
        <f>IFERROR(RANK(到期收益率!H68,到期收益率!$B68:$K68),"")</f>
        <v>1</v>
      </c>
      <c r="I68" s="5">
        <f>IFERROR(RANK(到期收益率!I68,到期收益率!$B68:$K68),"")</f>
        <v>3</v>
      </c>
      <c r="J68" s="5">
        <f>IFERROR(RANK(到期收益率!J68,到期收益率!$B68:$K68),"")</f>
        <v>8</v>
      </c>
      <c r="K68" s="5">
        <f>IFERROR(RANK(到期收益率!K68,到期收益率!$B68:$K68),"")</f>
        <v>2</v>
      </c>
    </row>
    <row r="69" spans="1:11" x14ac:dyDescent="0.15">
      <c r="A69" s="1">
        <v>42377</v>
      </c>
      <c r="B69" s="5">
        <f>IFERROR(RANK(到期收益率!B69,到期收益率!$B69:$K69),"")</f>
        <v>10</v>
      </c>
      <c r="C69" s="5">
        <f>IFERROR(RANK(到期收益率!C69,到期收益率!$B69:$K69),"")</f>
        <v>8</v>
      </c>
      <c r="D69" s="5">
        <f>IFERROR(RANK(到期收益率!D69,到期收益率!$B69:$K69),"")</f>
        <v>5</v>
      </c>
      <c r="E69" s="5">
        <f>IFERROR(RANK(到期收益率!E69,到期收益率!$B69:$K69),"")</f>
        <v>7</v>
      </c>
      <c r="F69" s="5">
        <f>IFERROR(RANK(到期收益率!F69,到期收益率!$B69:$K69),"")</f>
        <v>4</v>
      </c>
      <c r="G69" s="5">
        <f>IFERROR(RANK(到期收益率!G69,到期收益率!$B69:$K69),"")</f>
        <v>6</v>
      </c>
      <c r="H69" s="5">
        <f>IFERROR(RANK(到期收益率!H69,到期收益率!$B69:$K69),"")</f>
        <v>1</v>
      </c>
      <c r="I69" s="5">
        <f>IFERROR(RANK(到期收益率!I69,到期收益率!$B69:$K69),"")</f>
        <v>3</v>
      </c>
      <c r="J69" s="5">
        <f>IFERROR(RANK(到期收益率!J69,到期收益率!$B69:$K69),"")</f>
        <v>9</v>
      </c>
      <c r="K69" s="5">
        <f>IFERROR(RANK(到期收益率!K69,到期收益率!$B69:$K69),"")</f>
        <v>2</v>
      </c>
    </row>
    <row r="70" spans="1:11" x14ac:dyDescent="0.15">
      <c r="A70" s="1">
        <v>42380</v>
      </c>
      <c r="B70" s="5" t="str">
        <f>IFERROR(RANK(到期收益率!B70,到期收益率!$B70:$K70),"")</f>
        <v/>
      </c>
      <c r="C70" s="5">
        <f>IFERROR(RANK(到期收益率!C70,到期收益率!$B70:$K70),"")</f>
        <v>6</v>
      </c>
      <c r="D70" s="5">
        <f>IFERROR(RANK(到期收益率!D70,到期收益率!$B70:$K70),"")</f>
        <v>4</v>
      </c>
      <c r="E70" s="5" t="str">
        <f>IFERROR(RANK(到期收益率!E70,到期收益率!$B70:$K70),"")</f>
        <v/>
      </c>
      <c r="F70" s="5">
        <f>IFERROR(RANK(到期收益率!F70,到期收益率!$B70:$K70),"")</f>
        <v>5</v>
      </c>
      <c r="G70" s="5" t="str">
        <f>IFERROR(RANK(到期收益率!G70,到期收益率!$B70:$K70),"")</f>
        <v/>
      </c>
      <c r="H70" s="5">
        <f>IFERROR(RANK(到期收益率!H70,到期收益率!$B70:$K70),"")</f>
        <v>1</v>
      </c>
      <c r="I70" s="5">
        <f>IFERROR(RANK(到期收益率!I70,到期收益率!$B70:$K70),"")</f>
        <v>3</v>
      </c>
      <c r="J70" s="5">
        <f>IFERROR(RANK(到期收益率!J70,到期收益率!$B70:$K70),"")</f>
        <v>7</v>
      </c>
      <c r="K70" s="5">
        <f>IFERROR(RANK(到期收益率!K70,到期收益率!$B70:$K70),"")</f>
        <v>2</v>
      </c>
    </row>
    <row r="71" spans="1:11" x14ac:dyDescent="0.15">
      <c r="A71" s="1">
        <v>42381</v>
      </c>
      <c r="B71" s="5" t="str">
        <f>IFERROR(RANK(到期收益率!B71,到期收益率!$B71:$K71),"")</f>
        <v/>
      </c>
      <c r="C71" s="5">
        <f>IFERROR(RANK(到期收益率!C71,到期收益率!$B71:$K71),"")</f>
        <v>7</v>
      </c>
      <c r="D71" s="5">
        <f>IFERROR(RANK(到期收益率!D71,到期收益率!$B71:$K71),"")</f>
        <v>3</v>
      </c>
      <c r="E71" s="5">
        <f>IFERROR(RANK(到期收益率!E71,到期收益率!$B71:$K71),"")</f>
        <v>6</v>
      </c>
      <c r="F71" s="5">
        <f>IFERROR(RANK(到期收益率!F71,到期收益率!$B71:$K71),"")</f>
        <v>4</v>
      </c>
      <c r="G71" s="5">
        <f>IFERROR(RANK(到期收益率!G71,到期收益率!$B71:$K71),"")</f>
        <v>5</v>
      </c>
      <c r="H71" s="5">
        <f>IFERROR(RANK(到期收益率!H71,到期收益率!$B71:$K71),"")</f>
        <v>1</v>
      </c>
      <c r="I71" s="5">
        <f>IFERROR(RANK(到期收益率!I71,到期收益率!$B71:$K71),"")</f>
        <v>2</v>
      </c>
      <c r="J71" s="5">
        <f>IFERROR(RANK(到期收益率!J71,到期收益率!$B71:$K71),"")</f>
        <v>8</v>
      </c>
      <c r="K71" s="5" t="str">
        <f>IFERROR(RANK(到期收益率!K71,到期收益率!$B71:$K71),"")</f>
        <v/>
      </c>
    </row>
    <row r="72" spans="1:11" x14ac:dyDescent="0.15">
      <c r="A72" s="1">
        <v>42382</v>
      </c>
      <c r="B72" s="5" t="str">
        <f>IFERROR(RANK(到期收益率!B72,到期收益率!$B72:$K72),"")</f>
        <v/>
      </c>
      <c r="C72" s="5">
        <f>IFERROR(RANK(到期收益率!C72,到期收益率!$B72:$K72),"")</f>
        <v>7</v>
      </c>
      <c r="D72" s="5">
        <f>IFERROR(RANK(到期收益率!D72,到期收益率!$B72:$K72),"")</f>
        <v>4</v>
      </c>
      <c r="E72" s="5">
        <f>IFERROR(RANK(到期收益率!E72,到期收益率!$B72:$K72),"")</f>
        <v>6</v>
      </c>
      <c r="F72" s="5">
        <f>IFERROR(RANK(到期收益率!F72,到期收益率!$B72:$K72),"")</f>
        <v>5</v>
      </c>
      <c r="G72" s="5" t="str">
        <f>IFERROR(RANK(到期收益率!G72,到期收益率!$B72:$K72),"")</f>
        <v/>
      </c>
      <c r="H72" s="5">
        <f>IFERROR(RANK(到期收益率!H72,到期收益率!$B72:$K72),"")</f>
        <v>1</v>
      </c>
      <c r="I72" s="5">
        <f>IFERROR(RANK(到期收益率!I72,到期收益率!$B72:$K72),"")</f>
        <v>3</v>
      </c>
      <c r="J72" s="5">
        <f>IFERROR(RANK(到期收益率!J72,到期收益率!$B72:$K72),"")</f>
        <v>8</v>
      </c>
      <c r="K72" s="5">
        <f>IFERROR(RANK(到期收益率!K72,到期收益率!$B72:$K72),"")</f>
        <v>2</v>
      </c>
    </row>
    <row r="73" spans="1:11" x14ac:dyDescent="0.15">
      <c r="A73" s="1">
        <v>42383</v>
      </c>
      <c r="B73" s="5">
        <f>IFERROR(RANK(到期收益率!B73,到期收益率!$B73:$K73),"")</f>
        <v>8</v>
      </c>
      <c r="C73" s="5">
        <f>IFERROR(RANK(到期收益率!C73,到期收益率!$B73:$K73),"")</f>
        <v>7</v>
      </c>
      <c r="D73" s="5">
        <f>IFERROR(RANK(到期收益率!D73,到期收益率!$B73:$K73),"")</f>
        <v>4</v>
      </c>
      <c r="E73" s="5">
        <f>IFERROR(RANK(到期收益率!E73,到期收益率!$B73:$K73),"")</f>
        <v>6</v>
      </c>
      <c r="F73" s="5">
        <f>IFERROR(RANK(到期收益率!F73,到期收益率!$B73:$K73),"")</f>
        <v>5</v>
      </c>
      <c r="G73" s="5" t="str">
        <f>IFERROR(RANK(到期收益率!G73,到期收益率!$B73:$K73),"")</f>
        <v/>
      </c>
      <c r="H73" s="5">
        <f>IFERROR(RANK(到期收益率!H73,到期收益率!$B73:$K73),"")</f>
        <v>1</v>
      </c>
      <c r="I73" s="5">
        <f>IFERROR(RANK(到期收益率!I73,到期收益率!$B73:$K73),"")</f>
        <v>3</v>
      </c>
      <c r="J73" s="5">
        <f>IFERROR(RANK(到期收益率!J73,到期收益率!$B73:$K73),"")</f>
        <v>9</v>
      </c>
      <c r="K73" s="5">
        <f>IFERROR(RANK(到期收益率!K73,到期收益率!$B73:$K73),"")</f>
        <v>2</v>
      </c>
    </row>
    <row r="74" spans="1:11" x14ac:dyDescent="0.15">
      <c r="A74" s="1">
        <v>42384</v>
      </c>
      <c r="B74" s="5" t="str">
        <f>IFERROR(RANK(到期收益率!B74,到期收益率!$B74:$K74),"")</f>
        <v/>
      </c>
      <c r="C74" s="5">
        <f>IFERROR(RANK(到期收益率!C74,到期收益率!$B74:$K74),"")</f>
        <v>8</v>
      </c>
      <c r="D74" s="5">
        <f>IFERROR(RANK(到期收益率!D74,到期收益率!$B74:$K74),"")</f>
        <v>4</v>
      </c>
      <c r="E74" s="5">
        <f>IFERROR(RANK(到期收益率!E74,到期收益率!$B74:$K74),"")</f>
        <v>7</v>
      </c>
      <c r="F74" s="5">
        <f>IFERROR(RANK(到期收益率!F74,到期收益率!$B74:$K74),"")</f>
        <v>5</v>
      </c>
      <c r="G74" s="5">
        <f>IFERROR(RANK(到期收益率!G74,到期收益率!$B74:$K74),"")</f>
        <v>6</v>
      </c>
      <c r="H74" s="5">
        <f>IFERROR(RANK(到期收益率!H74,到期收益率!$B74:$K74),"")</f>
        <v>1</v>
      </c>
      <c r="I74" s="5">
        <f>IFERROR(RANK(到期收益率!I74,到期收益率!$B74:$K74),"")</f>
        <v>3</v>
      </c>
      <c r="J74" s="5">
        <f>IFERROR(RANK(到期收益率!J74,到期收益率!$B74:$K74),"")</f>
        <v>9</v>
      </c>
      <c r="K74" s="5">
        <f>IFERROR(RANK(到期收益率!K74,到期收益率!$B74:$K74),"")</f>
        <v>2</v>
      </c>
    </row>
    <row r="75" spans="1:11" x14ac:dyDescent="0.15">
      <c r="A75" s="1">
        <v>42387</v>
      </c>
      <c r="B75" s="5" t="str">
        <f>IFERROR(RANK(到期收益率!B75,到期收益率!$B75:$K75),"")</f>
        <v/>
      </c>
      <c r="C75" s="5">
        <f>IFERROR(RANK(到期收益率!C75,到期收益率!$B75:$K75),"")</f>
        <v>6</v>
      </c>
      <c r="D75" s="5">
        <f>IFERROR(RANK(到期收益率!D75,到期收益率!$B75:$K75),"")</f>
        <v>3</v>
      </c>
      <c r="E75" s="5">
        <f>IFERROR(RANK(到期收益率!E75,到期收益率!$B75:$K75),"")</f>
        <v>5</v>
      </c>
      <c r="F75" s="5">
        <f>IFERROR(RANK(到期收益率!F75,到期收益率!$B75:$K75),"")</f>
        <v>4</v>
      </c>
      <c r="G75" s="5" t="str">
        <f>IFERROR(RANK(到期收益率!G75,到期收益率!$B75:$K75),"")</f>
        <v/>
      </c>
      <c r="H75" s="5">
        <f>IFERROR(RANK(到期收益率!H75,到期收益率!$B75:$K75),"")</f>
        <v>1</v>
      </c>
      <c r="I75" s="5">
        <f>IFERROR(RANK(到期收益率!I75,到期收益率!$B75:$K75),"")</f>
        <v>2</v>
      </c>
      <c r="J75" s="5">
        <f>IFERROR(RANK(到期收益率!J75,到期收益率!$B75:$K75),"")</f>
        <v>7</v>
      </c>
      <c r="K75" s="5" t="str">
        <f>IFERROR(RANK(到期收益率!K75,到期收益率!$B75:$K75),"")</f>
        <v/>
      </c>
    </row>
    <row r="76" spans="1:11" x14ac:dyDescent="0.15">
      <c r="A76" s="1">
        <v>42388</v>
      </c>
      <c r="B76" s="5" t="str">
        <f>IFERROR(RANK(到期收益率!B76,到期收益率!$B76:$K76),"")</f>
        <v/>
      </c>
      <c r="C76" s="5">
        <f>IFERROR(RANK(到期收益率!C76,到期收益率!$B76:$K76),"")</f>
        <v>7</v>
      </c>
      <c r="D76" s="5">
        <f>IFERROR(RANK(到期收益率!D76,到期收益率!$B76:$K76),"")</f>
        <v>3</v>
      </c>
      <c r="E76" s="5">
        <f>IFERROR(RANK(到期收益率!E76,到期收益率!$B76:$K76),"")</f>
        <v>5</v>
      </c>
      <c r="F76" s="5">
        <f>IFERROR(RANK(到期收益率!F76,到期收益率!$B76:$K76),"")</f>
        <v>4</v>
      </c>
      <c r="G76" s="5">
        <f>IFERROR(RANK(到期收益率!G76,到期收益率!$B76:$K76),"")</f>
        <v>6</v>
      </c>
      <c r="H76" s="5">
        <f>IFERROR(RANK(到期收益率!H76,到期收益率!$B76:$K76),"")</f>
        <v>1</v>
      </c>
      <c r="I76" s="5">
        <f>IFERROR(RANK(到期收益率!I76,到期收益率!$B76:$K76),"")</f>
        <v>2</v>
      </c>
      <c r="J76" s="5">
        <f>IFERROR(RANK(到期收益率!J76,到期收益率!$B76:$K76),"")</f>
        <v>8</v>
      </c>
      <c r="K76" s="5" t="str">
        <f>IFERROR(RANK(到期收益率!K76,到期收益率!$B76:$K76),"")</f>
        <v/>
      </c>
    </row>
    <row r="77" spans="1:11" x14ac:dyDescent="0.15">
      <c r="A77" s="1">
        <v>42389</v>
      </c>
      <c r="B77" s="5">
        <f>IFERROR(RANK(到期收益率!B77,到期收益率!$B77:$K77),"")</f>
        <v>9</v>
      </c>
      <c r="C77" s="5">
        <f>IFERROR(RANK(到期收益率!C77,到期收益率!$B77:$K77),"")</f>
        <v>7</v>
      </c>
      <c r="D77" s="5">
        <f>IFERROR(RANK(到期收益率!D77,到期收益率!$B77:$K77),"")</f>
        <v>5</v>
      </c>
      <c r="E77" s="5">
        <f>IFERROR(RANK(到期收益率!E77,到期收益率!$B77:$K77),"")</f>
        <v>6</v>
      </c>
      <c r="F77" s="5">
        <f>IFERROR(RANK(到期收益率!F77,到期收益率!$B77:$K77),"")</f>
        <v>4</v>
      </c>
      <c r="G77" s="5" t="str">
        <f>IFERROR(RANK(到期收益率!G77,到期收益率!$B77:$K77),"")</f>
        <v/>
      </c>
      <c r="H77" s="5">
        <f>IFERROR(RANK(到期收益率!H77,到期收益率!$B77:$K77),"")</f>
        <v>1</v>
      </c>
      <c r="I77" s="5">
        <f>IFERROR(RANK(到期收益率!I77,到期收益率!$B77:$K77),"")</f>
        <v>2</v>
      </c>
      <c r="J77" s="5">
        <f>IFERROR(RANK(到期收益率!J77,到期收益率!$B77:$K77),"")</f>
        <v>8</v>
      </c>
      <c r="K77" s="5">
        <f>IFERROR(RANK(到期收益率!K77,到期收益率!$B77:$K77),"")</f>
        <v>3</v>
      </c>
    </row>
    <row r="78" spans="1:11" x14ac:dyDescent="0.15">
      <c r="A78" s="1">
        <v>42390</v>
      </c>
      <c r="B78" s="5">
        <f>IFERROR(RANK(到期收益率!B78,到期收益率!$B78:$K78),"")</f>
        <v>9</v>
      </c>
      <c r="C78" s="5">
        <f>IFERROR(RANK(到期收益率!C78,到期收益率!$B78:$K78),"")</f>
        <v>7</v>
      </c>
      <c r="D78" s="5">
        <f>IFERROR(RANK(到期收益率!D78,到期收益率!$B78:$K78),"")</f>
        <v>4</v>
      </c>
      <c r="E78" s="5">
        <f>IFERROR(RANK(到期收益率!E78,到期收益率!$B78:$K78),"")</f>
        <v>6</v>
      </c>
      <c r="F78" s="5">
        <f>IFERROR(RANK(到期收益率!F78,到期收益率!$B78:$K78),"")</f>
        <v>5</v>
      </c>
      <c r="G78" s="5" t="str">
        <f>IFERROR(RANK(到期收益率!G78,到期收益率!$B78:$K78),"")</f>
        <v/>
      </c>
      <c r="H78" s="5">
        <f>IFERROR(RANK(到期收益率!H78,到期收益率!$B78:$K78),"")</f>
        <v>1</v>
      </c>
      <c r="I78" s="5">
        <f>IFERROR(RANK(到期收益率!I78,到期收益率!$B78:$K78),"")</f>
        <v>3</v>
      </c>
      <c r="J78" s="5">
        <f>IFERROR(RANK(到期收益率!J78,到期收益率!$B78:$K78),"")</f>
        <v>8</v>
      </c>
      <c r="K78" s="5">
        <f>IFERROR(RANK(到期收益率!K78,到期收益率!$B78:$K78),"")</f>
        <v>2</v>
      </c>
    </row>
    <row r="79" spans="1:11" x14ac:dyDescent="0.15">
      <c r="A79" s="1">
        <v>42391</v>
      </c>
      <c r="B79" s="5" t="str">
        <f>IFERROR(RANK(到期收益率!B79,到期收益率!$B79:$K79),"")</f>
        <v/>
      </c>
      <c r="C79" s="5">
        <f>IFERROR(RANK(到期收益率!C79,到期收益率!$B79:$K79),"")</f>
        <v>7</v>
      </c>
      <c r="D79" s="5">
        <f>IFERROR(RANK(到期收益率!D79,到期收益率!$B79:$K79),"")</f>
        <v>4</v>
      </c>
      <c r="E79" s="5">
        <f>IFERROR(RANK(到期收益率!E79,到期收益率!$B79:$K79),"")</f>
        <v>6</v>
      </c>
      <c r="F79" s="5">
        <f>IFERROR(RANK(到期收益率!F79,到期收益率!$B79:$K79),"")</f>
        <v>5</v>
      </c>
      <c r="G79" s="5" t="str">
        <f>IFERROR(RANK(到期收益率!G79,到期收益率!$B79:$K79),"")</f>
        <v/>
      </c>
      <c r="H79" s="5">
        <f>IFERROR(RANK(到期收益率!H79,到期收益率!$B79:$K79),"")</f>
        <v>1</v>
      </c>
      <c r="I79" s="5">
        <f>IFERROR(RANK(到期收益率!I79,到期收益率!$B79:$K79),"")</f>
        <v>3</v>
      </c>
      <c r="J79" s="5">
        <f>IFERROR(RANK(到期收益率!J79,到期收益率!$B79:$K79),"")</f>
        <v>8</v>
      </c>
      <c r="K79" s="5">
        <f>IFERROR(RANK(到期收益率!K79,到期收益率!$B79:$K79),"")</f>
        <v>2</v>
      </c>
    </row>
    <row r="80" spans="1:11" x14ac:dyDescent="0.15">
      <c r="A80" s="1">
        <v>42394</v>
      </c>
      <c r="B80" s="5">
        <f>IFERROR(RANK(到期收益率!B80,到期收益率!$B80:$K80),"")</f>
        <v>10</v>
      </c>
      <c r="C80" s="5">
        <f>IFERROR(RANK(到期收益率!C80,到期收益率!$B80:$K80),"")</f>
        <v>8</v>
      </c>
      <c r="D80" s="5">
        <f>IFERROR(RANK(到期收益率!D80,到期收益率!$B80:$K80),"")</f>
        <v>4</v>
      </c>
      <c r="E80" s="5">
        <f>IFERROR(RANK(到期收益率!E80,到期收益率!$B80:$K80),"")</f>
        <v>7</v>
      </c>
      <c r="F80" s="5">
        <f>IFERROR(RANK(到期收益率!F80,到期收益率!$B80:$K80),"")</f>
        <v>5</v>
      </c>
      <c r="G80" s="5">
        <f>IFERROR(RANK(到期收益率!G80,到期收益率!$B80:$K80),"")</f>
        <v>6</v>
      </c>
      <c r="H80" s="5">
        <f>IFERROR(RANK(到期收益率!H80,到期收益率!$B80:$K80),"")</f>
        <v>1</v>
      </c>
      <c r="I80" s="5">
        <f>IFERROR(RANK(到期收益率!I80,到期收益率!$B80:$K80),"")</f>
        <v>3</v>
      </c>
      <c r="J80" s="5">
        <f>IFERROR(RANK(到期收益率!J80,到期收益率!$B80:$K80),"")</f>
        <v>9</v>
      </c>
      <c r="K80" s="5">
        <f>IFERROR(RANK(到期收益率!K80,到期收益率!$B80:$K80),"")</f>
        <v>2</v>
      </c>
    </row>
    <row r="81" spans="1:11" x14ac:dyDescent="0.15">
      <c r="A81" s="1">
        <v>42395</v>
      </c>
      <c r="B81" s="5" t="str">
        <f>IFERROR(RANK(到期收益率!B81,到期收益率!$B81:$K81),"")</f>
        <v/>
      </c>
      <c r="C81" s="5">
        <f>IFERROR(RANK(到期收益率!C81,到期收益率!$B81:$K81),"")</f>
        <v>7</v>
      </c>
      <c r="D81" s="5">
        <f>IFERROR(RANK(到期收益率!D81,到期收益率!$B81:$K81),"")</f>
        <v>3</v>
      </c>
      <c r="E81" s="5">
        <f>IFERROR(RANK(到期收益率!E81,到期收益率!$B81:$K81),"")</f>
        <v>6</v>
      </c>
      <c r="F81" s="5">
        <f>IFERROR(RANK(到期收益率!F81,到期收益率!$B81:$K81),"")</f>
        <v>4</v>
      </c>
      <c r="G81" s="5">
        <f>IFERROR(RANK(到期收益率!G81,到期收益率!$B81:$K81),"")</f>
        <v>5</v>
      </c>
      <c r="H81" s="5">
        <f>IFERROR(RANK(到期收益率!H81,到期收益率!$B81:$K81),"")</f>
        <v>1</v>
      </c>
      <c r="I81" s="5">
        <f>IFERROR(RANK(到期收益率!I81,到期收益率!$B81:$K81),"")</f>
        <v>2</v>
      </c>
      <c r="J81" s="5">
        <f>IFERROR(RANK(到期收益率!J81,到期收益率!$B81:$K81),"")</f>
        <v>8</v>
      </c>
      <c r="K81" s="5" t="str">
        <f>IFERROR(RANK(到期收益率!K81,到期收益率!$B81:$K81),"")</f>
        <v/>
      </c>
    </row>
    <row r="82" spans="1:11" x14ac:dyDescent="0.15">
      <c r="A82" s="1">
        <v>42396</v>
      </c>
      <c r="B82" s="5">
        <f>IFERROR(RANK(到期收益率!B82,到期收益率!$B82:$K82),"")</f>
        <v>7</v>
      </c>
      <c r="C82" s="5">
        <f>IFERROR(RANK(到期收益率!C82,到期收益率!$B82:$K82),"")</f>
        <v>5</v>
      </c>
      <c r="D82" s="5">
        <f>IFERROR(RANK(到期收益率!D82,到期收益率!$B82:$K82),"")</f>
        <v>3</v>
      </c>
      <c r="E82" s="5" t="str">
        <f>IFERROR(RANK(到期收益率!E82,到期收益率!$B82:$K82),"")</f>
        <v/>
      </c>
      <c r="F82" s="5">
        <f>IFERROR(RANK(到期收益率!F82,到期收益率!$B82:$K82),"")</f>
        <v>4</v>
      </c>
      <c r="G82" s="5" t="str">
        <f>IFERROR(RANK(到期收益率!G82,到期收益率!$B82:$K82),"")</f>
        <v/>
      </c>
      <c r="H82" s="5">
        <f>IFERROR(RANK(到期收益率!H82,到期收益率!$B82:$K82),"")</f>
        <v>1</v>
      </c>
      <c r="I82" s="5">
        <f>IFERROR(RANK(到期收益率!I82,到期收益率!$B82:$K82),"")</f>
        <v>2</v>
      </c>
      <c r="J82" s="5">
        <f>IFERROR(RANK(到期收益率!J82,到期收益率!$B82:$K82),"")</f>
        <v>6</v>
      </c>
      <c r="K82" s="5" t="str">
        <f>IFERROR(RANK(到期收益率!K82,到期收益率!$B82:$K82),"")</f>
        <v/>
      </c>
    </row>
    <row r="83" spans="1:11" x14ac:dyDescent="0.15">
      <c r="A83" s="1">
        <v>42397</v>
      </c>
      <c r="B83" s="5">
        <f>IFERROR(RANK(到期收益率!B83,到期收益率!$B83:$K83),"")</f>
        <v>7</v>
      </c>
      <c r="C83" s="5">
        <f>IFERROR(RANK(到期收益率!C83,到期收益率!$B83:$K83),"")</f>
        <v>5</v>
      </c>
      <c r="D83" s="5">
        <f>IFERROR(RANK(到期收益率!D83,到期收益率!$B83:$K83),"")</f>
        <v>2</v>
      </c>
      <c r="E83" s="5">
        <f>IFERROR(RANK(到期收益率!E83,到期收益率!$B83:$K83),"")</f>
        <v>4</v>
      </c>
      <c r="F83" s="5">
        <f>IFERROR(RANK(到期收益率!F83,到期收益率!$B83:$K83),"")</f>
        <v>3</v>
      </c>
      <c r="G83" s="5" t="str">
        <f>IFERROR(RANK(到期收益率!G83,到期收益率!$B83:$K83),"")</f>
        <v/>
      </c>
      <c r="H83" s="5">
        <f>IFERROR(RANK(到期收益率!H83,到期收益率!$B83:$K83),"")</f>
        <v>1</v>
      </c>
      <c r="I83" s="5" t="str">
        <f>IFERROR(RANK(到期收益率!I83,到期收益率!$B83:$K83),"")</f>
        <v/>
      </c>
      <c r="J83" s="5">
        <f>IFERROR(RANK(到期收益率!J83,到期收益率!$B83:$K83),"")</f>
        <v>6</v>
      </c>
      <c r="K83" s="5" t="str">
        <f>IFERROR(RANK(到期收益率!K83,到期收益率!$B83:$K83),"")</f>
        <v/>
      </c>
    </row>
    <row r="84" spans="1:11" x14ac:dyDescent="0.15">
      <c r="A84" s="1">
        <v>42398</v>
      </c>
      <c r="B84" s="5" t="str">
        <f>IFERROR(RANK(到期收益率!B84,到期收益率!$B84:$K84),"")</f>
        <v/>
      </c>
      <c r="C84" s="5">
        <f>IFERROR(RANK(到期收益率!C84,到期收益率!$B84:$K84),"")</f>
        <v>7</v>
      </c>
      <c r="D84" s="5">
        <f>IFERROR(RANK(到期收益率!D84,到期收益率!$B84:$K84),"")</f>
        <v>3</v>
      </c>
      <c r="E84" s="5">
        <f>IFERROR(RANK(到期收益率!E84,到期收益率!$B84:$K84),"")</f>
        <v>6</v>
      </c>
      <c r="F84" s="5">
        <f>IFERROR(RANK(到期收益率!F84,到期收益率!$B84:$K84),"")</f>
        <v>4</v>
      </c>
      <c r="G84" s="5">
        <f>IFERROR(RANK(到期收益率!G84,到期收益率!$B84:$K84),"")</f>
        <v>5</v>
      </c>
      <c r="H84" s="5">
        <f>IFERROR(RANK(到期收益率!H84,到期收益率!$B84:$K84),"")</f>
        <v>1</v>
      </c>
      <c r="I84" s="5">
        <f>IFERROR(RANK(到期收益率!I84,到期收益率!$B84:$K84),"")</f>
        <v>2</v>
      </c>
      <c r="J84" s="5">
        <f>IFERROR(RANK(到期收益率!J84,到期收益率!$B84:$K84),"")</f>
        <v>8</v>
      </c>
      <c r="K84" s="5" t="str">
        <f>IFERROR(RANK(到期收益率!K84,到期收益率!$B84:$K84),"")</f>
        <v/>
      </c>
    </row>
    <row r="85" spans="1:11" x14ac:dyDescent="0.15">
      <c r="A85" s="1">
        <v>42401</v>
      </c>
      <c r="B85" s="5">
        <f>IFERROR(RANK(到期收益率!B85,到期收益率!$B85:$K85),"")</f>
        <v>9</v>
      </c>
      <c r="C85" s="5" t="str">
        <f>IFERROR(RANK(到期收益率!C85,到期收益率!$B85:$K85),"")</f>
        <v/>
      </c>
      <c r="D85" s="5">
        <f>IFERROR(RANK(到期收益率!D85,到期收益率!$B85:$K85),"")</f>
        <v>4</v>
      </c>
      <c r="E85" s="5">
        <f>IFERROR(RANK(到期收益率!E85,到期收益率!$B85:$K85),"")</f>
        <v>7</v>
      </c>
      <c r="F85" s="5">
        <f>IFERROR(RANK(到期收益率!F85,到期收益率!$B85:$K85),"")</f>
        <v>5</v>
      </c>
      <c r="G85" s="5">
        <f>IFERROR(RANK(到期收益率!G85,到期收益率!$B85:$K85),"")</f>
        <v>6</v>
      </c>
      <c r="H85" s="5">
        <f>IFERROR(RANK(到期收益率!H85,到期收益率!$B85:$K85),"")</f>
        <v>1</v>
      </c>
      <c r="I85" s="5">
        <f>IFERROR(RANK(到期收益率!I85,到期收益率!$B85:$K85),"")</f>
        <v>3</v>
      </c>
      <c r="J85" s="5">
        <f>IFERROR(RANK(到期收益率!J85,到期收益率!$B85:$K85),"")</f>
        <v>8</v>
      </c>
      <c r="K85" s="5">
        <f>IFERROR(RANK(到期收益率!K85,到期收益率!$B85:$K85),"")</f>
        <v>2</v>
      </c>
    </row>
    <row r="86" spans="1:11" x14ac:dyDescent="0.15">
      <c r="A86" s="1">
        <v>42402</v>
      </c>
      <c r="B86" s="5" t="str">
        <f>IFERROR(RANK(到期收益率!B86,到期收益率!$B86:$K86),"")</f>
        <v/>
      </c>
      <c r="C86" s="5">
        <f>IFERROR(RANK(到期收益率!C86,到期收益率!$B86:$K86),"")</f>
        <v>7</v>
      </c>
      <c r="D86" s="5">
        <f>IFERROR(RANK(到期收益率!D86,到期收益率!$B86:$K86),"")</f>
        <v>4</v>
      </c>
      <c r="E86" s="5">
        <f>IFERROR(RANK(到期收益率!E86,到期收益率!$B86:$K86),"")</f>
        <v>6</v>
      </c>
      <c r="F86" s="5">
        <f>IFERROR(RANK(到期收益率!F86,到期收益率!$B86:$K86),"")</f>
        <v>3</v>
      </c>
      <c r="G86" s="5">
        <f>IFERROR(RANK(到期收益率!G86,到期收益率!$B86:$K86),"")</f>
        <v>5</v>
      </c>
      <c r="H86" s="5">
        <f>IFERROR(RANK(到期收益率!H86,到期收益率!$B86:$K86),"")</f>
        <v>1</v>
      </c>
      <c r="I86" s="5">
        <f>IFERROR(RANK(到期收益率!I86,到期收益率!$B86:$K86),"")</f>
        <v>2</v>
      </c>
      <c r="J86" s="5">
        <f>IFERROR(RANK(到期收益率!J86,到期收益率!$B86:$K86),"")</f>
        <v>8</v>
      </c>
      <c r="K86" s="5" t="str">
        <f>IFERROR(RANK(到期收益率!K86,到期收益率!$B86:$K86),"")</f>
        <v/>
      </c>
    </row>
    <row r="87" spans="1:11" x14ac:dyDescent="0.15">
      <c r="A87" s="1">
        <v>42403</v>
      </c>
      <c r="B87" s="5" t="str">
        <f>IFERROR(RANK(到期收益率!B87,到期收益率!$B87:$K87),"")</f>
        <v/>
      </c>
      <c r="C87" s="5">
        <f>IFERROR(RANK(到期收益率!C87,到期收益率!$B87:$K87),"")</f>
        <v>7</v>
      </c>
      <c r="D87" s="5">
        <f>IFERROR(RANK(到期收益率!D87,到期收益率!$B87:$K87),"")</f>
        <v>5</v>
      </c>
      <c r="E87" s="5">
        <f>IFERROR(RANK(到期收益率!E87,到期收益率!$B87:$K87),"")</f>
        <v>6</v>
      </c>
      <c r="F87" s="5">
        <f>IFERROR(RANK(到期收益率!F87,到期收益率!$B87:$K87),"")</f>
        <v>4</v>
      </c>
      <c r="G87" s="5" t="str">
        <f>IFERROR(RANK(到期收益率!G87,到期收益率!$B87:$K87),"")</f>
        <v/>
      </c>
      <c r="H87" s="5">
        <f>IFERROR(RANK(到期收益率!H87,到期收益率!$B87:$K87),"")</f>
        <v>1</v>
      </c>
      <c r="I87" s="5">
        <f>IFERROR(RANK(到期收益率!I87,到期收益率!$B87:$K87),"")</f>
        <v>3</v>
      </c>
      <c r="J87" s="5">
        <f>IFERROR(RANK(到期收益率!J87,到期收益率!$B87:$K87),"")</f>
        <v>8</v>
      </c>
      <c r="K87" s="5">
        <f>IFERROR(RANK(到期收益率!K87,到期收益率!$B87:$K87),"")</f>
        <v>2</v>
      </c>
    </row>
    <row r="88" spans="1:11" x14ac:dyDescent="0.15">
      <c r="A88" s="1">
        <v>42404</v>
      </c>
      <c r="B88" s="5">
        <f>IFERROR(RANK(到期收益率!B88,到期收益率!$B88:$K88),"")</f>
        <v>7</v>
      </c>
      <c r="C88" s="5">
        <f>IFERROR(RANK(到期收益率!C88,到期收益率!$B88:$K88),"")</f>
        <v>6</v>
      </c>
      <c r="D88" s="5">
        <f>IFERROR(RANK(到期收益率!D88,到期收益率!$B88:$K88),"")</f>
        <v>4</v>
      </c>
      <c r="E88" s="5">
        <f>IFERROR(RANK(到期收益率!E88,到期收益率!$B88:$K88),"")</f>
        <v>5</v>
      </c>
      <c r="F88" s="5">
        <f>IFERROR(RANK(到期收益率!F88,到期收益率!$B88:$K88),"")</f>
        <v>3</v>
      </c>
      <c r="G88" s="5" t="str">
        <f>IFERROR(RANK(到期收益率!G88,到期收益率!$B88:$K88),"")</f>
        <v/>
      </c>
      <c r="H88" s="5">
        <f>IFERROR(RANK(到期收益率!H88,到期收益率!$B88:$K88),"")</f>
        <v>1</v>
      </c>
      <c r="I88" s="5">
        <f>IFERROR(RANK(到期收益率!I88,到期收益率!$B88:$K88),"")</f>
        <v>2</v>
      </c>
      <c r="J88" s="5">
        <f>IFERROR(RANK(到期收益率!J88,到期收益率!$B88:$K88),"")</f>
        <v>8</v>
      </c>
      <c r="K88" s="5" t="str">
        <f>IFERROR(RANK(到期收益率!K88,到期收益率!$B88:$K88),"")</f>
        <v/>
      </c>
    </row>
    <row r="89" spans="1:11" x14ac:dyDescent="0.15">
      <c r="A89" s="1">
        <v>42405</v>
      </c>
      <c r="B89" s="5">
        <f>IFERROR(RANK(到期收益率!B89,到期收益率!$B89:$K89),"")</f>
        <v>9</v>
      </c>
      <c r="C89" s="5">
        <f>IFERROR(RANK(到期收益率!C89,到期收益率!$B89:$K89),"")</f>
        <v>7</v>
      </c>
      <c r="D89" s="5">
        <f>IFERROR(RANK(到期收益率!D89,到期收益率!$B89:$K89),"")</f>
        <v>3</v>
      </c>
      <c r="E89" s="5">
        <f>IFERROR(RANK(到期收益率!E89,到期收益率!$B89:$K89),"")</f>
        <v>6</v>
      </c>
      <c r="F89" s="5">
        <f>IFERROR(RANK(到期收益率!F89,到期收益率!$B89:$K89),"")</f>
        <v>4</v>
      </c>
      <c r="G89" s="5">
        <f>IFERROR(RANK(到期收益率!G89,到期收益率!$B89:$K89),"")</f>
        <v>5</v>
      </c>
      <c r="H89" s="5">
        <f>IFERROR(RANK(到期收益率!H89,到期收益率!$B89:$K89),"")</f>
        <v>1</v>
      </c>
      <c r="I89" s="5">
        <f>IFERROR(RANK(到期收益率!I89,到期收益率!$B89:$K89),"")</f>
        <v>2</v>
      </c>
      <c r="J89" s="5">
        <f>IFERROR(RANK(到期收益率!J89,到期收益率!$B89:$K89),"")</f>
        <v>8</v>
      </c>
      <c r="K89" s="5" t="str">
        <f>IFERROR(RANK(到期收益率!K89,到期收益率!$B89:$K89),"")</f>
        <v/>
      </c>
    </row>
    <row r="90" spans="1:11" x14ac:dyDescent="0.15">
      <c r="A90" s="1">
        <v>42415</v>
      </c>
      <c r="B90" s="5" t="str">
        <f>IFERROR(RANK(到期收益率!B90,到期收益率!$B90:$K90),"")</f>
        <v/>
      </c>
      <c r="C90" s="5">
        <f>IFERROR(RANK(到期收益率!C90,到期收益率!$B90:$K90),"")</f>
        <v>8</v>
      </c>
      <c r="D90" s="5">
        <f>IFERROR(RANK(到期收益率!D90,到期收益率!$B90:$K90),"")</f>
        <v>4</v>
      </c>
      <c r="E90" s="5">
        <f>IFERROR(RANK(到期收益率!E90,到期收益率!$B90:$K90),"")</f>
        <v>7</v>
      </c>
      <c r="F90" s="5">
        <f>IFERROR(RANK(到期收益率!F90,到期收益率!$B90:$K90),"")</f>
        <v>5</v>
      </c>
      <c r="G90" s="5">
        <f>IFERROR(RANK(到期收益率!G90,到期收益率!$B90:$K90),"")</f>
        <v>6</v>
      </c>
      <c r="H90" s="5">
        <f>IFERROR(RANK(到期收益率!H90,到期收益率!$B90:$K90),"")</f>
        <v>1</v>
      </c>
      <c r="I90" s="5">
        <f>IFERROR(RANK(到期收益率!I90,到期收益率!$B90:$K90),"")</f>
        <v>3</v>
      </c>
      <c r="J90" s="5">
        <f>IFERROR(RANK(到期收益率!J90,到期收益率!$B90:$K90),"")</f>
        <v>9</v>
      </c>
      <c r="K90" s="5">
        <f>IFERROR(RANK(到期收益率!K90,到期收益率!$B90:$K90),"")</f>
        <v>2</v>
      </c>
    </row>
    <row r="91" spans="1:11" x14ac:dyDescent="0.15">
      <c r="A91" s="1">
        <v>42416</v>
      </c>
      <c r="B91" s="5" t="str">
        <f>IFERROR(RANK(到期收益率!B91,到期收益率!$B91:$K91),"")</f>
        <v/>
      </c>
      <c r="C91" s="5">
        <f>IFERROR(RANK(到期收益率!C91,到期收益率!$B91:$K91),"")</f>
        <v>7</v>
      </c>
      <c r="D91" s="5">
        <f>IFERROR(RANK(到期收益率!D91,到期收益率!$B91:$K91),"")</f>
        <v>4</v>
      </c>
      <c r="E91" s="5">
        <f>IFERROR(RANK(到期收益率!E91,到期收益率!$B91:$K91),"")</f>
        <v>6</v>
      </c>
      <c r="F91" s="5">
        <f>IFERROR(RANK(到期收益率!F91,到期收益率!$B91:$K91),"")</f>
        <v>5</v>
      </c>
      <c r="G91" s="5" t="str">
        <f>IFERROR(RANK(到期收益率!G91,到期收益率!$B91:$K91),"")</f>
        <v/>
      </c>
      <c r="H91" s="5">
        <f>IFERROR(RANK(到期收益率!H91,到期收益率!$B91:$K91),"")</f>
        <v>1</v>
      </c>
      <c r="I91" s="5">
        <f>IFERROR(RANK(到期收益率!I91,到期收益率!$B91:$K91),"")</f>
        <v>3</v>
      </c>
      <c r="J91" s="5">
        <f>IFERROR(RANK(到期收益率!J91,到期收益率!$B91:$K91),"")</f>
        <v>8</v>
      </c>
      <c r="K91" s="5">
        <f>IFERROR(RANK(到期收益率!K91,到期收益率!$B91:$K91),"")</f>
        <v>2</v>
      </c>
    </row>
    <row r="92" spans="1:11" x14ac:dyDescent="0.15">
      <c r="A92" s="1">
        <v>42417</v>
      </c>
      <c r="B92" s="5">
        <f>IFERROR(RANK(到期收益率!B92,到期收益率!$B92:$K92),"")</f>
        <v>4</v>
      </c>
      <c r="C92" s="5">
        <f>IFERROR(RANK(到期收益率!C92,到期收益率!$B92:$K92),"")</f>
        <v>6</v>
      </c>
      <c r="D92" s="5">
        <f>IFERROR(RANK(到期收益率!D92,到期收益率!$B92:$K92),"")</f>
        <v>3</v>
      </c>
      <c r="E92" s="5">
        <f>IFERROR(RANK(到期收益率!E92,到期收益率!$B92:$K92),"")</f>
        <v>5</v>
      </c>
      <c r="F92" s="5" t="str">
        <f>IFERROR(RANK(到期收益率!F92,到期收益率!$B92:$K92),"")</f>
        <v/>
      </c>
      <c r="G92" s="5" t="str">
        <f>IFERROR(RANK(到期收益率!G92,到期收益率!$B92:$K92),"")</f>
        <v/>
      </c>
      <c r="H92" s="5">
        <f>IFERROR(RANK(到期收益率!H92,到期收益率!$B92:$K92),"")</f>
        <v>1</v>
      </c>
      <c r="I92" s="5">
        <f>IFERROR(RANK(到期收益率!I92,到期收益率!$B92:$K92),"")</f>
        <v>2</v>
      </c>
      <c r="J92" s="5">
        <f>IFERROR(RANK(到期收益率!J92,到期收益率!$B92:$K92),"")</f>
        <v>7</v>
      </c>
      <c r="K92" s="5" t="str">
        <f>IFERROR(RANK(到期收益率!K92,到期收益率!$B92:$K92),"")</f>
        <v/>
      </c>
    </row>
    <row r="93" spans="1:11" x14ac:dyDescent="0.15">
      <c r="A93" s="1">
        <v>42418</v>
      </c>
      <c r="B93" s="5">
        <f>IFERROR(RANK(到期收益率!B93,到期收益率!$B93:$K93),"")</f>
        <v>3</v>
      </c>
      <c r="C93" s="5">
        <f>IFERROR(RANK(到期收益率!C93,到期收益率!$B93:$K93),"")</f>
        <v>6</v>
      </c>
      <c r="D93" s="5">
        <f>IFERROR(RANK(到期收益率!D93,到期收益率!$B93:$K93),"")</f>
        <v>4</v>
      </c>
      <c r="E93" s="5" t="str">
        <f>IFERROR(RANK(到期收益率!E93,到期收益率!$B93:$K93),"")</f>
        <v/>
      </c>
      <c r="F93" s="5">
        <f>IFERROR(RANK(到期收益率!F93,到期收益率!$B93:$K93),"")</f>
        <v>5</v>
      </c>
      <c r="G93" s="5" t="str">
        <f>IFERROR(RANK(到期收益率!G93,到期收益率!$B93:$K93),"")</f>
        <v/>
      </c>
      <c r="H93" s="5">
        <f>IFERROR(RANK(到期收益率!H93,到期收益率!$B93:$K93),"")</f>
        <v>1</v>
      </c>
      <c r="I93" s="5">
        <f>IFERROR(RANK(到期收益率!I93,到期收益率!$B93:$K93),"")</f>
        <v>2</v>
      </c>
      <c r="J93" s="5">
        <f>IFERROR(RANK(到期收益率!J93,到期收益率!$B93:$K93),"")</f>
        <v>7</v>
      </c>
      <c r="K93" s="5" t="str">
        <f>IFERROR(RANK(到期收益率!K93,到期收益率!$B93:$K93),"")</f>
        <v/>
      </c>
    </row>
    <row r="94" spans="1:11" x14ac:dyDescent="0.15">
      <c r="A94" s="1">
        <v>42419</v>
      </c>
      <c r="B94" s="5">
        <f>IFERROR(RANK(到期收益率!B94,到期收益率!$B94:$K94),"")</f>
        <v>7</v>
      </c>
      <c r="C94" s="5">
        <f>IFERROR(RANK(到期收益率!C94,到期收益率!$B94:$K94),"")</f>
        <v>9</v>
      </c>
      <c r="D94" s="5">
        <f>IFERROR(RANK(到期收益率!D94,到期收益率!$B94:$K94),"")</f>
        <v>5</v>
      </c>
      <c r="E94" s="5">
        <f>IFERROR(RANK(到期收益率!E94,到期收益率!$B94:$K94),"")</f>
        <v>8</v>
      </c>
      <c r="F94" s="5">
        <f>IFERROR(RANK(到期收益率!F94,到期收益率!$B94:$K94),"")</f>
        <v>6</v>
      </c>
      <c r="G94" s="5">
        <f>IFERROR(RANK(到期收益率!G94,到期收益率!$B94:$K94),"")</f>
        <v>4</v>
      </c>
      <c r="H94" s="5">
        <f>IFERROR(RANK(到期收益率!H94,到期收益率!$B94:$K94),"")</f>
        <v>1</v>
      </c>
      <c r="I94" s="5">
        <f>IFERROR(RANK(到期收益率!I94,到期收益率!$B94:$K94),"")</f>
        <v>3</v>
      </c>
      <c r="J94" s="5">
        <f>IFERROR(RANK(到期收益率!J94,到期收益率!$B94:$K94),"")</f>
        <v>10</v>
      </c>
      <c r="K94" s="5">
        <f>IFERROR(RANK(到期收益率!K94,到期收益率!$B94:$K94),"")</f>
        <v>2</v>
      </c>
    </row>
    <row r="95" spans="1:11" x14ac:dyDescent="0.15">
      <c r="A95" s="1">
        <v>42422</v>
      </c>
      <c r="B95" s="5">
        <f>IFERROR(RANK(到期收益率!B95,到期收益率!$B95:$K95),"")</f>
        <v>5</v>
      </c>
      <c r="C95" s="5">
        <f>IFERROR(RANK(到期收益率!C95,到期收益率!$B95:$K95),"")</f>
        <v>7</v>
      </c>
      <c r="D95" s="5">
        <f>IFERROR(RANK(到期收益率!D95,到期收益率!$B95:$K95),"")</f>
        <v>3</v>
      </c>
      <c r="E95" s="5">
        <f>IFERROR(RANK(到期收益率!E95,到期收益率!$B95:$K95),"")</f>
        <v>6</v>
      </c>
      <c r="F95" s="5">
        <f>IFERROR(RANK(到期收益率!F95,到期收益率!$B95:$K95),"")</f>
        <v>4</v>
      </c>
      <c r="G95" s="5" t="str">
        <f>IFERROR(RANK(到期收益率!G95,到期收益率!$B95:$K95),"")</f>
        <v/>
      </c>
      <c r="H95" s="5">
        <f>IFERROR(RANK(到期收益率!H95,到期收益率!$B95:$K95),"")</f>
        <v>1</v>
      </c>
      <c r="I95" s="5">
        <f>IFERROR(RANK(到期收益率!I95,到期收益率!$B95:$K95),"")</f>
        <v>2</v>
      </c>
      <c r="J95" s="5">
        <f>IFERROR(RANK(到期收益率!J95,到期收益率!$B95:$K95),"")</f>
        <v>8</v>
      </c>
      <c r="K95" s="5" t="str">
        <f>IFERROR(RANK(到期收益率!K95,到期收益率!$B95:$K95),"")</f>
        <v/>
      </c>
    </row>
    <row r="96" spans="1:11" x14ac:dyDescent="0.15">
      <c r="A96" s="1">
        <v>42423</v>
      </c>
      <c r="B96" s="5">
        <f>IFERROR(RANK(到期收益率!B96,到期收益率!$B96:$K96),"")</f>
        <v>8</v>
      </c>
      <c r="C96" s="5">
        <f>IFERROR(RANK(到期收益率!C96,到期收益率!$B96:$K96),"")</f>
        <v>7</v>
      </c>
      <c r="D96" s="5">
        <f>IFERROR(RANK(到期收益率!D96,到期收益率!$B96:$K96),"")</f>
        <v>3</v>
      </c>
      <c r="E96" s="5">
        <f>IFERROR(RANK(到期收益率!E96,到期收益率!$B96:$K96),"")</f>
        <v>6</v>
      </c>
      <c r="F96" s="5">
        <f>IFERROR(RANK(到期收益率!F96,到期收益率!$B96:$K96),"")</f>
        <v>5</v>
      </c>
      <c r="G96" s="5">
        <f>IFERROR(RANK(到期收益率!G96,到期收益率!$B96:$K96),"")</f>
        <v>4</v>
      </c>
      <c r="H96" s="5">
        <f>IFERROR(RANK(到期收益率!H96,到期收益率!$B96:$K96),"")</f>
        <v>1</v>
      </c>
      <c r="I96" s="5">
        <f>IFERROR(RANK(到期收益率!I96,到期收益率!$B96:$K96),"")</f>
        <v>2</v>
      </c>
      <c r="J96" s="5">
        <f>IFERROR(RANK(到期收益率!J96,到期收益率!$B96:$K96),"")</f>
        <v>9</v>
      </c>
      <c r="K96" s="5" t="str">
        <f>IFERROR(RANK(到期收益率!K96,到期收益率!$B96:$K96),"")</f>
        <v/>
      </c>
    </row>
    <row r="97" spans="1:11" x14ac:dyDescent="0.15">
      <c r="A97" s="1">
        <v>42424</v>
      </c>
      <c r="B97" s="5">
        <f>IFERROR(RANK(到期收益率!B97,到期收益率!$B97:$K97),"")</f>
        <v>8</v>
      </c>
      <c r="C97" s="5">
        <f>IFERROR(RANK(到期收益率!C97,到期收益率!$B97:$K97),"")</f>
        <v>9</v>
      </c>
      <c r="D97" s="5">
        <f>IFERROR(RANK(到期收益率!D97,到期收益率!$B97:$K97),"")</f>
        <v>4</v>
      </c>
      <c r="E97" s="5">
        <f>IFERROR(RANK(到期收益率!E97,到期收益率!$B97:$K97),"")</f>
        <v>7</v>
      </c>
      <c r="F97" s="5">
        <f>IFERROR(RANK(到期收益率!F97,到期收益率!$B97:$K97),"")</f>
        <v>5</v>
      </c>
      <c r="G97" s="5">
        <f>IFERROR(RANK(到期收益率!G97,到期收益率!$B97:$K97),"")</f>
        <v>6</v>
      </c>
      <c r="H97" s="5">
        <f>IFERROR(RANK(到期收益率!H97,到期收益率!$B97:$K97),"")</f>
        <v>1</v>
      </c>
      <c r="I97" s="5">
        <f>IFERROR(RANK(到期收益率!I97,到期收益率!$B97:$K97),"")</f>
        <v>3</v>
      </c>
      <c r="J97" s="5">
        <f>IFERROR(RANK(到期收益率!J97,到期收益率!$B97:$K97),"")</f>
        <v>10</v>
      </c>
      <c r="K97" s="5">
        <f>IFERROR(RANK(到期收益率!K97,到期收益率!$B97:$K97),"")</f>
        <v>2</v>
      </c>
    </row>
    <row r="98" spans="1:11" x14ac:dyDescent="0.15">
      <c r="A98" s="1">
        <v>42425</v>
      </c>
      <c r="B98" s="5">
        <f>IFERROR(RANK(到期收益率!B98,到期收益率!$B98:$K98),"")</f>
        <v>7</v>
      </c>
      <c r="C98" s="5">
        <f>IFERROR(RANK(到期收益率!C98,到期收益率!$B98:$K98),"")</f>
        <v>8</v>
      </c>
      <c r="D98" s="5">
        <f>IFERROR(RANK(到期收益率!D98,到期收益率!$B98:$K98),"")</f>
        <v>6</v>
      </c>
      <c r="E98" s="5" t="str">
        <f>IFERROR(RANK(到期收益率!E98,到期收益率!$B98:$K98),"")</f>
        <v/>
      </c>
      <c r="F98" s="5">
        <f>IFERROR(RANK(到期收益率!F98,到期收益率!$B98:$K98),"")</f>
        <v>5</v>
      </c>
      <c r="G98" s="5">
        <f>IFERROR(RANK(到期收益率!G98,到期收益率!$B98:$K98),"")</f>
        <v>4</v>
      </c>
      <c r="H98" s="5">
        <f>IFERROR(RANK(到期收益率!H98,到期收益率!$B98:$K98),"")</f>
        <v>1</v>
      </c>
      <c r="I98" s="5">
        <f>IFERROR(RANK(到期收益率!I98,到期收益率!$B98:$K98),"")</f>
        <v>3</v>
      </c>
      <c r="J98" s="5">
        <f>IFERROR(RANK(到期收益率!J98,到期收益率!$B98:$K98),"")</f>
        <v>9</v>
      </c>
      <c r="K98" s="5">
        <f>IFERROR(RANK(到期收益率!K98,到期收益率!$B98:$K98),"")</f>
        <v>2</v>
      </c>
    </row>
    <row r="99" spans="1:11" x14ac:dyDescent="0.15">
      <c r="A99" s="1">
        <v>42426</v>
      </c>
      <c r="B99" s="5">
        <f>IFERROR(RANK(到期收益率!B99,到期收益率!$B99:$K99),"")</f>
        <v>8</v>
      </c>
      <c r="C99" s="5">
        <f>IFERROR(RANK(到期收益率!C99,到期收益率!$B99:$K99),"")</f>
        <v>9</v>
      </c>
      <c r="D99" s="5">
        <f>IFERROR(RANK(到期收益率!D99,到期收益率!$B99:$K99),"")</f>
        <v>5</v>
      </c>
      <c r="E99" s="5">
        <f>IFERROR(RANK(到期收益率!E99,到期收益率!$B99:$K99),"")</f>
        <v>7</v>
      </c>
      <c r="F99" s="5">
        <f>IFERROR(RANK(到期收益率!F99,到期收益率!$B99:$K99),"")</f>
        <v>6</v>
      </c>
      <c r="G99" s="5">
        <f>IFERROR(RANK(到期收益率!G99,到期收益率!$B99:$K99),"")</f>
        <v>4</v>
      </c>
      <c r="H99" s="5">
        <f>IFERROR(RANK(到期收益率!H99,到期收益率!$B99:$K99),"")</f>
        <v>1</v>
      </c>
      <c r="I99" s="5">
        <f>IFERROR(RANK(到期收益率!I99,到期收益率!$B99:$K99),"")</f>
        <v>2</v>
      </c>
      <c r="J99" s="5">
        <f>IFERROR(RANK(到期收益率!J99,到期收益率!$B99:$K99),"")</f>
        <v>10</v>
      </c>
      <c r="K99" s="5">
        <f>IFERROR(RANK(到期收益率!K99,到期收益率!$B99:$K99),"")</f>
        <v>3</v>
      </c>
    </row>
    <row r="100" spans="1:11" x14ac:dyDescent="0.15">
      <c r="A100" s="1">
        <v>42429</v>
      </c>
      <c r="B100" s="5">
        <f>IFERROR(RANK(到期收益率!B100,到期收益率!$B100:$K100),"")</f>
        <v>8</v>
      </c>
      <c r="C100" s="5">
        <f>IFERROR(RANK(到期收益率!C100,到期收益率!$B100:$K100),"")</f>
        <v>1</v>
      </c>
      <c r="D100" s="5">
        <f>IFERROR(RANK(到期收益率!D100,到期收益率!$B100:$K100),"")</f>
        <v>5</v>
      </c>
      <c r="E100" s="5">
        <f>IFERROR(RANK(到期收益率!E100,到期收益率!$B100:$K100),"")</f>
        <v>7</v>
      </c>
      <c r="F100" s="5">
        <f>IFERROR(RANK(到期收益率!F100,到期收益率!$B100:$K100),"")</f>
        <v>6</v>
      </c>
      <c r="G100" s="5">
        <f>IFERROR(RANK(到期收益率!G100,到期收益率!$B100:$K100),"")</f>
        <v>4</v>
      </c>
      <c r="H100" s="5">
        <f>IFERROR(RANK(到期收益率!H100,到期收益率!$B100:$K100),"")</f>
        <v>2</v>
      </c>
      <c r="I100" s="5">
        <f>IFERROR(RANK(到期收益率!I100,到期收益率!$B100:$K100),"")</f>
        <v>3</v>
      </c>
      <c r="J100" s="5" t="str">
        <f>IFERROR(RANK(到期收益率!J100,到期收益率!$B100:$K100),"")</f>
        <v/>
      </c>
      <c r="K100" s="5" t="str">
        <f>IFERROR(RANK(到期收益率!K100,到期收益率!$B100:$K100),"")</f>
        <v/>
      </c>
    </row>
    <row r="101" spans="1:11" x14ac:dyDescent="0.15">
      <c r="A101" s="1">
        <v>42430</v>
      </c>
      <c r="B101" s="5" t="str">
        <f>IFERROR(RANK(到期收益率!B101,到期收益率!$B101:$K101),"")</f>
        <v/>
      </c>
      <c r="C101" s="5">
        <f>IFERROR(RANK(到期收益率!C101,到期收益率!$B101:$K101),"")</f>
        <v>7</v>
      </c>
      <c r="D101" s="5">
        <f>IFERROR(RANK(到期收益率!D101,到期收益率!$B101:$K101),"")</f>
        <v>4</v>
      </c>
      <c r="E101" s="5">
        <f>IFERROR(RANK(到期收益率!E101,到期收益率!$B101:$K101),"")</f>
        <v>6</v>
      </c>
      <c r="F101" s="5">
        <f>IFERROR(RANK(到期收益率!F101,到期收益率!$B101:$K101),"")</f>
        <v>5</v>
      </c>
      <c r="G101" s="5" t="str">
        <f>IFERROR(RANK(到期收益率!G101,到期收益率!$B101:$K101),"")</f>
        <v/>
      </c>
      <c r="H101" s="5">
        <f>IFERROR(RANK(到期收益率!H101,到期收益率!$B101:$K101),"")</f>
        <v>1</v>
      </c>
      <c r="I101" s="5">
        <f>IFERROR(RANK(到期收益率!I101,到期收益率!$B101:$K101),"")</f>
        <v>3</v>
      </c>
      <c r="J101" s="5">
        <f>IFERROR(RANK(到期收益率!J101,到期收益率!$B101:$K101),"")</f>
        <v>8</v>
      </c>
      <c r="K101" s="5">
        <f>IFERROR(RANK(到期收益率!K101,到期收益率!$B101:$K101),"")</f>
        <v>2</v>
      </c>
    </row>
    <row r="102" spans="1:11" x14ac:dyDescent="0.15">
      <c r="A102" s="1">
        <v>42431</v>
      </c>
      <c r="B102" s="5">
        <f>IFERROR(RANK(到期收益率!B102,到期收益率!$B102:$K102),"")</f>
        <v>6</v>
      </c>
      <c r="C102" s="5">
        <f>IFERROR(RANK(到期收益率!C102,到期收益率!$B102:$K102),"")</f>
        <v>7</v>
      </c>
      <c r="D102" s="5">
        <f>IFERROR(RANK(到期收益率!D102,到期收益率!$B102:$K102),"")</f>
        <v>3</v>
      </c>
      <c r="E102" s="5">
        <f>IFERROR(RANK(到期收益率!E102,到期收益率!$B102:$K102),"")</f>
        <v>5</v>
      </c>
      <c r="F102" s="5">
        <f>IFERROR(RANK(到期收益率!F102,到期收益率!$B102:$K102),"")</f>
        <v>4</v>
      </c>
      <c r="G102" s="5" t="str">
        <f>IFERROR(RANK(到期收益率!G102,到期收益率!$B102:$K102),"")</f>
        <v/>
      </c>
      <c r="H102" s="5">
        <f>IFERROR(RANK(到期收益率!H102,到期收益率!$B102:$K102),"")</f>
        <v>1</v>
      </c>
      <c r="I102" s="5">
        <f>IFERROR(RANK(到期收益率!I102,到期收益率!$B102:$K102),"")</f>
        <v>2</v>
      </c>
      <c r="J102" s="5">
        <f>IFERROR(RANK(到期收益率!J102,到期收益率!$B102:$K102),"")</f>
        <v>8</v>
      </c>
      <c r="K102" s="5" t="str">
        <f>IFERROR(RANK(到期收益率!K102,到期收益率!$B102:$K102),"")</f>
        <v/>
      </c>
    </row>
    <row r="103" spans="1:11" x14ac:dyDescent="0.15">
      <c r="A103" s="1">
        <v>42432</v>
      </c>
      <c r="B103" s="5" t="str">
        <f>IFERROR(RANK(到期收益率!B103,到期收益率!$B103:$K103),"")</f>
        <v/>
      </c>
      <c r="C103" s="5">
        <f>IFERROR(RANK(到期收益率!C103,到期收益率!$B103:$K103),"")</f>
        <v>6</v>
      </c>
      <c r="D103" s="5">
        <f>IFERROR(RANK(到期收益率!D103,到期收益率!$B103:$K103),"")</f>
        <v>3</v>
      </c>
      <c r="E103" s="5">
        <f>IFERROR(RANK(到期收益率!E103,到期收益率!$B103:$K103),"")</f>
        <v>5</v>
      </c>
      <c r="F103" s="5">
        <f>IFERROR(RANK(到期收益率!F103,到期收益率!$B103:$K103),"")</f>
        <v>4</v>
      </c>
      <c r="G103" s="5" t="str">
        <f>IFERROR(RANK(到期收益率!G103,到期收益率!$B103:$K103),"")</f>
        <v/>
      </c>
      <c r="H103" s="5">
        <f>IFERROR(RANK(到期收益率!H103,到期收益率!$B103:$K103),"")</f>
        <v>1</v>
      </c>
      <c r="I103" s="5">
        <f>IFERROR(RANK(到期收益率!I103,到期收益率!$B103:$K103),"")</f>
        <v>2</v>
      </c>
      <c r="J103" s="5" t="str">
        <f>IFERROR(RANK(到期收益率!J103,到期收益率!$B103:$K103),"")</f>
        <v/>
      </c>
      <c r="K103" s="5" t="str">
        <f>IFERROR(RANK(到期收益率!K103,到期收益率!$B103:$K103),"")</f>
        <v/>
      </c>
    </row>
    <row r="104" spans="1:11" x14ac:dyDescent="0.15">
      <c r="A104" s="1">
        <v>42433</v>
      </c>
      <c r="B104" s="5">
        <f>IFERROR(RANK(到期收益率!B104,到期收益率!$B104:$K104),"")</f>
        <v>7</v>
      </c>
      <c r="C104" s="5">
        <f>IFERROR(RANK(到期收益率!C104,到期收益率!$B104:$K104),"")</f>
        <v>8</v>
      </c>
      <c r="D104" s="5">
        <f>IFERROR(RANK(到期收益率!D104,到期收益率!$B104:$K104),"")</f>
        <v>5</v>
      </c>
      <c r="E104" s="5">
        <f>IFERROR(RANK(到期收益率!E104,到期收益率!$B104:$K104),"")</f>
        <v>6</v>
      </c>
      <c r="F104" s="5">
        <f>IFERROR(RANK(到期收益率!F104,到期收益率!$B104:$K104),"")</f>
        <v>4</v>
      </c>
      <c r="G104" s="5" t="str">
        <f>IFERROR(RANK(到期收益率!G104,到期收益率!$B104:$K104),"")</f>
        <v/>
      </c>
      <c r="H104" s="5">
        <f>IFERROR(RANK(到期收益率!H104,到期收益率!$B104:$K104),"")</f>
        <v>1</v>
      </c>
      <c r="I104" s="5">
        <f>IFERROR(RANK(到期收益率!I104,到期收益率!$B104:$K104),"")</f>
        <v>3</v>
      </c>
      <c r="J104" s="5">
        <f>IFERROR(RANK(到期收益率!J104,到期收益率!$B104:$K104),"")</f>
        <v>9</v>
      </c>
      <c r="K104" s="5">
        <f>IFERROR(RANK(到期收益率!K104,到期收益率!$B104:$K104),"")</f>
        <v>2</v>
      </c>
    </row>
    <row r="105" spans="1:11" x14ac:dyDescent="0.15">
      <c r="A105" s="1">
        <v>42436</v>
      </c>
      <c r="B105" s="5" t="str">
        <f>IFERROR(RANK(到期收益率!B105,到期收益率!$B105:$K105),"")</f>
        <v/>
      </c>
      <c r="C105" s="5">
        <f>IFERROR(RANK(到期收益率!C105,到期收益率!$B105:$K105),"")</f>
        <v>7</v>
      </c>
      <c r="D105" s="5">
        <f>IFERROR(RANK(到期收益率!D105,到期收益率!$B105:$K105),"")</f>
        <v>5</v>
      </c>
      <c r="E105" s="5">
        <f>IFERROR(RANK(到期收益率!E105,到期收益率!$B105:$K105),"")</f>
        <v>6</v>
      </c>
      <c r="F105" s="5">
        <f>IFERROR(RANK(到期收益率!F105,到期收益率!$B105:$K105),"")</f>
        <v>4</v>
      </c>
      <c r="G105" s="5">
        <f>IFERROR(RANK(到期收益率!G105,到期收益率!$B105:$K105),"")</f>
        <v>3</v>
      </c>
      <c r="H105" s="5">
        <f>IFERROR(RANK(到期收益率!H105,到期收益率!$B105:$K105),"")</f>
        <v>1</v>
      </c>
      <c r="I105" s="5">
        <f>IFERROR(RANK(到期收益率!I105,到期收益率!$B105:$K105),"")</f>
        <v>2</v>
      </c>
      <c r="J105" s="5">
        <f>IFERROR(RANK(到期收益率!J105,到期收益率!$B105:$K105),"")</f>
        <v>8</v>
      </c>
      <c r="K105" s="5" t="str">
        <f>IFERROR(RANK(到期收益率!K105,到期收益率!$B105:$K105),"")</f>
        <v/>
      </c>
    </row>
    <row r="106" spans="1:11" x14ac:dyDescent="0.15">
      <c r="A106" s="1">
        <v>42437</v>
      </c>
      <c r="B106" s="5" t="str">
        <f>IFERROR(RANK(到期收益率!B106,到期收益率!$B106:$K106),"")</f>
        <v/>
      </c>
      <c r="C106" s="5">
        <f>IFERROR(RANK(到期收益率!C106,到期收益率!$B106:$K106),"")</f>
        <v>7</v>
      </c>
      <c r="D106" s="5">
        <f>IFERROR(RANK(到期收益率!D106,到期收益率!$B106:$K106),"")</f>
        <v>5</v>
      </c>
      <c r="E106" s="5">
        <f>IFERROR(RANK(到期收益率!E106,到期收益率!$B106:$K106),"")</f>
        <v>6</v>
      </c>
      <c r="F106" s="5">
        <f>IFERROR(RANK(到期收益率!F106,到期收益率!$B106:$K106),"")</f>
        <v>4</v>
      </c>
      <c r="G106" s="5">
        <f>IFERROR(RANK(到期收益率!G106,到期收益率!$B106:$K106),"")</f>
        <v>3</v>
      </c>
      <c r="H106" s="5">
        <f>IFERROR(RANK(到期收益率!H106,到期收益率!$B106:$K106),"")</f>
        <v>1</v>
      </c>
      <c r="I106" s="5">
        <f>IFERROR(RANK(到期收益率!I106,到期收益率!$B106:$K106),"")</f>
        <v>2</v>
      </c>
      <c r="J106" s="5">
        <f>IFERROR(RANK(到期收益率!J106,到期收益率!$B106:$K106),"")</f>
        <v>8</v>
      </c>
      <c r="K106" s="5" t="str">
        <f>IFERROR(RANK(到期收益率!K106,到期收益率!$B106:$K106),"")</f>
        <v/>
      </c>
    </row>
    <row r="107" spans="1:11" x14ac:dyDescent="0.15">
      <c r="A107" s="1">
        <v>42438</v>
      </c>
      <c r="B107" s="5">
        <f>IFERROR(RANK(到期收益率!B107,到期收益率!$B107:$K107),"")</f>
        <v>8</v>
      </c>
      <c r="C107" s="5">
        <f>IFERROR(RANK(到期收益率!C107,到期收益率!$B107:$K107),"")</f>
        <v>9</v>
      </c>
      <c r="D107" s="5">
        <f>IFERROR(RANK(到期收益率!D107,到期收益率!$B107:$K107),"")</f>
        <v>6</v>
      </c>
      <c r="E107" s="5">
        <f>IFERROR(RANK(到期收益率!E107,到期收益率!$B107:$K107),"")</f>
        <v>7</v>
      </c>
      <c r="F107" s="5">
        <f>IFERROR(RANK(到期收益率!F107,到期收益率!$B107:$K107),"")</f>
        <v>5</v>
      </c>
      <c r="G107" s="5">
        <f>IFERROR(RANK(到期收益率!G107,到期收益率!$B107:$K107),"")</f>
        <v>4</v>
      </c>
      <c r="H107" s="5">
        <f>IFERROR(RANK(到期收益率!H107,到期收益率!$B107:$K107),"")</f>
        <v>1</v>
      </c>
      <c r="I107" s="5">
        <f>IFERROR(RANK(到期收益率!I107,到期收益率!$B107:$K107),"")</f>
        <v>3</v>
      </c>
      <c r="J107" s="5">
        <f>IFERROR(RANK(到期收益率!J107,到期收益率!$B107:$K107),"")</f>
        <v>10</v>
      </c>
      <c r="K107" s="5">
        <f>IFERROR(RANK(到期收益率!K107,到期收益率!$B107:$K107),"")</f>
        <v>2</v>
      </c>
    </row>
    <row r="108" spans="1:11" x14ac:dyDescent="0.15">
      <c r="A108" s="1">
        <v>42439</v>
      </c>
      <c r="B108" s="5">
        <f>IFERROR(RANK(到期收益率!B108,到期收益率!$B108:$K108),"")</f>
        <v>8</v>
      </c>
      <c r="C108" s="5">
        <f>IFERROR(RANK(到期收益率!C108,到期收益率!$B108:$K108),"")</f>
        <v>7</v>
      </c>
      <c r="D108" s="5">
        <f>IFERROR(RANK(到期收益率!D108,到期收益率!$B108:$K108),"")</f>
        <v>5</v>
      </c>
      <c r="E108" s="5">
        <f>IFERROR(RANK(到期收益率!E108,到期收益率!$B108:$K108),"")</f>
        <v>6</v>
      </c>
      <c r="F108" s="5" t="str">
        <f>IFERROR(RANK(到期收益率!F108,到期收益率!$B108:$K108),"")</f>
        <v/>
      </c>
      <c r="G108" s="5">
        <f>IFERROR(RANK(到期收益率!G108,到期收益率!$B108:$K108),"")</f>
        <v>4</v>
      </c>
      <c r="H108" s="5">
        <f>IFERROR(RANK(到期收益率!H108,到期收益率!$B108:$K108),"")</f>
        <v>1</v>
      </c>
      <c r="I108" s="5">
        <f>IFERROR(RANK(到期收益率!I108,到期收益率!$B108:$K108),"")</f>
        <v>3</v>
      </c>
      <c r="J108" s="5">
        <f>IFERROR(RANK(到期收益率!J108,到期收益率!$B108:$K108),"")</f>
        <v>9</v>
      </c>
      <c r="K108" s="5">
        <f>IFERROR(RANK(到期收益率!K108,到期收益率!$B108:$K108),"")</f>
        <v>2</v>
      </c>
    </row>
    <row r="109" spans="1:11" x14ac:dyDescent="0.15">
      <c r="A109" s="1">
        <v>42440</v>
      </c>
      <c r="B109" s="5" t="str">
        <f>IFERROR(RANK(到期收益率!B109,到期收益率!$B109:$K109),"")</f>
        <v/>
      </c>
      <c r="C109" s="5">
        <f>IFERROR(RANK(到期收益率!C109,到期收益率!$B109:$K109),"")</f>
        <v>6</v>
      </c>
      <c r="D109" s="5">
        <f>IFERROR(RANK(到期收益率!D109,到期收益率!$B109:$K109),"")</f>
        <v>4</v>
      </c>
      <c r="E109" s="5">
        <f>IFERROR(RANK(到期收益率!E109,到期收益率!$B109:$K109),"")</f>
        <v>5</v>
      </c>
      <c r="F109" s="5" t="str">
        <f>IFERROR(RANK(到期收益率!F109,到期收益率!$B109:$K109),"")</f>
        <v/>
      </c>
      <c r="G109" s="5">
        <f>IFERROR(RANK(到期收益率!G109,到期收益率!$B109:$K109),"")</f>
        <v>3</v>
      </c>
      <c r="H109" s="5">
        <f>IFERROR(RANK(到期收益率!H109,到期收益率!$B109:$K109),"")</f>
        <v>1</v>
      </c>
      <c r="I109" s="5">
        <f>IFERROR(RANK(到期收益率!I109,到期收益率!$B109:$K109),"")</f>
        <v>2</v>
      </c>
      <c r="J109" s="5">
        <f>IFERROR(RANK(到期收益率!J109,到期收益率!$B109:$K109),"")</f>
        <v>7</v>
      </c>
      <c r="K109" s="5" t="str">
        <f>IFERROR(RANK(到期收益率!K109,到期收益率!$B109:$K109),"")</f>
        <v/>
      </c>
    </row>
    <row r="110" spans="1:11" x14ac:dyDescent="0.15">
      <c r="A110" s="1">
        <v>42443</v>
      </c>
      <c r="B110" s="5" t="str">
        <f>IFERROR(RANK(到期收益率!B110,到期收益率!$B110:$K110),"")</f>
        <v/>
      </c>
      <c r="C110" s="5">
        <f>IFERROR(RANK(到期收益率!C110,到期收益率!$B110:$K110),"")</f>
        <v>7</v>
      </c>
      <c r="D110" s="5">
        <f>IFERROR(RANK(到期收益率!D110,到期收益率!$B110:$K110),"")</f>
        <v>4</v>
      </c>
      <c r="E110" s="5">
        <f>IFERROR(RANK(到期收益率!E110,到期收益率!$B110:$K110),"")</f>
        <v>5</v>
      </c>
      <c r="F110" s="5">
        <f>IFERROR(RANK(到期收益率!F110,到期收益率!$B110:$K110),"")</f>
        <v>6</v>
      </c>
      <c r="G110" s="5">
        <f>IFERROR(RANK(到期收益率!G110,到期收益率!$B110:$K110),"")</f>
        <v>3</v>
      </c>
      <c r="H110" s="5">
        <f>IFERROR(RANK(到期收益率!H110,到期收益率!$B110:$K110),"")</f>
        <v>1</v>
      </c>
      <c r="I110" s="5">
        <f>IFERROR(RANK(到期收益率!I110,到期收益率!$B110:$K110),"")</f>
        <v>2</v>
      </c>
      <c r="J110" s="5">
        <f>IFERROR(RANK(到期收益率!J110,到期收益率!$B110:$K110),"")</f>
        <v>8</v>
      </c>
      <c r="K110" s="5" t="str">
        <f>IFERROR(RANK(到期收益率!K110,到期收益率!$B110:$K110),"")</f>
        <v/>
      </c>
    </row>
    <row r="111" spans="1:11" x14ac:dyDescent="0.15">
      <c r="A111" s="1">
        <v>42444</v>
      </c>
      <c r="B111" s="5">
        <f>IFERROR(RANK(到期收益率!B111,到期收益率!$B111:$K111),"")</f>
        <v>7</v>
      </c>
      <c r="C111" s="5">
        <f>IFERROR(RANK(到期收益率!C111,到期收益率!$B111:$K111),"")</f>
        <v>8</v>
      </c>
      <c r="D111" s="5">
        <f>IFERROR(RANK(到期收益率!D111,到期收益率!$B111:$K111),"")</f>
        <v>5</v>
      </c>
      <c r="E111" s="5">
        <f>IFERROR(RANK(到期收益率!E111,到期收益率!$B111:$K111),"")</f>
        <v>6</v>
      </c>
      <c r="F111" s="5" t="str">
        <f>IFERROR(RANK(到期收益率!F111,到期收益率!$B111:$K111),"")</f>
        <v/>
      </c>
      <c r="G111" s="5">
        <f>IFERROR(RANK(到期收益率!G111,到期收益率!$B111:$K111),"")</f>
        <v>4</v>
      </c>
      <c r="H111" s="5">
        <f>IFERROR(RANK(到期收益率!H111,到期收益率!$B111:$K111),"")</f>
        <v>1</v>
      </c>
      <c r="I111" s="5">
        <f>IFERROR(RANK(到期收益率!I111,到期收益率!$B111:$K111),"")</f>
        <v>3</v>
      </c>
      <c r="J111" s="5">
        <f>IFERROR(RANK(到期收益率!J111,到期收益率!$B111:$K111),"")</f>
        <v>9</v>
      </c>
      <c r="K111" s="5">
        <f>IFERROR(RANK(到期收益率!K111,到期收益率!$B111:$K111),"")</f>
        <v>2</v>
      </c>
    </row>
    <row r="112" spans="1:11" x14ac:dyDescent="0.15">
      <c r="A112" s="1">
        <v>42445</v>
      </c>
      <c r="B112" s="5">
        <f>IFERROR(RANK(到期收益率!B112,到期收益率!$B112:$K112),"")</f>
        <v>6</v>
      </c>
      <c r="C112" s="5">
        <f>IFERROR(RANK(到期收益率!C112,到期收益率!$B112:$K112),"")</f>
        <v>7</v>
      </c>
      <c r="D112" s="5">
        <f>IFERROR(RANK(到期收益率!D112,到期收益率!$B112:$K112),"")</f>
        <v>4</v>
      </c>
      <c r="E112" s="5">
        <f>IFERROR(RANK(到期收益率!E112,到期收益率!$B112:$K112),"")</f>
        <v>5</v>
      </c>
      <c r="F112" s="5" t="str">
        <f>IFERROR(RANK(到期收益率!F112,到期收益率!$B112:$K112),"")</f>
        <v/>
      </c>
      <c r="G112" s="5">
        <f>IFERROR(RANK(到期收益率!G112,到期收益率!$B112:$K112),"")</f>
        <v>3</v>
      </c>
      <c r="H112" s="5">
        <f>IFERROR(RANK(到期收益率!H112,到期收益率!$B112:$K112),"")</f>
        <v>1</v>
      </c>
      <c r="I112" s="5">
        <f>IFERROR(RANK(到期收益率!I112,到期收益率!$B112:$K112),"")</f>
        <v>2</v>
      </c>
      <c r="J112" s="5">
        <f>IFERROR(RANK(到期收益率!J112,到期收益率!$B112:$K112),"")</f>
        <v>8</v>
      </c>
      <c r="K112" s="5" t="str">
        <f>IFERROR(RANK(到期收益率!K112,到期收益率!$B112:$K112),"")</f>
        <v/>
      </c>
    </row>
    <row r="113" spans="1:11" x14ac:dyDescent="0.15">
      <c r="A113" s="1">
        <v>42446</v>
      </c>
      <c r="B113" s="5" t="str">
        <f>IFERROR(RANK(到期收益率!B113,到期收益率!$B113:$K113),"")</f>
        <v/>
      </c>
      <c r="C113" s="5">
        <f>IFERROR(RANK(到期收益率!C113,到期收益率!$B113:$K113),"")</f>
        <v>8</v>
      </c>
      <c r="D113" s="5">
        <f>IFERROR(RANK(到期收益率!D113,到期收益率!$B113:$K113),"")</f>
        <v>5</v>
      </c>
      <c r="E113" s="5">
        <f>IFERROR(RANK(到期收益率!E113,到期收益率!$B113:$K113),"")</f>
        <v>6</v>
      </c>
      <c r="F113" s="5">
        <f>IFERROR(RANK(到期收益率!F113,到期收益率!$B113:$K113),"")</f>
        <v>7</v>
      </c>
      <c r="G113" s="5">
        <f>IFERROR(RANK(到期收益率!G113,到期收益率!$B113:$K113),"")</f>
        <v>4</v>
      </c>
      <c r="H113" s="5">
        <f>IFERROR(RANK(到期收益率!H113,到期收益率!$B113:$K113),"")</f>
        <v>1</v>
      </c>
      <c r="I113" s="5">
        <f>IFERROR(RANK(到期收益率!I113,到期收益率!$B113:$K113),"")</f>
        <v>3</v>
      </c>
      <c r="J113" s="5">
        <f>IFERROR(RANK(到期收益率!J113,到期收益率!$B113:$K113),"")</f>
        <v>9</v>
      </c>
      <c r="K113" s="5">
        <f>IFERROR(RANK(到期收益率!K113,到期收益率!$B113:$K113),"")</f>
        <v>2</v>
      </c>
    </row>
    <row r="114" spans="1:11" x14ac:dyDescent="0.15">
      <c r="A114" s="1">
        <v>42447</v>
      </c>
      <c r="B114" s="5" t="str">
        <f>IFERROR(RANK(到期收益率!B114,到期收益率!$B114:$K114),"")</f>
        <v/>
      </c>
      <c r="C114" s="5">
        <f>IFERROR(RANK(到期收益率!C114,到期收益率!$B114:$K114),"")</f>
        <v>7</v>
      </c>
      <c r="D114" s="5">
        <f>IFERROR(RANK(到期收益率!D114,到期收益率!$B114:$K114),"")</f>
        <v>5</v>
      </c>
      <c r="E114" s="5">
        <f>IFERROR(RANK(到期收益率!E114,到期收益率!$B114:$K114),"")</f>
        <v>6</v>
      </c>
      <c r="F114" s="5" t="str">
        <f>IFERROR(RANK(到期收益率!F114,到期收益率!$B114:$K114),"")</f>
        <v/>
      </c>
      <c r="G114" s="5">
        <f>IFERROR(RANK(到期收益率!G114,到期收益率!$B114:$K114),"")</f>
        <v>4</v>
      </c>
      <c r="H114" s="5">
        <f>IFERROR(RANK(到期收益率!H114,到期收益率!$B114:$K114),"")</f>
        <v>1</v>
      </c>
      <c r="I114" s="5">
        <f>IFERROR(RANK(到期收益率!I114,到期收益率!$B114:$K114),"")</f>
        <v>3</v>
      </c>
      <c r="J114" s="5">
        <f>IFERROR(RANK(到期收益率!J114,到期收益率!$B114:$K114),"")</f>
        <v>8</v>
      </c>
      <c r="K114" s="5">
        <f>IFERROR(RANK(到期收益率!K114,到期收益率!$B114:$K114),"")</f>
        <v>2</v>
      </c>
    </row>
    <row r="115" spans="1:11" x14ac:dyDescent="0.15">
      <c r="A115" s="1">
        <v>42450</v>
      </c>
      <c r="B115" s="5">
        <f>IFERROR(RANK(到期收益率!B115,到期收益率!$B115:$K115),"")</f>
        <v>7</v>
      </c>
      <c r="C115" s="5">
        <f>IFERROR(RANK(到期收益率!C115,到期收益率!$B115:$K115),"")</f>
        <v>6</v>
      </c>
      <c r="D115" s="5">
        <f>IFERROR(RANK(到期收益率!D115,到期收益率!$B115:$K115),"")</f>
        <v>4</v>
      </c>
      <c r="E115" s="5">
        <f>IFERROR(RANK(到期收益率!E115,到期收益率!$B115:$K115),"")</f>
        <v>5</v>
      </c>
      <c r="F115" s="5" t="str">
        <f>IFERROR(RANK(到期收益率!F115,到期收益率!$B115:$K115),"")</f>
        <v/>
      </c>
      <c r="G115" s="5">
        <f>IFERROR(RANK(到期收益率!G115,到期收益率!$B115:$K115),"")</f>
        <v>3</v>
      </c>
      <c r="H115" s="5">
        <f>IFERROR(RANK(到期收益率!H115,到期收益率!$B115:$K115),"")</f>
        <v>1</v>
      </c>
      <c r="I115" s="5">
        <f>IFERROR(RANK(到期收益率!I115,到期收益率!$B115:$K115),"")</f>
        <v>2</v>
      </c>
      <c r="J115" s="5">
        <f>IFERROR(RANK(到期收益率!J115,到期收益率!$B115:$K115),"")</f>
        <v>8</v>
      </c>
      <c r="K115" s="5" t="str">
        <f>IFERROR(RANK(到期收益率!K115,到期收益率!$B115:$K115),"")</f>
        <v/>
      </c>
    </row>
    <row r="116" spans="1:11" x14ac:dyDescent="0.15">
      <c r="A116" s="1">
        <v>42451</v>
      </c>
      <c r="B116" s="5" t="str">
        <f>IFERROR(RANK(到期收益率!B116,到期收益率!$B116:$K116),"")</f>
        <v/>
      </c>
      <c r="C116" s="5">
        <f>IFERROR(RANK(到期收益率!C116,到期收益率!$B116:$K116),"")</f>
        <v>6</v>
      </c>
      <c r="D116" s="5" t="str">
        <f>IFERROR(RANK(到期收益率!D116,到期收益率!$B116:$K116),"")</f>
        <v/>
      </c>
      <c r="E116" s="5">
        <f>IFERROR(RANK(到期收益率!E116,到期收益率!$B116:$K116),"")</f>
        <v>5</v>
      </c>
      <c r="F116" s="5" t="str">
        <f>IFERROR(RANK(到期收益率!F116,到期收益率!$B116:$K116),"")</f>
        <v/>
      </c>
      <c r="G116" s="5">
        <f>IFERROR(RANK(到期收益率!G116,到期收益率!$B116:$K116),"")</f>
        <v>4</v>
      </c>
      <c r="H116" s="5">
        <f>IFERROR(RANK(到期收益率!H116,到期收益率!$B116:$K116),"")</f>
        <v>1</v>
      </c>
      <c r="I116" s="5">
        <f>IFERROR(RANK(到期收益率!I116,到期收益率!$B116:$K116),"")</f>
        <v>3</v>
      </c>
      <c r="J116" s="5">
        <f>IFERROR(RANK(到期收益率!J116,到期收益率!$B116:$K116),"")</f>
        <v>7</v>
      </c>
      <c r="K116" s="5">
        <f>IFERROR(RANK(到期收益率!K116,到期收益率!$B116:$K116),"")</f>
        <v>2</v>
      </c>
    </row>
    <row r="117" spans="1:11" x14ac:dyDescent="0.15">
      <c r="A117" s="1">
        <v>42452</v>
      </c>
      <c r="B117" s="5">
        <f>IFERROR(RANK(到期收益率!B117,到期收益率!$B117:$K117),"")</f>
        <v>8</v>
      </c>
      <c r="C117" s="5">
        <f>IFERROR(RANK(到期收益率!C117,到期收益率!$B117:$K117),"")</f>
        <v>7</v>
      </c>
      <c r="D117" s="5">
        <f>IFERROR(RANK(到期收益率!D117,到期收益率!$B117:$K117),"")</f>
        <v>5</v>
      </c>
      <c r="E117" s="5">
        <f>IFERROR(RANK(到期收益率!E117,到期收益率!$B117:$K117),"")</f>
        <v>6</v>
      </c>
      <c r="F117" s="5" t="str">
        <f>IFERROR(RANK(到期收益率!F117,到期收益率!$B117:$K117),"")</f>
        <v/>
      </c>
      <c r="G117" s="5">
        <f>IFERROR(RANK(到期收益率!G117,到期收益率!$B117:$K117),"")</f>
        <v>4</v>
      </c>
      <c r="H117" s="5">
        <f>IFERROR(RANK(到期收益率!H117,到期收益率!$B117:$K117),"")</f>
        <v>1</v>
      </c>
      <c r="I117" s="5">
        <f>IFERROR(RANK(到期收益率!I117,到期收益率!$B117:$K117),"")</f>
        <v>3</v>
      </c>
      <c r="J117" s="5">
        <f>IFERROR(RANK(到期收益率!J117,到期收益率!$B117:$K117),"")</f>
        <v>9</v>
      </c>
      <c r="K117" s="5">
        <f>IFERROR(RANK(到期收益率!K117,到期收益率!$B117:$K117),"")</f>
        <v>2</v>
      </c>
    </row>
    <row r="118" spans="1:11" x14ac:dyDescent="0.15">
      <c r="A118" s="1">
        <v>42453</v>
      </c>
      <c r="B118" s="5">
        <f>IFERROR(RANK(到期收益率!B118,到期收益率!$B118:$K118),"")</f>
        <v>9</v>
      </c>
      <c r="C118" s="5">
        <f>IFERROR(RANK(到期收益率!C118,到期收益率!$B118:$K118),"")</f>
        <v>8</v>
      </c>
      <c r="D118" s="5">
        <f>IFERROR(RANK(到期收益率!D118,到期收益率!$B118:$K118),"")</f>
        <v>5</v>
      </c>
      <c r="E118" s="5">
        <f>IFERROR(RANK(到期收益率!E118,到期收益率!$B118:$K118),"")</f>
        <v>7</v>
      </c>
      <c r="F118" s="5">
        <f>IFERROR(RANK(到期收益率!F118,到期收益率!$B118:$K118),"")</f>
        <v>6</v>
      </c>
      <c r="G118" s="5">
        <f>IFERROR(RANK(到期收益率!G118,到期收益率!$B118:$K118),"")</f>
        <v>4</v>
      </c>
      <c r="H118" s="5">
        <f>IFERROR(RANK(到期收益率!H118,到期收益率!$B118:$K118),"")</f>
        <v>1</v>
      </c>
      <c r="I118" s="5">
        <f>IFERROR(RANK(到期收益率!I118,到期收益率!$B118:$K118),"")</f>
        <v>3</v>
      </c>
      <c r="J118" s="5">
        <f>IFERROR(RANK(到期收益率!J118,到期收益率!$B118:$K118),"")</f>
        <v>10</v>
      </c>
      <c r="K118" s="5">
        <f>IFERROR(RANK(到期收益率!K118,到期收益率!$B118:$K118),"")</f>
        <v>2</v>
      </c>
    </row>
    <row r="119" spans="1:11" x14ac:dyDescent="0.15">
      <c r="A119" s="1">
        <v>42454</v>
      </c>
      <c r="B119" s="5">
        <f>IFERROR(RANK(到期收益率!B119,到期收益率!$B119:$K119),"")</f>
        <v>8</v>
      </c>
      <c r="C119" s="5">
        <f>IFERROR(RANK(到期收益率!C119,到期收益率!$B119:$K119),"")</f>
        <v>7</v>
      </c>
      <c r="D119" s="5">
        <f>IFERROR(RANK(到期收益率!D119,到期收益率!$B119:$K119),"")</f>
        <v>5</v>
      </c>
      <c r="E119" s="5">
        <f>IFERROR(RANK(到期收益率!E119,到期收益率!$B119:$K119),"")</f>
        <v>6</v>
      </c>
      <c r="F119" s="5" t="str">
        <f>IFERROR(RANK(到期收益率!F119,到期收益率!$B119:$K119),"")</f>
        <v/>
      </c>
      <c r="G119" s="5">
        <f>IFERROR(RANK(到期收益率!G119,到期收益率!$B119:$K119),"")</f>
        <v>4</v>
      </c>
      <c r="H119" s="5">
        <f>IFERROR(RANK(到期收益率!H119,到期收益率!$B119:$K119),"")</f>
        <v>1</v>
      </c>
      <c r="I119" s="5">
        <f>IFERROR(RANK(到期收益率!I119,到期收益率!$B119:$K119),"")</f>
        <v>3</v>
      </c>
      <c r="J119" s="5">
        <f>IFERROR(RANK(到期收益率!J119,到期收益率!$B119:$K119),"")</f>
        <v>9</v>
      </c>
      <c r="K119" s="5">
        <f>IFERROR(RANK(到期收益率!K119,到期收益率!$B119:$K119),"")</f>
        <v>2</v>
      </c>
    </row>
    <row r="120" spans="1:11" x14ac:dyDescent="0.15">
      <c r="A120" s="1">
        <v>42457</v>
      </c>
      <c r="B120" s="5" t="str">
        <f>IFERROR(RANK(到期收益率!B120,到期收益率!$B120:$K120),"")</f>
        <v/>
      </c>
      <c r="C120" s="5">
        <f>IFERROR(RANK(到期收益率!C120,到期收益率!$B120:$K120),"")</f>
        <v>8</v>
      </c>
      <c r="D120" s="5">
        <f>IFERROR(RANK(到期收益率!D120,到期收益率!$B120:$K120),"")</f>
        <v>6</v>
      </c>
      <c r="E120" s="5">
        <f>IFERROR(RANK(到期收益率!E120,到期收益率!$B120:$K120),"")</f>
        <v>7</v>
      </c>
      <c r="F120" s="5">
        <f>IFERROR(RANK(到期收益率!F120,到期收益率!$B120:$K120),"")</f>
        <v>5</v>
      </c>
      <c r="G120" s="5">
        <f>IFERROR(RANK(到期收益率!G120,到期收益率!$B120:$K120),"")</f>
        <v>4</v>
      </c>
      <c r="H120" s="5">
        <f>IFERROR(RANK(到期收益率!H120,到期收益率!$B120:$K120),"")</f>
        <v>1</v>
      </c>
      <c r="I120" s="5">
        <f>IFERROR(RANK(到期收益率!I120,到期收益率!$B120:$K120),"")</f>
        <v>3</v>
      </c>
      <c r="J120" s="5">
        <f>IFERROR(RANK(到期收益率!J120,到期收益率!$B120:$K120),"")</f>
        <v>9</v>
      </c>
      <c r="K120" s="5">
        <f>IFERROR(RANK(到期收益率!K120,到期收益率!$B120:$K120),"")</f>
        <v>2</v>
      </c>
    </row>
    <row r="121" spans="1:11" x14ac:dyDescent="0.15">
      <c r="A121" s="1">
        <v>42458</v>
      </c>
      <c r="B121" s="5">
        <f>IFERROR(RANK(到期收益率!B121,到期收益率!$B121:$K121),"")</f>
        <v>8</v>
      </c>
      <c r="C121" s="5">
        <f>IFERROR(RANK(到期收益率!C121,到期收益率!$B121:$K121),"")</f>
        <v>9</v>
      </c>
      <c r="D121" s="5">
        <f>IFERROR(RANK(到期收益率!D121,到期收益率!$B121:$K121),"")</f>
        <v>7</v>
      </c>
      <c r="E121" s="5">
        <f>IFERROR(RANK(到期收益率!E121,到期收益率!$B121:$K121),"")</f>
        <v>6</v>
      </c>
      <c r="F121" s="5">
        <f>IFERROR(RANK(到期收益率!F121,到期收益率!$B121:$K121),"")</f>
        <v>5</v>
      </c>
      <c r="G121" s="5">
        <f>IFERROR(RANK(到期收益率!G121,到期收益率!$B121:$K121),"")</f>
        <v>4</v>
      </c>
      <c r="H121" s="5">
        <f>IFERROR(RANK(到期收益率!H121,到期收益率!$B121:$K121),"")</f>
        <v>2</v>
      </c>
      <c r="I121" s="5">
        <f>IFERROR(RANK(到期收益率!I121,到期收益率!$B121:$K121),"")</f>
        <v>3</v>
      </c>
      <c r="J121" s="5">
        <f>IFERROR(RANK(到期收益率!J121,到期收益率!$B121:$K121),"")</f>
        <v>10</v>
      </c>
      <c r="K121" s="5">
        <f>IFERROR(RANK(到期收益率!K121,到期收益率!$B121:$K121),"")</f>
        <v>1</v>
      </c>
    </row>
    <row r="122" spans="1:11" x14ac:dyDescent="0.15">
      <c r="A122" s="1">
        <v>42459</v>
      </c>
      <c r="B122" s="5">
        <f>IFERROR(RANK(到期收益率!B122,到期收益率!$B122:$K122),"")</f>
        <v>6</v>
      </c>
      <c r="C122" s="5">
        <f>IFERROR(RANK(到期收益率!C122,到期收益率!$B122:$K122),"")</f>
        <v>7</v>
      </c>
      <c r="D122" s="5">
        <f>IFERROR(RANK(到期收益率!D122,到期收益率!$B122:$K122),"")</f>
        <v>4</v>
      </c>
      <c r="E122" s="5">
        <f>IFERROR(RANK(到期收益率!E122,到期收益率!$B122:$K122),"")</f>
        <v>5</v>
      </c>
      <c r="F122" s="5" t="str">
        <f>IFERROR(RANK(到期收益率!F122,到期收益率!$B122:$K122),"")</f>
        <v/>
      </c>
      <c r="G122" s="5">
        <f>IFERROR(RANK(到期收益率!G122,到期收益率!$B122:$K122),"")</f>
        <v>3</v>
      </c>
      <c r="H122" s="5">
        <f>IFERROR(RANK(到期收益率!H122,到期收益率!$B122:$K122),"")</f>
        <v>1</v>
      </c>
      <c r="I122" s="5">
        <f>IFERROR(RANK(到期收益率!I122,到期收益率!$B122:$K122),"")</f>
        <v>2</v>
      </c>
      <c r="J122" s="5">
        <f>IFERROR(RANK(到期收益率!J122,到期收益率!$B122:$K122),"")</f>
        <v>8</v>
      </c>
      <c r="K122" s="5" t="str">
        <f>IFERROR(RANK(到期收益率!K122,到期收益率!$B122:$K122),"")</f>
        <v/>
      </c>
    </row>
    <row r="123" spans="1:11" x14ac:dyDescent="0.15">
      <c r="A123" s="1">
        <v>42460</v>
      </c>
      <c r="B123" s="5" t="str">
        <f>IFERROR(RANK(到期收益率!B123,到期收益率!$B123:$K123),"")</f>
        <v/>
      </c>
      <c r="C123" s="5">
        <f>IFERROR(RANK(到期收益率!C123,到期收益率!$B123:$K123),"")</f>
        <v>5</v>
      </c>
      <c r="D123" s="5">
        <f>IFERROR(RANK(到期收益率!D123,到期收益率!$B123:$K123),"")</f>
        <v>4</v>
      </c>
      <c r="E123" s="5" t="str">
        <f>IFERROR(RANK(到期收益率!E123,到期收益率!$B123:$K123),"")</f>
        <v/>
      </c>
      <c r="F123" s="5" t="str">
        <f>IFERROR(RANK(到期收益率!F123,到期收益率!$B123:$K123),"")</f>
        <v/>
      </c>
      <c r="G123" s="5">
        <f>IFERROR(RANK(到期收益率!G123,到期收益率!$B123:$K123),"")</f>
        <v>3</v>
      </c>
      <c r="H123" s="5">
        <f>IFERROR(RANK(到期收益率!H123,到期收益率!$B123:$K123),"")</f>
        <v>1</v>
      </c>
      <c r="I123" s="5" t="str">
        <f>IFERROR(RANK(到期收益率!I123,到期收益率!$B123:$K123),"")</f>
        <v/>
      </c>
      <c r="J123" s="5">
        <f>IFERROR(RANK(到期收益率!J123,到期收益率!$B123:$K123),"")</f>
        <v>6</v>
      </c>
      <c r="K123" s="5">
        <f>IFERROR(RANK(到期收益率!K123,到期收益率!$B123:$K123),"")</f>
        <v>2</v>
      </c>
    </row>
    <row r="124" spans="1:11" x14ac:dyDescent="0.15">
      <c r="A124" s="1">
        <v>42461</v>
      </c>
      <c r="B124" s="5">
        <f>IFERROR(RANK(到期收益率!B124,到期收益率!$B124:$K124),"")</f>
        <v>7</v>
      </c>
      <c r="C124" s="5">
        <f>IFERROR(RANK(到期收益率!C124,到期收益率!$B124:$K124),"")</f>
        <v>8</v>
      </c>
      <c r="D124" s="5">
        <f>IFERROR(RANK(到期收益率!D124,到期收益率!$B124:$K124),"")</f>
        <v>5</v>
      </c>
      <c r="E124" s="5">
        <f>IFERROR(RANK(到期收益率!E124,到期收益率!$B124:$K124),"")</f>
        <v>6</v>
      </c>
      <c r="F124" s="5">
        <f>IFERROR(RANK(到期收益率!F124,到期收益率!$B124:$K124),"")</f>
        <v>4</v>
      </c>
      <c r="G124" s="5" t="str">
        <f>IFERROR(RANK(到期收益率!G124,到期收益率!$B124:$K124),"")</f>
        <v/>
      </c>
      <c r="H124" s="5">
        <f>IFERROR(RANK(到期收益率!H124,到期收益率!$B124:$K124),"")</f>
        <v>1</v>
      </c>
      <c r="I124" s="5">
        <f>IFERROR(RANK(到期收益率!I124,到期收益率!$B124:$K124),"")</f>
        <v>3</v>
      </c>
      <c r="J124" s="5">
        <f>IFERROR(RANK(到期收益率!J124,到期收益率!$B124:$K124),"")</f>
        <v>9</v>
      </c>
      <c r="K124" s="5">
        <f>IFERROR(RANK(到期收益率!K124,到期收益率!$B124:$K124),"")</f>
        <v>2</v>
      </c>
    </row>
    <row r="125" spans="1:11" x14ac:dyDescent="0.15">
      <c r="A125" s="1">
        <v>42465</v>
      </c>
      <c r="B125" s="5">
        <f>IFERROR(RANK(到期收益率!B125,到期收益率!$B125:$K125),"")</f>
        <v>7</v>
      </c>
      <c r="C125" s="5">
        <f>IFERROR(RANK(到期收益率!C125,到期收益率!$B125:$K125),"")</f>
        <v>8</v>
      </c>
      <c r="D125" s="5">
        <f>IFERROR(RANK(到期收益率!D125,到期收益率!$B125:$K125),"")</f>
        <v>4</v>
      </c>
      <c r="E125" s="5">
        <f>IFERROR(RANK(到期收益率!E125,到期收益率!$B125:$K125),"")</f>
        <v>6</v>
      </c>
      <c r="F125" s="5">
        <f>IFERROR(RANK(到期收益率!F125,到期收益率!$B125:$K125),"")</f>
        <v>5</v>
      </c>
      <c r="G125" s="5">
        <f>IFERROR(RANK(到期收益率!G125,到期收益率!$B125:$K125),"")</f>
        <v>3</v>
      </c>
      <c r="H125" s="5">
        <f>IFERROR(RANK(到期收益率!H125,到期收益率!$B125:$K125),"")</f>
        <v>1</v>
      </c>
      <c r="I125" s="5">
        <f>IFERROR(RANK(到期收益率!I125,到期收益率!$B125:$K125),"")</f>
        <v>2</v>
      </c>
      <c r="J125" s="5">
        <f>IFERROR(RANK(到期收益率!J125,到期收益率!$B125:$K125),"")</f>
        <v>9</v>
      </c>
      <c r="K125" s="5" t="str">
        <f>IFERROR(RANK(到期收益率!K125,到期收益率!$B125:$K125),"")</f>
        <v/>
      </c>
    </row>
    <row r="126" spans="1:11" x14ac:dyDescent="0.15">
      <c r="A126" s="1">
        <v>42466</v>
      </c>
      <c r="B126" s="5">
        <f>IFERROR(RANK(到期收益率!B126,到期收益率!$B126:$K126),"")</f>
        <v>8</v>
      </c>
      <c r="C126" s="5">
        <f>IFERROR(RANK(到期收益率!C126,到期收益率!$B126:$K126),"")</f>
        <v>9</v>
      </c>
      <c r="D126" s="5">
        <f>IFERROR(RANK(到期收益率!D126,到期收益率!$B126:$K126),"")</f>
        <v>6</v>
      </c>
      <c r="E126" s="5">
        <f>IFERROR(RANK(到期收益率!E126,到期收益率!$B126:$K126),"")</f>
        <v>7</v>
      </c>
      <c r="F126" s="5">
        <f>IFERROR(RANK(到期收益率!F126,到期收益率!$B126:$K126),"")</f>
        <v>5</v>
      </c>
      <c r="G126" s="5">
        <f>IFERROR(RANK(到期收益率!G126,到期收益率!$B126:$K126),"")</f>
        <v>4</v>
      </c>
      <c r="H126" s="5">
        <f>IFERROR(RANK(到期收益率!H126,到期收益率!$B126:$K126),"")</f>
        <v>1</v>
      </c>
      <c r="I126" s="5">
        <f>IFERROR(RANK(到期收益率!I126,到期收益率!$B126:$K126),"")</f>
        <v>3</v>
      </c>
      <c r="J126" s="5">
        <f>IFERROR(RANK(到期收益率!J126,到期收益率!$B126:$K126),"")</f>
        <v>10</v>
      </c>
      <c r="K126" s="5">
        <f>IFERROR(RANK(到期收益率!K126,到期收益率!$B126:$K126),"")</f>
        <v>2</v>
      </c>
    </row>
    <row r="127" spans="1:11" x14ac:dyDescent="0.15">
      <c r="A127" s="1">
        <v>42467</v>
      </c>
      <c r="B127" s="5" t="str">
        <f>IFERROR(RANK(到期收益率!B127,到期收益率!$B127:$K127),"")</f>
        <v/>
      </c>
      <c r="C127" s="5">
        <f>IFERROR(RANK(到期收益率!C127,到期收益率!$B127:$K127),"")</f>
        <v>8</v>
      </c>
      <c r="D127" s="5">
        <f>IFERROR(RANK(到期收益率!D127,到期收益率!$B127:$K127),"")</f>
        <v>6</v>
      </c>
      <c r="E127" s="5">
        <f>IFERROR(RANK(到期收益率!E127,到期收益率!$B127:$K127),"")</f>
        <v>7</v>
      </c>
      <c r="F127" s="5">
        <f>IFERROR(RANK(到期收益率!F127,到期收益率!$B127:$K127),"")</f>
        <v>5</v>
      </c>
      <c r="G127" s="5">
        <f>IFERROR(RANK(到期收益率!G127,到期收益率!$B127:$K127),"")</f>
        <v>4</v>
      </c>
      <c r="H127" s="5">
        <f>IFERROR(RANK(到期收益率!H127,到期收益率!$B127:$K127),"")</f>
        <v>1</v>
      </c>
      <c r="I127" s="5">
        <f>IFERROR(RANK(到期收益率!I127,到期收益率!$B127:$K127),"")</f>
        <v>3</v>
      </c>
      <c r="J127" s="5">
        <f>IFERROR(RANK(到期收益率!J127,到期收益率!$B127:$K127),"")</f>
        <v>9</v>
      </c>
      <c r="K127" s="5">
        <f>IFERROR(RANK(到期收益率!K127,到期收益率!$B127:$K127),"")</f>
        <v>2</v>
      </c>
    </row>
    <row r="128" spans="1:11" x14ac:dyDescent="0.15">
      <c r="A128" s="1">
        <v>42468</v>
      </c>
      <c r="B128" s="5">
        <f>IFERROR(RANK(到期收益率!B128,到期收益率!$B128:$K128),"")</f>
        <v>8</v>
      </c>
      <c r="C128" s="5">
        <f>IFERROR(RANK(到期收益率!C128,到期收益率!$B128:$K128),"")</f>
        <v>9</v>
      </c>
      <c r="D128" s="5">
        <f>IFERROR(RANK(到期收益率!D128,到期收益率!$B128:$K128),"")</f>
        <v>6</v>
      </c>
      <c r="E128" s="5">
        <f>IFERROR(RANK(到期收益率!E128,到期收益率!$B128:$K128),"")</f>
        <v>7</v>
      </c>
      <c r="F128" s="5">
        <f>IFERROR(RANK(到期收益率!F128,到期收益率!$B128:$K128),"")</f>
        <v>5</v>
      </c>
      <c r="G128" s="5">
        <f>IFERROR(RANK(到期收益率!G128,到期收益率!$B128:$K128),"")</f>
        <v>4</v>
      </c>
      <c r="H128" s="5">
        <f>IFERROR(RANK(到期收益率!H128,到期收益率!$B128:$K128),"")</f>
        <v>1</v>
      </c>
      <c r="I128" s="5">
        <f>IFERROR(RANK(到期收益率!I128,到期收益率!$B128:$K128),"")</f>
        <v>3</v>
      </c>
      <c r="J128" s="5">
        <f>IFERROR(RANK(到期收益率!J128,到期收益率!$B128:$K128),"")</f>
        <v>10</v>
      </c>
      <c r="K128" s="5">
        <f>IFERROR(RANK(到期收益率!K128,到期收益率!$B128:$K128),"")</f>
        <v>2</v>
      </c>
    </row>
    <row r="129" spans="1:11" x14ac:dyDescent="0.15">
      <c r="A129" s="1">
        <v>42471</v>
      </c>
      <c r="B129" s="5">
        <f>IFERROR(RANK(到期收益率!B129,到期收益率!$B129:$K129),"")</f>
        <v>7</v>
      </c>
      <c r="C129" s="5">
        <f>IFERROR(RANK(到期收益率!C129,到期收益率!$B129:$K129),"")</f>
        <v>8</v>
      </c>
      <c r="D129" s="5">
        <f>IFERROR(RANK(到期收益率!D129,到期收益率!$B129:$K129),"")</f>
        <v>5</v>
      </c>
      <c r="E129" s="5">
        <f>IFERROR(RANK(到期收益率!E129,到期收益率!$B129:$K129),"")</f>
        <v>4</v>
      </c>
      <c r="F129" s="5">
        <f>IFERROR(RANK(到期收益率!F129,到期收益率!$B129:$K129),"")</f>
        <v>6</v>
      </c>
      <c r="G129" s="5">
        <f>IFERROR(RANK(到期收益率!G129,到期收益率!$B129:$K129),"")</f>
        <v>3</v>
      </c>
      <c r="H129" s="5">
        <f>IFERROR(RANK(到期收益率!H129,到期收益率!$B129:$K129),"")</f>
        <v>1</v>
      </c>
      <c r="I129" s="5">
        <f>IFERROR(RANK(到期收益率!I129,到期收益率!$B129:$K129),"")</f>
        <v>2</v>
      </c>
      <c r="J129" s="5">
        <f>IFERROR(RANK(到期收益率!J129,到期收益率!$B129:$K129),"")</f>
        <v>9</v>
      </c>
      <c r="K129" s="5" t="str">
        <f>IFERROR(RANK(到期收益率!K129,到期收益率!$B129:$K129),"")</f>
        <v/>
      </c>
    </row>
    <row r="130" spans="1:11" x14ac:dyDescent="0.15">
      <c r="A130" s="1">
        <v>42472</v>
      </c>
      <c r="B130" s="5">
        <f>IFERROR(RANK(到期收益率!B130,到期收益率!$B130:$K130),"")</f>
        <v>8</v>
      </c>
      <c r="C130" s="5">
        <f>IFERROR(RANK(到期收益率!C130,到期收益率!$B130:$K130),"")</f>
        <v>9</v>
      </c>
      <c r="D130" s="5">
        <f>IFERROR(RANK(到期收益率!D130,到期收益率!$B130:$K130),"")</f>
        <v>7</v>
      </c>
      <c r="E130" s="5">
        <f>IFERROR(RANK(到期收益率!E130,到期收益率!$B130:$K130),"")</f>
        <v>6</v>
      </c>
      <c r="F130" s="5">
        <f>IFERROR(RANK(到期收益率!F130,到期收益率!$B130:$K130),"")</f>
        <v>4</v>
      </c>
      <c r="G130" s="5">
        <f>IFERROR(RANK(到期收益率!G130,到期收益率!$B130:$K130),"")</f>
        <v>5</v>
      </c>
      <c r="H130" s="5">
        <f>IFERROR(RANK(到期收益率!H130,到期收益率!$B130:$K130),"")</f>
        <v>1</v>
      </c>
      <c r="I130" s="5">
        <f>IFERROR(RANK(到期收益率!I130,到期收益率!$B130:$K130),"")</f>
        <v>2</v>
      </c>
      <c r="J130" s="5">
        <f>IFERROR(RANK(到期收益率!J130,到期收益率!$B130:$K130),"")</f>
        <v>10</v>
      </c>
      <c r="K130" s="5">
        <f>IFERROR(RANK(到期收益率!K130,到期收益率!$B130:$K130),"")</f>
        <v>3</v>
      </c>
    </row>
    <row r="131" spans="1:11" x14ac:dyDescent="0.15">
      <c r="A131" s="1">
        <v>42473</v>
      </c>
      <c r="B131" s="5" t="str">
        <f>IFERROR(RANK(到期收益率!B131,到期收益率!$B131:$K131),"")</f>
        <v/>
      </c>
      <c r="C131" s="5">
        <f>IFERROR(RANK(到期收益率!C131,到期收益率!$B131:$K131),"")</f>
        <v>7</v>
      </c>
      <c r="D131" s="5">
        <f>IFERROR(RANK(到期收益率!D131,到期收益率!$B131:$K131),"")</f>
        <v>6</v>
      </c>
      <c r="E131" s="5">
        <f>IFERROR(RANK(到期收益率!E131,到期收益率!$B131:$K131),"")</f>
        <v>5</v>
      </c>
      <c r="F131" s="5">
        <f>IFERROR(RANK(到期收益率!F131,到期收益率!$B131:$K131),"")</f>
        <v>4</v>
      </c>
      <c r="G131" s="5">
        <f>IFERROR(RANK(到期收益率!G131,到期收益率!$B131:$K131),"")</f>
        <v>3</v>
      </c>
      <c r="H131" s="5">
        <f>IFERROR(RANK(到期收益率!H131,到期收益率!$B131:$K131),"")</f>
        <v>1</v>
      </c>
      <c r="I131" s="5">
        <f>IFERROR(RANK(到期收益率!I131,到期收益率!$B131:$K131),"")</f>
        <v>2</v>
      </c>
      <c r="J131" s="5">
        <f>IFERROR(RANK(到期收益率!J131,到期收益率!$B131:$K131),"")</f>
        <v>8</v>
      </c>
      <c r="K131" s="5" t="str">
        <f>IFERROR(RANK(到期收益率!K131,到期收益率!$B131:$K131),"")</f>
        <v/>
      </c>
    </row>
    <row r="132" spans="1:11" x14ac:dyDescent="0.15">
      <c r="A132" s="1">
        <v>42474</v>
      </c>
      <c r="B132" s="5" t="str">
        <f>IFERROR(RANK(到期收益率!B132,到期收益率!$B132:$K132),"")</f>
        <v/>
      </c>
      <c r="C132" s="5">
        <f>IFERROR(RANK(到期收益率!C132,到期收益率!$B132:$K132),"")</f>
        <v>7</v>
      </c>
      <c r="D132" s="5">
        <f>IFERROR(RANK(到期收益率!D132,到期收益率!$B132:$K132),"")</f>
        <v>5</v>
      </c>
      <c r="E132" s="5">
        <f>IFERROR(RANK(到期收益率!E132,到期收益率!$B132:$K132),"")</f>
        <v>6</v>
      </c>
      <c r="F132" s="5">
        <f>IFERROR(RANK(到期收益率!F132,到期收益率!$B132:$K132),"")</f>
        <v>4</v>
      </c>
      <c r="G132" s="5">
        <f>IFERROR(RANK(到期收益率!G132,到期收益率!$B132:$K132),"")</f>
        <v>3</v>
      </c>
      <c r="H132" s="5">
        <f>IFERROR(RANK(到期收益率!H132,到期收益率!$B132:$K132),"")</f>
        <v>1</v>
      </c>
      <c r="I132" s="5">
        <f>IFERROR(RANK(到期收益率!I132,到期收益率!$B132:$K132),"")</f>
        <v>2</v>
      </c>
      <c r="J132" s="5">
        <f>IFERROR(RANK(到期收益率!J132,到期收益率!$B132:$K132),"")</f>
        <v>8</v>
      </c>
      <c r="K132" s="5" t="str">
        <f>IFERROR(RANK(到期收益率!K132,到期收益率!$B132:$K132),"")</f>
        <v/>
      </c>
    </row>
    <row r="133" spans="1:11" x14ac:dyDescent="0.15">
      <c r="A133" s="1">
        <v>42475</v>
      </c>
      <c r="B133" s="5" t="str">
        <f>IFERROR(RANK(到期收益率!B133,到期收益率!$B133:$K133),"")</f>
        <v/>
      </c>
      <c r="C133" s="5">
        <f>IFERROR(RANK(到期收益率!C133,到期收益率!$B133:$K133),"")</f>
        <v>7</v>
      </c>
      <c r="D133" s="5">
        <f>IFERROR(RANK(到期收益率!D133,到期收益率!$B133:$K133),"")</f>
        <v>5</v>
      </c>
      <c r="E133" s="5">
        <f>IFERROR(RANK(到期收益率!E133,到期收益率!$B133:$K133),"")</f>
        <v>6</v>
      </c>
      <c r="F133" s="5">
        <f>IFERROR(RANK(到期收益率!F133,到期收益率!$B133:$K133),"")</f>
        <v>4</v>
      </c>
      <c r="G133" s="5">
        <f>IFERROR(RANK(到期收益率!G133,到期收益率!$B133:$K133),"")</f>
        <v>3</v>
      </c>
      <c r="H133" s="5">
        <f>IFERROR(RANK(到期收益率!H133,到期收益率!$B133:$K133),"")</f>
        <v>1</v>
      </c>
      <c r="I133" s="5">
        <f>IFERROR(RANK(到期收益率!I133,到期收益率!$B133:$K133),"")</f>
        <v>2</v>
      </c>
      <c r="J133" s="5">
        <f>IFERROR(RANK(到期收益率!J133,到期收益率!$B133:$K133),"")</f>
        <v>8</v>
      </c>
      <c r="K133" s="5" t="str">
        <f>IFERROR(RANK(到期收益率!K133,到期收益率!$B133:$K133),"")</f>
        <v/>
      </c>
    </row>
    <row r="134" spans="1:11" x14ac:dyDescent="0.15">
      <c r="A134" s="1">
        <v>42478</v>
      </c>
      <c r="B134" s="5">
        <f>IFERROR(RANK(到期收益率!B134,到期收益率!$B134:$K134),"")</f>
        <v>7</v>
      </c>
      <c r="C134" s="5">
        <f>IFERROR(RANK(到期收益率!C134,到期收益率!$B134:$K134),"")</f>
        <v>6</v>
      </c>
      <c r="D134" s="5">
        <f>IFERROR(RANK(到期收益率!D134,到期收益率!$B134:$K134),"")</f>
        <v>5</v>
      </c>
      <c r="E134" s="5">
        <f>IFERROR(RANK(到期收益率!E134,到期收益率!$B134:$K134),"")</f>
        <v>4</v>
      </c>
      <c r="F134" s="5" t="str">
        <f>IFERROR(RANK(到期收益率!F134,到期收益率!$B134:$K134),"")</f>
        <v/>
      </c>
      <c r="G134" s="5">
        <f>IFERROR(RANK(到期收益率!G134,到期收益率!$B134:$K134),"")</f>
        <v>3</v>
      </c>
      <c r="H134" s="5">
        <f>IFERROR(RANK(到期收益率!H134,到期收益率!$B134:$K134),"")</f>
        <v>1</v>
      </c>
      <c r="I134" s="5">
        <f>IFERROR(RANK(到期收益率!I134,到期收益率!$B134:$K134),"")</f>
        <v>2</v>
      </c>
      <c r="J134" s="5">
        <f>IFERROR(RANK(到期收益率!J134,到期收益率!$B134:$K134),"")</f>
        <v>8</v>
      </c>
      <c r="K134" s="5" t="str">
        <f>IFERROR(RANK(到期收益率!K134,到期收益率!$B134:$K134),"")</f>
        <v/>
      </c>
    </row>
    <row r="135" spans="1:11" x14ac:dyDescent="0.15">
      <c r="A135" s="1">
        <v>42479</v>
      </c>
      <c r="B135" s="5">
        <f>IFERROR(RANK(到期收益率!B135,到期收益率!$B135:$K135),"")</f>
        <v>7</v>
      </c>
      <c r="C135" s="5">
        <f>IFERROR(RANK(到期收益率!C135,到期收益率!$B135:$K135),"")</f>
        <v>8</v>
      </c>
      <c r="D135" s="5">
        <f>IFERROR(RANK(到期收益率!D135,到期收益率!$B135:$K135),"")</f>
        <v>6</v>
      </c>
      <c r="E135" s="5">
        <f>IFERROR(RANK(到期收益率!E135,到期收益率!$B135:$K135),"")</f>
        <v>5</v>
      </c>
      <c r="F135" s="5">
        <f>IFERROR(RANK(到期收益率!F135,到期收益率!$B135:$K135),"")</f>
        <v>4</v>
      </c>
      <c r="G135" s="5">
        <f>IFERROR(RANK(到期收益率!G135,到期收益率!$B135:$K135),"")</f>
        <v>3</v>
      </c>
      <c r="H135" s="5">
        <f>IFERROR(RANK(到期收益率!H135,到期收益率!$B135:$K135),"")</f>
        <v>1</v>
      </c>
      <c r="I135" s="5">
        <f>IFERROR(RANK(到期收益率!I135,到期收益率!$B135:$K135),"")</f>
        <v>2</v>
      </c>
      <c r="J135" s="5">
        <f>IFERROR(RANK(到期收益率!J135,到期收益率!$B135:$K135),"")</f>
        <v>9</v>
      </c>
      <c r="K135" s="5" t="str">
        <f>IFERROR(RANK(到期收益率!K135,到期收益率!$B135:$K135),"")</f>
        <v/>
      </c>
    </row>
    <row r="136" spans="1:11" x14ac:dyDescent="0.15">
      <c r="A136" s="1">
        <v>42480</v>
      </c>
      <c r="B136" s="5">
        <f>IFERROR(RANK(到期收益率!B136,到期收益率!$B136:$K136),"")</f>
        <v>7</v>
      </c>
      <c r="C136" s="5">
        <f>IFERROR(RANK(到期收益率!C136,到期收益率!$B136:$K136),"")</f>
        <v>6</v>
      </c>
      <c r="D136" s="5">
        <f>IFERROR(RANK(到期收益率!D136,到期收益率!$B136:$K136),"")</f>
        <v>5</v>
      </c>
      <c r="E136" s="5">
        <f>IFERROR(RANK(到期收益率!E136,到期收益率!$B136:$K136),"")</f>
        <v>4</v>
      </c>
      <c r="F136" s="5" t="str">
        <f>IFERROR(RANK(到期收益率!F136,到期收益率!$B136:$K136),"")</f>
        <v/>
      </c>
      <c r="G136" s="5">
        <f>IFERROR(RANK(到期收益率!G136,到期收益率!$B136:$K136),"")</f>
        <v>3</v>
      </c>
      <c r="H136" s="5">
        <f>IFERROR(RANK(到期收益率!H136,到期收益率!$B136:$K136),"")</f>
        <v>1</v>
      </c>
      <c r="I136" s="5">
        <f>IFERROR(RANK(到期收益率!I136,到期收益率!$B136:$K136),"")</f>
        <v>2</v>
      </c>
      <c r="J136" s="5" t="str">
        <f>IFERROR(RANK(到期收益率!J136,到期收益率!$B136:$K136),"")</f>
        <v/>
      </c>
      <c r="K136" s="5" t="str">
        <f>IFERROR(RANK(到期收益率!K136,到期收益率!$B136:$K136),"")</f>
        <v/>
      </c>
    </row>
    <row r="137" spans="1:11" x14ac:dyDescent="0.15">
      <c r="A137" s="1">
        <v>42481</v>
      </c>
      <c r="B137" s="5">
        <f>IFERROR(RANK(到期收益率!B137,到期收益率!$B137:$K137),"")</f>
        <v>7</v>
      </c>
      <c r="C137" s="5">
        <f>IFERROR(RANK(到期收益率!C137,到期收益率!$B137:$K137),"")</f>
        <v>6</v>
      </c>
      <c r="D137" s="5">
        <f>IFERROR(RANK(到期收益率!D137,到期收益率!$B137:$K137),"")</f>
        <v>5</v>
      </c>
      <c r="E137" s="5">
        <f>IFERROR(RANK(到期收益率!E137,到期收益率!$B137:$K137),"")</f>
        <v>4</v>
      </c>
      <c r="F137" s="5" t="str">
        <f>IFERROR(RANK(到期收益率!F137,到期收益率!$B137:$K137),"")</f>
        <v/>
      </c>
      <c r="G137" s="5">
        <f>IFERROR(RANK(到期收益率!G137,到期收益率!$B137:$K137),"")</f>
        <v>3</v>
      </c>
      <c r="H137" s="5">
        <f>IFERROR(RANK(到期收益率!H137,到期收益率!$B137:$K137),"")</f>
        <v>1</v>
      </c>
      <c r="I137" s="5">
        <f>IFERROR(RANK(到期收益率!I137,到期收益率!$B137:$K137),"")</f>
        <v>2</v>
      </c>
      <c r="J137" s="5">
        <f>IFERROR(RANK(到期收益率!J137,到期收益率!$B137:$K137),"")</f>
        <v>8</v>
      </c>
      <c r="K137" s="5" t="str">
        <f>IFERROR(RANK(到期收益率!K137,到期收益率!$B137:$K137),"")</f>
        <v/>
      </c>
    </row>
    <row r="138" spans="1:11" x14ac:dyDescent="0.15">
      <c r="A138" s="1">
        <v>42482</v>
      </c>
      <c r="B138" s="5" t="str">
        <f>IFERROR(RANK(到期收益率!B138,到期收益率!$B138:$K138),"")</f>
        <v/>
      </c>
      <c r="C138" s="5">
        <f>IFERROR(RANK(到期收益率!C138,到期收益率!$B138:$K138),"")</f>
        <v>7</v>
      </c>
      <c r="D138" s="5">
        <f>IFERROR(RANK(到期收益率!D138,到期收益率!$B138:$K138),"")</f>
        <v>6</v>
      </c>
      <c r="E138" s="5">
        <f>IFERROR(RANK(到期收益率!E138,到期收益率!$B138:$K138),"")</f>
        <v>4</v>
      </c>
      <c r="F138" s="5">
        <f>IFERROR(RANK(到期收益率!F138,到期收益率!$B138:$K138),"")</f>
        <v>5</v>
      </c>
      <c r="G138" s="5">
        <f>IFERROR(RANK(到期收益率!G138,到期收益率!$B138:$K138),"")</f>
        <v>3</v>
      </c>
      <c r="H138" s="5">
        <f>IFERROR(RANK(到期收益率!H138,到期收益率!$B138:$K138),"")</f>
        <v>1</v>
      </c>
      <c r="I138" s="5">
        <f>IFERROR(RANK(到期收益率!I138,到期收益率!$B138:$K138),"")</f>
        <v>2</v>
      </c>
      <c r="J138" s="5">
        <f>IFERROR(RANK(到期收益率!J138,到期收益率!$B138:$K138),"")</f>
        <v>8</v>
      </c>
      <c r="K138" s="5" t="str">
        <f>IFERROR(RANK(到期收益率!K138,到期收益率!$B138:$K138),"")</f>
        <v/>
      </c>
    </row>
    <row r="139" spans="1:11" x14ac:dyDescent="0.15">
      <c r="A139" s="1">
        <v>42485</v>
      </c>
      <c r="B139" s="5">
        <f>IFERROR(RANK(到期收益率!B139,到期收益率!$B139:$K139),"")</f>
        <v>8</v>
      </c>
      <c r="C139" s="5">
        <f>IFERROR(RANK(到期收益率!C139,到期收益率!$B139:$K139),"")</f>
        <v>7</v>
      </c>
      <c r="D139" s="5">
        <f>IFERROR(RANK(到期收益率!D139,到期收益率!$B139:$K139),"")</f>
        <v>5</v>
      </c>
      <c r="E139" s="5">
        <f>IFERROR(RANK(到期收益率!E139,到期收益率!$B139:$K139),"")</f>
        <v>6</v>
      </c>
      <c r="F139" s="5">
        <f>IFERROR(RANK(到期收益率!F139,到期收益率!$B139:$K139),"")</f>
        <v>4</v>
      </c>
      <c r="G139" s="5">
        <f>IFERROR(RANK(到期收益率!G139,到期收益率!$B139:$K139),"")</f>
        <v>3</v>
      </c>
      <c r="H139" s="5">
        <f>IFERROR(RANK(到期收益率!H139,到期收益率!$B139:$K139),"")</f>
        <v>1</v>
      </c>
      <c r="I139" s="5">
        <f>IFERROR(RANK(到期收益率!I139,到期收益率!$B139:$K139),"")</f>
        <v>2</v>
      </c>
      <c r="J139" s="5">
        <f>IFERROR(RANK(到期收益率!J139,到期收益率!$B139:$K139),"")</f>
        <v>9</v>
      </c>
      <c r="K139" s="5" t="str">
        <f>IFERROR(RANK(到期收益率!K139,到期收益率!$B139:$K139),"")</f>
        <v/>
      </c>
    </row>
    <row r="140" spans="1:11" x14ac:dyDescent="0.15">
      <c r="A140" s="1">
        <v>42486</v>
      </c>
      <c r="B140" s="5">
        <f>IFERROR(RANK(到期收益率!B140,到期收益率!$B140:$K140),"")</f>
        <v>8</v>
      </c>
      <c r="C140" s="5">
        <f>IFERROR(RANK(到期收益率!C140,到期收益率!$B140:$K140),"")</f>
        <v>7</v>
      </c>
      <c r="D140" s="5">
        <f>IFERROR(RANK(到期收益率!D140,到期收益率!$B140:$K140),"")</f>
        <v>5</v>
      </c>
      <c r="E140" s="5">
        <f>IFERROR(RANK(到期收益率!E140,到期收益率!$B140:$K140),"")</f>
        <v>6</v>
      </c>
      <c r="F140" s="5">
        <f>IFERROR(RANK(到期收益率!F140,到期收益率!$B140:$K140),"")</f>
        <v>4</v>
      </c>
      <c r="G140" s="5">
        <f>IFERROR(RANK(到期收益率!G140,到期收益率!$B140:$K140),"")</f>
        <v>3</v>
      </c>
      <c r="H140" s="5">
        <f>IFERROR(RANK(到期收益率!H140,到期收益率!$B140:$K140),"")</f>
        <v>1</v>
      </c>
      <c r="I140" s="5">
        <f>IFERROR(RANK(到期收益率!I140,到期收益率!$B140:$K140),"")</f>
        <v>2</v>
      </c>
      <c r="J140" s="5">
        <f>IFERROR(RANK(到期收益率!J140,到期收益率!$B140:$K140),"")</f>
        <v>9</v>
      </c>
      <c r="K140" s="5" t="str">
        <f>IFERROR(RANK(到期收益率!K140,到期收益率!$B140:$K140),"")</f>
        <v/>
      </c>
    </row>
    <row r="141" spans="1:11" x14ac:dyDescent="0.15">
      <c r="A141" s="1">
        <v>42487</v>
      </c>
      <c r="B141" s="5">
        <f>IFERROR(RANK(到期收益率!B141,到期收益率!$B141:$K141),"")</f>
        <v>9</v>
      </c>
      <c r="C141" s="5">
        <f>IFERROR(RANK(到期收益率!C141,到期收益率!$B141:$K141),"")</f>
        <v>8</v>
      </c>
      <c r="D141" s="5">
        <f>IFERROR(RANK(到期收益率!D141,到期收益率!$B141:$K141),"")</f>
        <v>6</v>
      </c>
      <c r="E141" s="5">
        <f>IFERROR(RANK(到期收益率!E141,到期收益率!$B141:$K141),"")</f>
        <v>7</v>
      </c>
      <c r="F141" s="5">
        <f>IFERROR(RANK(到期收益率!F141,到期收益率!$B141:$K141),"")</f>
        <v>5</v>
      </c>
      <c r="G141" s="5">
        <f>IFERROR(RANK(到期收益率!G141,到期收益率!$B141:$K141),"")</f>
        <v>4</v>
      </c>
      <c r="H141" s="5">
        <f>IFERROR(RANK(到期收益率!H141,到期收益率!$B141:$K141),"")</f>
        <v>2</v>
      </c>
      <c r="I141" s="5">
        <f>IFERROR(RANK(到期收益率!I141,到期收益率!$B141:$K141),"")</f>
        <v>1</v>
      </c>
      <c r="J141" s="5">
        <f>IFERROR(RANK(到期收益率!J141,到期收益率!$B141:$K141),"")</f>
        <v>10</v>
      </c>
      <c r="K141" s="5">
        <f>IFERROR(RANK(到期收益率!K141,到期收益率!$B141:$K141),"")</f>
        <v>3</v>
      </c>
    </row>
    <row r="142" spans="1:11" x14ac:dyDescent="0.15">
      <c r="A142" s="1">
        <v>42488</v>
      </c>
      <c r="B142" s="5">
        <f>IFERROR(RANK(到期收益率!B142,到期收益率!$B142:$K142),"")</f>
        <v>8</v>
      </c>
      <c r="C142" s="5">
        <f>IFERROR(RANK(到期收益率!C142,到期收益率!$B142:$K142),"")</f>
        <v>7</v>
      </c>
      <c r="D142" s="5">
        <f>IFERROR(RANK(到期收益率!D142,到期收益率!$B142:$K142),"")</f>
        <v>4</v>
      </c>
      <c r="E142" s="5">
        <f>IFERROR(RANK(到期收益率!E142,到期收益率!$B142:$K142),"")</f>
        <v>5</v>
      </c>
      <c r="F142" s="5" t="str">
        <f>IFERROR(RANK(到期收益率!F142,到期收益率!$B142:$K142),"")</f>
        <v/>
      </c>
      <c r="G142" s="5">
        <f>IFERROR(RANK(到期收益率!G142,到期收益率!$B142:$K142),"")</f>
        <v>6</v>
      </c>
      <c r="H142" s="5">
        <f>IFERROR(RANK(到期收益率!H142,到期收益率!$B142:$K142),"")</f>
        <v>2</v>
      </c>
      <c r="I142" s="5">
        <f>IFERROR(RANK(到期收益率!I142,到期收益率!$B142:$K142),"")</f>
        <v>1</v>
      </c>
      <c r="J142" s="5">
        <f>IFERROR(RANK(到期收益率!J142,到期收益率!$B142:$K142),"")</f>
        <v>9</v>
      </c>
      <c r="K142" s="5">
        <f>IFERROR(RANK(到期收益率!K142,到期收益率!$B142:$K142),"")</f>
        <v>3</v>
      </c>
    </row>
    <row r="143" spans="1:11" x14ac:dyDescent="0.15">
      <c r="A143" s="1">
        <v>42489</v>
      </c>
      <c r="B143" s="5" t="str">
        <f>IFERROR(RANK(到期收益率!B143,到期收益率!$B143:$K143),"")</f>
        <v/>
      </c>
      <c r="C143" s="5">
        <f>IFERROR(RANK(到期收益率!C143,到期收益率!$B143:$K143),"")</f>
        <v>8</v>
      </c>
      <c r="D143" s="5">
        <f>IFERROR(RANK(到期收益率!D143,到期收益率!$B143:$K143),"")</f>
        <v>7</v>
      </c>
      <c r="E143" s="5">
        <f>IFERROR(RANK(到期收益率!E143,到期收益率!$B143:$K143),"")</f>
        <v>6</v>
      </c>
      <c r="F143" s="5">
        <f>IFERROR(RANK(到期收益率!F143,到期收益率!$B143:$K143),"")</f>
        <v>4</v>
      </c>
      <c r="G143" s="5">
        <f>IFERROR(RANK(到期收益率!G143,到期收益率!$B143:$K143),"")</f>
        <v>5</v>
      </c>
      <c r="H143" s="5">
        <f>IFERROR(RANK(到期收益率!H143,到期收益率!$B143:$K143),"")</f>
        <v>2</v>
      </c>
      <c r="I143" s="5">
        <f>IFERROR(RANK(到期收益率!I143,到期收益率!$B143:$K143),"")</f>
        <v>1</v>
      </c>
      <c r="J143" s="5">
        <f>IFERROR(RANK(到期收益率!J143,到期收益率!$B143:$K143),"")</f>
        <v>9</v>
      </c>
      <c r="K143" s="5">
        <f>IFERROR(RANK(到期收益率!K143,到期收益率!$B143:$K143),"")</f>
        <v>3</v>
      </c>
    </row>
    <row r="144" spans="1:11" x14ac:dyDescent="0.15">
      <c r="A144" s="1">
        <v>42493</v>
      </c>
      <c r="B144" s="5" t="str">
        <f>IFERROR(RANK(到期收益率!B144,到期收益率!$B144:$K144),"")</f>
        <v/>
      </c>
      <c r="C144" s="5">
        <f>IFERROR(RANK(到期收益率!C144,到期收益率!$B144:$K144),"")</f>
        <v>6</v>
      </c>
      <c r="D144" s="5">
        <f>IFERROR(RANK(到期收益率!D144,到期收益率!$B144:$K144),"")</f>
        <v>5</v>
      </c>
      <c r="E144" s="5">
        <f>IFERROR(RANK(到期收益率!E144,到期收益率!$B144:$K144),"")</f>
        <v>3</v>
      </c>
      <c r="F144" s="5" t="str">
        <f>IFERROR(RANK(到期收益率!F144,到期收益率!$B144:$K144),"")</f>
        <v/>
      </c>
      <c r="G144" s="5">
        <f>IFERROR(RANK(到期收益率!G144,到期收益率!$B144:$K144),"")</f>
        <v>4</v>
      </c>
      <c r="H144" s="5">
        <f>IFERROR(RANK(到期收益率!H144,到期收益率!$B144:$K144),"")</f>
        <v>2</v>
      </c>
      <c r="I144" s="5">
        <f>IFERROR(RANK(到期收益率!I144,到期收益率!$B144:$K144),"")</f>
        <v>1</v>
      </c>
      <c r="J144" s="5">
        <f>IFERROR(RANK(到期收益率!J144,到期收益率!$B144:$K144),"")</f>
        <v>7</v>
      </c>
      <c r="K144" s="5" t="str">
        <f>IFERROR(RANK(到期收益率!K144,到期收益率!$B144:$K144),"")</f>
        <v/>
      </c>
    </row>
    <row r="145" spans="1:11" x14ac:dyDescent="0.15">
      <c r="A145" s="1">
        <v>42494</v>
      </c>
      <c r="B145" s="5">
        <f>IFERROR(RANK(到期收益率!B145,到期收益率!$B145:$K145),"")</f>
        <v>9</v>
      </c>
      <c r="C145" s="5">
        <f>IFERROR(RANK(到期收益率!C145,到期收益率!$B145:$K145),"")</f>
        <v>8</v>
      </c>
      <c r="D145" s="5">
        <f>IFERROR(RANK(到期收益率!D145,到期收益率!$B145:$K145),"")</f>
        <v>7</v>
      </c>
      <c r="E145" s="5">
        <f>IFERROR(RANK(到期收益率!E145,到期收益率!$B145:$K145),"")</f>
        <v>6</v>
      </c>
      <c r="F145" s="5">
        <f>IFERROR(RANK(到期收益率!F145,到期收益率!$B145:$K145),"")</f>
        <v>4</v>
      </c>
      <c r="G145" s="5">
        <f>IFERROR(RANK(到期收益率!G145,到期收益率!$B145:$K145),"")</f>
        <v>5</v>
      </c>
      <c r="H145" s="5">
        <f>IFERROR(RANK(到期收益率!H145,到期收益率!$B145:$K145),"")</f>
        <v>2</v>
      </c>
      <c r="I145" s="5">
        <f>IFERROR(RANK(到期收益率!I145,到期收益率!$B145:$K145),"")</f>
        <v>1</v>
      </c>
      <c r="J145" s="5">
        <f>IFERROR(RANK(到期收益率!J145,到期收益率!$B145:$K145),"")</f>
        <v>10</v>
      </c>
      <c r="K145" s="5">
        <f>IFERROR(RANK(到期收益率!K145,到期收益率!$B145:$K145),"")</f>
        <v>3</v>
      </c>
    </row>
    <row r="146" spans="1:11" x14ac:dyDescent="0.15">
      <c r="A146" s="1">
        <v>42495</v>
      </c>
      <c r="B146" s="5" t="str">
        <f>IFERROR(RANK(到期收益率!B146,到期收益率!$B146:$K146),"")</f>
        <v/>
      </c>
      <c r="C146" s="5">
        <f>IFERROR(RANK(到期收益率!C146,到期收益率!$B146:$K146),"")</f>
        <v>6</v>
      </c>
      <c r="D146" s="5">
        <f>IFERROR(RANK(到期收益率!D146,到期收益率!$B146:$K146),"")</f>
        <v>5</v>
      </c>
      <c r="E146" s="5">
        <f>IFERROR(RANK(到期收益率!E146,到期收益率!$B146:$K146),"")</f>
        <v>4</v>
      </c>
      <c r="F146" s="5" t="str">
        <f>IFERROR(RANK(到期收益率!F146,到期收益率!$B146:$K146),"")</f>
        <v/>
      </c>
      <c r="G146" s="5">
        <f>IFERROR(RANK(到期收益率!G146,到期收益率!$B146:$K146),"")</f>
        <v>3</v>
      </c>
      <c r="H146" s="5">
        <f>IFERROR(RANK(到期收益率!H146,到期收益率!$B146:$K146),"")</f>
        <v>2</v>
      </c>
      <c r="I146" s="5">
        <f>IFERROR(RANK(到期收益率!I146,到期收益率!$B146:$K146),"")</f>
        <v>1</v>
      </c>
      <c r="J146" s="5">
        <f>IFERROR(RANK(到期收益率!J146,到期收益率!$B146:$K146),"")</f>
        <v>7</v>
      </c>
      <c r="K146" s="5" t="str">
        <f>IFERROR(RANK(到期收益率!K146,到期收益率!$B146:$K146),"")</f>
        <v/>
      </c>
    </row>
    <row r="147" spans="1:11" x14ac:dyDescent="0.15">
      <c r="A147" s="1">
        <v>42496</v>
      </c>
      <c r="B147" s="5" t="str">
        <f>IFERROR(RANK(到期收益率!B147,到期收益率!$B147:$K147),"")</f>
        <v/>
      </c>
      <c r="C147" s="5">
        <f>IFERROR(RANK(到期收益率!C147,到期收益率!$B147:$K147),"")</f>
        <v>7</v>
      </c>
      <c r="D147" s="5">
        <f>IFERROR(RANK(到期收益率!D147,到期收益率!$B147:$K147),"")</f>
        <v>6</v>
      </c>
      <c r="E147" s="5">
        <f>IFERROR(RANK(到期收益率!E147,到期收益率!$B147:$K147),"")</f>
        <v>4</v>
      </c>
      <c r="F147" s="5">
        <f>IFERROR(RANK(到期收益率!F147,到期收益率!$B147:$K147),"")</f>
        <v>5</v>
      </c>
      <c r="G147" s="5">
        <f>IFERROR(RANK(到期收益率!G147,到期收益率!$B147:$K147),"")</f>
        <v>3</v>
      </c>
      <c r="H147" s="5">
        <f>IFERROR(RANK(到期收益率!H147,到期收益率!$B147:$K147),"")</f>
        <v>2</v>
      </c>
      <c r="I147" s="5">
        <f>IFERROR(RANK(到期收益率!I147,到期收益率!$B147:$K147),"")</f>
        <v>1</v>
      </c>
      <c r="J147" s="5">
        <f>IFERROR(RANK(到期收益率!J147,到期收益率!$B147:$K147),"")</f>
        <v>8</v>
      </c>
      <c r="K147" s="5" t="str">
        <f>IFERROR(RANK(到期收益率!K147,到期收益率!$B147:$K147),"")</f>
        <v/>
      </c>
    </row>
    <row r="148" spans="1:11" x14ac:dyDescent="0.15">
      <c r="A148" s="1">
        <v>42499</v>
      </c>
      <c r="B148" s="5">
        <f>IFERROR(RANK(到期收益率!B148,到期收益率!$B148:$K148),"")</f>
        <v>7</v>
      </c>
      <c r="C148" s="5">
        <f>IFERROR(RANK(到期收益率!C148,到期收益率!$B148:$K148),"")</f>
        <v>8</v>
      </c>
      <c r="D148" s="5">
        <f>IFERROR(RANK(到期收益率!D148,到期收益率!$B148:$K148),"")</f>
        <v>6</v>
      </c>
      <c r="E148" s="5">
        <f>IFERROR(RANK(到期收益率!E148,到期收益率!$B148:$K148),"")</f>
        <v>5</v>
      </c>
      <c r="F148" s="5">
        <f>IFERROR(RANK(到期收益率!F148,到期收益率!$B148:$K148),"")</f>
        <v>4</v>
      </c>
      <c r="G148" s="5">
        <f>IFERROR(RANK(到期收益率!G148,到期收益率!$B148:$K148),"")</f>
        <v>3</v>
      </c>
      <c r="H148" s="5">
        <f>IFERROR(RANK(到期收益率!H148,到期收益率!$B148:$K148),"")</f>
        <v>2</v>
      </c>
      <c r="I148" s="5">
        <f>IFERROR(RANK(到期收益率!I148,到期收益率!$B148:$K148),"")</f>
        <v>1</v>
      </c>
      <c r="J148" s="5">
        <f>IFERROR(RANK(到期收益率!J148,到期收益率!$B148:$K148),"")</f>
        <v>9</v>
      </c>
      <c r="K148" s="5" t="str">
        <f>IFERROR(RANK(到期收益率!K148,到期收益率!$B148:$K148),"")</f>
        <v/>
      </c>
    </row>
    <row r="149" spans="1:11" x14ac:dyDescent="0.15">
      <c r="A149" s="1">
        <v>42500</v>
      </c>
      <c r="B149" s="5" t="str">
        <f>IFERROR(RANK(到期收益率!B149,到期收益率!$B149:$K149),"")</f>
        <v/>
      </c>
      <c r="C149" s="5">
        <f>IFERROR(RANK(到期收益率!C149,到期收益率!$B149:$K149),"")</f>
        <v>7</v>
      </c>
      <c r="D149" s="5">
        <f>IFERROR(RANK(到期收益率!D149,到期收益率!$B149:$K149),"")</f>
        <v>6</v>
      </c>
      <c r="E149" s="5">
        <f>IFERROR(RANK(到期收益率!E149,到期收益率!$B149:$K149),"")</f>
        <v>5</v>
      </c>
      <c r="F149" s="5" t="str">
        <f>IFERROR(RANK(到期收益率!F149,到期收益率!$B149:$K149),"")</f>
        <v/>
      </c>
      <c r="G149" s="5">
        <f>IFERROR(RANK(到期收益率!G149,到期收益率!$B149:$K149),"")</f>
        <v>4</v>
      </c>
      <c r="H149" s="5">
        <f>IFERROR(RANK(到期收益率!H149,到期收益率!$B149:$K149),"")</f>
        <v>2</v>
      </c>
      <c r="I149" s="5">
        <f>IFERROR(RANK(到期收益率!I149,到期收益率!$B149:$K149),"")</f>
        <v>1</v>
      </c>
      <c r="J149" s="5">
        <f>IFERROR(RANK(到期收益率!J149,到期收益率!$B149:$K149),"")</f>
        <v>8</v>
      </c>
      <c r="K149" s="5">
        <f>IFERROR(RANK(到期收益率!K149,到期收益率!$B149:$K149),"")</f>
        <v>3</v>
      </c>
    </row>
    <row r="150" spans="1:11" x14ac:dyDescent="0.15">
      <c r="A150" s="1">
        <v>42501</v>
      </c>
      <c r="B150" s="5" t="str">
        <f>IFERROR(RANK(到期收益率!B150,到期收益率!$B150:$K150),"")</f>
        <v/>
      </c>
      <c r="C150" s="5">
        <f>IFERROR(RANK(到期收益率!C150,到期收益率!$B150:$K150),"")</f>
        <v>6</v>
      </c>
      <c r="D150" s="5">
        <f>IFERROR(RANK(到期收益率!D150,到期收益率!$B150:$K150),"")</f>
        <v>5</v>
      </c>
      <c r="E150" s="5">
        <f>IFERROR(RANK(到期收益率!E150,到期收益率!$B150:$K150),"")</f>
        <v>4</v>
      </c>
      <c r="F150" s="5" t="str">
        <f>IFERROR(RANK(到期收益率!F150,到期收益率!$B150:$K150),"")</f>
        <v/>
      </c>
      <c r="G150" s="5">
        <f>IFERROR(RANK(到期收益率!G150,到期收益率!$B150:$K150),"")</f>
        <v>3</v>
      </c>
      <c r="H150" s="5">
        <f>IFERROR(RANK(到期收益率!H150,到期收益率!$B150:$K150),"")</f>
        <v>2</v>
      </c>
      <c r="I150" s="5">
        <f>IFERROR(RANK(到期收益率!I150,到期收益率!$B150:$K150),"")</f>
        <v>1</v>
      </c>
      <c r="J150" s="5">
        <f>IFERROR(RANK(到期收益率!J150,到期收益率!$B150:$K150),"")</f>
        <v>7</v>
      </c>
      <c r="K150" s="5" t="str">
        <f>IFERROR(RANK(到期收益率!K150,到期收益率!$B150:$K150),"")</f>
        <v/>
      </c>
    </row>
    <row r="151" spans="1:11" x14ac:dyDescent="0.15">
      <c r="A151" s="1">
        <v>42502</v>
      </c>
      <c r="B151" s="5" t="str">
        <f>IFERROR(RANK(到期收益率!B151,到期收益率!$B151:$K151),"")</f>
        <v/>
      </c>
      <c r="C151" s="5">
        <f>IFERROR(RANK(到期收益率!C151,到期收益率!$B151:$K151),"")</f>
        <v>6</v>
      </c>
      <c r="D151" s="5">
        <f>IFERROR(RANK(到期收益率!D151,到期收益率!$B151:$K151),"")</f>
        <v>5</v>
      </c>
      <c r="E151" s="5">
        <f>IFERROR(RANK(到期收益率!E151,到期收益率!$B151:$K151),"")</f>
        <v>4</v>
      </c>
      <c r="F151" s="5">
        <f>IFERROR(RANK(到期收益率!F151,到期收益率!$B151:$K151),"")</f>
        <v>3</v>
      </c>
      <c r="G151" s="5" t="str">
        <f>IFERROR(RANK(到期收益率!G151,到期收益率!$B151:$K151),"")</f>
        <v/>
      </c>
      <c r="H151" s="5">
        <f>IFERROR(RANK(到期收益率!H151,到期收益率!$B151:$K151),"")</f>
        <v>2</v>
      </c>
      <c r="I151" s="5">
        <f>IFERROR(RANK(到期收益率!I151,到期收益率!$B151:$K151),"")</f>
        <v>1</v>
      </c>
      <c r="J151" s="5">
        <f>IFERROR(RANK(到期收益率!J151,到期收益率!$B151:$K151),"")</f>
        <v>7</v>
      </c>
      <c r="K151" s="5" t="str">
        <f>IFERROR(RANK(到期收益率!K151,到期收益率!$B151:$K151),"")</f>
        <v/>
      </c>
    </row>
    <row r="152" spans="1:11" x14ac:dyDescent="0.15">
      <c r="A152" s="1">
        <v>42503</v>
      </c>
      <c r="B152" s="5" t="str">
        <f>IFERROR(RANK(到期收益率!B152,到期收益率!$B152:$K152),"")</f>
        <v/>
      </c>
      <c r="C152" s="5">
        <f>IFERROR(RANK(到期收益率!C152,到期收益率!$B152:$K152),"")</f>
        <v>6</v>
      </c>
      <c r="D152" s="5">
        <f>IFERROR(RANK(到期收益率!D152,到期收益率!$B152:$K152),"")</f>
        <v>5</v>
      </c>
      <c r="E152" s="5">
        <f>IFERROR(RANK(到期收益率!E152,到期收益率!$B152:$K152),"")</f>
        <v>4</v>
      </c>
      <c r="F152" s="5">
        <f>IFERROR(RANK(到期收益率!F152,到期收益率!$B152:$K152),"")</f>
        <v>3</v>
      </c>
      <c r="G152" s="5" t="str">
        <f>IFERROR(RANK(到期收益率!G152,到期收益率!$B152:$K152),"")</f>
        <v/>
      </c>
      <c r="H152" s="5">
        <f>IFERROR(RANK(到期收益率!H152,到期收益率!$B152:$K152),"")</f>
        <v>2</v>
      </c>
      <c r="I152" s="5">
        <f>IFERROR(RANK(到期收益率!I152,到期收益率!$B152:$K152),"")</f>
        <v>1</v>
      </c>
      <c r="J152" s="5">
        <f>IFERROR(RANK(到期收益率!J152,到期收益率!$B152:$K152),"")</f>
        <v>7</v>
      </c>
      <c r="K152" s="5" t="str">
        <f>IFERROR(RANK(到期收益率!K152,到期收益率!$B152:$K152),"")</f>
        <v/>
      </c>
    </row>
    <row r="153" spans="1:11" x14ac:dyDescent="0.15">
      <c r="A153" s="1">
        <v>42506</v>
      </c>
      <c r="B153" s="5" t="str">
        <f>IFERROR(RANK(到期收益率!B153,到期收益率!$B153:$K153),"")</f>
        <v/>
      </c>
      <c r="C153" s="5">
        <f>IFERROR(RANK(到期收益率!C153,到期收益率!$B153:$K153),"")</f>
        <v>6</v>
      </c>
      <c r="D153" s="5">
        <f>IFERROR(RANK(到期收益率!D153,到期收益率!$B153:$K153),"")</f>
        <v>5</v>
      </c>
      <c r="E153" s="5">
        <f>IFERROR(RANK(到期收益率!E153,到期收益率!$B153:$K153),"")</f>
        <v>4</v>
      </c>
      <c r="F153" s="5" t="str">
        <f>IFERROR(RANK(到期收益率!F153,到期收益率!$B153:$K153),"")</f>
        <v/>
      </c>
      <c r="G153" s="5">
        <f>IFERROR(RANK(到期收益率!G153,到期收益率!$B153:$K153),"")</f>
        <v>3</v>
      </c>
      <c r="H153" s="5">
        <f>IFERROR(RANK(到期收益率!H153,到期收益率!$B153:$K153),"")</f>
        <v>2</v>
      </c>
      <c r="I153" s="5">
        <f>IFERROR(RANK(到期收益率!I153,到期收益率!$B153:$K153),"")</f>
        <v>1</v>
      </c>
      <c r="J153" s="5">
        <f>IFERROR(RANK(到期收益率!J153,到期收益率!$B153:$K153),"")</f>
        <v>7</v>
      </c>
      <c r="K153" s="5" t="str">
        <f>IFERROR(RANK(到期收益率!K153,到期收益率!$B153:$K153),"")</f>
        <v/>
      </c>
    </row>
    <row r="154" spans="1:11" x14ac:dyDescent="0.15">
      <c r="A154" s="1">
        <v>42507</v>
      </c>
      <c r="B154" s="5" t="str">
        <f>IFERROR(RANK(到期收益率!B154,到期收益率!$B154:$K154),"")</f>
        <v/>
      </c>
      <c r="C154" s="5">
        <f>IFERROR(RANK(到期收益率!C154,到期收益率!$B154:$K154),"")</f>
        <v>7</v>
      </c>
      <c r="D154" s="5">
        <f>IFERROR(RANK(到期收益率!D154,到期收益率!$B154:$K154),"")</f>
        <v>6</v>
      </c>
      <c r="E154" s="5">
        <f>IFERROR(RANK(到期收益率!E154,到期收益率!$B154:$K154),"")</f>
        <v>5</v>
      </c>
      <c r="F154" s="5">
        <f>IFERROR(RANK(到期收益率!F154,到期收益率!$B154:$K154),"")</f>
        <v>4</v>
      </c>
      <c r="G154" s="5" t="str">
        <f>IFERROR(RANK(到期收益率!G154,到期收益率!$B154:$K154),"")</f>
        <v/>
      </c>
      <c r="H154" s="5">
        <f>IFERROR(RANK(到期收益率!H154,到期收益率!$B154:$K154),"")</f>
        <v>2</v>
      </c>
      <c r="I154" s="5">
        <f>IFERROR(RANK(到期收益率!I154,到期收益率!$B154:$K154),"")</f>
        <v>1</v>
      </c>
      <c r="J154" s="5">
        <f>IFERROR(RANK(到期收益率!J154,到期收益率!$B154:$K154),"")</f>
        <v>8</v>
      </c>
      <c r="K154" s="5">
        <f>IFERROR(RANK(到期收益率!K154,到期收益率!$B154:$K154),"")</f>
        <v>3</v>
      </c>
    </row>
    <row r="155" spans="1:11" x14ac:dyDescent="0.15">
      <c r="A155" s="1">
        <v>42508</v>
      </c>
      <c r="B155" s="5" t="str">
        <f>IFERROR(RANK(到期收益率!B155,到期收益率!$B155:$K155),"")</f>
        <v/>
      </c>
      <c r="C155" s="5">
        <f>IFERROR(RANK(到期收益率!C155,到期收益率!$B155:$K155),"")</f>
        <v>6</v>
      </c>
      <c r="D155" s="5">
        <f>IFERROR(RANK(到期收益率!D155,到期收益率!$B155:$K155),"")</f>
        <v>5</v>
      </c>
      <c r="E155" s="5">
        <f>IFERROR(RANK(到期收益率!E155,到期收益率!$B155:$K155),"")</f>
        <v>3</v>
      </c>
      <c r="F155" s="5" t="str">
        <f>IFERROR(RANK(到期收益率!F155,到期收益率!$B155:$K155),"")</f>
        <v/>
      </c>
      <c r="G155" s="5">
        <f>IFERROR(RANK(到期收益率!G155,到期收益率!$B155:$K155),"")</f>
        <v>4</v>
      </c>
      <c r="H155" s="5">
        <f>IFERROR(RANK(到期收益率!H155,到期收益率!$B155:$K155),"")</f>
        <v>2</v>
      </c>
      <c r="I155" s="5">
        <f>IFERROR(RANK(到期收益率!I155,到期收益率!$B155:$K155),"")</f>
        <v>1</v>
      </c>
      <c r="J155" s="5">
        <f>IFERROR(RANK(到期收益率!J155,到期收益率!$B155:$K155),"")</f>
        <v>7</v>
      </c>
      <c r="K155" s="5" t="str">
        <f>IFERROR(RANK(到期收益率!K155,到期收益率!$B155:$K155),"")</f>
        <v/>
      </c>
    </row>
    <row r="156" spans="1:11" x14ac:dyDescent="0.15">
      <c r="A156" s="1">
        <v>42509</v>
      </c>
      <c r="B156" s="5" t="str">
        <f>IFERROR(RANK(到期收益率!B156,到期收益率!$B156:$K156),"")</f>
        <v/>
      </c>
      <c r="C156" s="5">
        <f>IFERROR(RANK(到期收益率!C156,到期收益率!$B156:$K156),"")</f>
        <v>7</v>
      </c>
      <c r="D156" s="5">
        <f>IFERROR(RANK(到期收益率!D156,到期收益率!$B156:$K156),"")</f>
        <v>6</v>
      </c>
      <c r="E156" s="5">
        <f>IFERROR(RANK(到期收益率!E156,到期收益率!$B156:$K156),"")</f>
        <v>4</v>
      </c>
      <c r="F156" s="5">
        <f>IFERROR(RANK(到期收益率!F156,到期收益率!$B156:$K156),"")</f>
        <v>5</v>
      </c>
      <c r="G156" s="5" t="str">
        <f>IFERROR(RANK(到期收益率!G156,到期收益率!$B156:$K156),"")</f>
        <v/>
      </c>
      <c r="H156" s="5">
        <f>IFERROR(RANK(到期收益率!H156,到期收益率!$B156:$K156),"")</f>
        <v>2</v>
      </c>
      <c r="I156" s="5">
        <f>IFERROR(RANK(到期收益率!I156,到期收益率!$B156:$K156),"")</f>
        <v>1</v>
      </c>
      <c r="J156" s="5">
        <f>IFERROR(RANK(到期收益率!J156,到期收益率!$B156:$K156),"")</f>
        <v>8</v>
      </c>
      <c r="K156" s="5">
        <f>IFERROR(RANK(到期收益率!K156,到期收益率!$B156:$K156),"")</f>
        <v>3</v>
      </c>
    </row>
    <row r="157" spans="1:11" x14ac:dyDescent="0.15">
      <c r="A157" s="1">
        <v>42510</v>
      </c>
      <c r="B157" s="5" t="str">
        <f>IFERROR(RANK(到期收益率!B157,到期收益率!$B157:$K157),"")</f>
        <v/>
      </c>
      <c r="C157" s="5">
        <f>IFERROR(RANK(到期收益率!C157,到期收益率!$B157:$K157),"")</f>
        <v>7</v>
      </c>
      <c r="D157" s="5">
        <f>IFERROR(RANK(到期收益率!D157,到期收益率!$B157:$K157),"")</f>
        <v>6</v>
      </c>
      <c r="E157" s="5">
        <f>IFERROR(RANK(到期收益率!E157,到期收益率!$B157:$K157),"")</f>
        <v>3</v>
      </c>
      <c r="F157" s="5">
        <f>IFERROR(RANK(到期收益率!F157,到期收益率!$B157:$K157),"")</f>
        <v>5</v>
      </c>
      <c r="G157" s="5">
        <f>IFERROR(RANK(到期收益率!G157,到期收益率!$B157:$K157),"")</f>
        <v>4</v>
      </c>
      <c r="H157" s="5">
        <f>IFERROR(RANK(到期收益率!H157,到期收益率!$B157:$K157),"")</f>
        <v>2</v>
      </c>
      <c r="I157" s="5">
        <f>IFERROR(RANK(到期收益率!I157,到期收益率!$B157:$K157),"")</f>
        <v>1</v>
      </c>
      <c r="J157" s="5">
        <f>IFERROR(RANK(到期收益率!J157,到期收益率!$B157:$K157),"")</f>
        <v>8</v>
      </c>
      <c r="K157" s="5" t="str">
        <f>IFERROR(RANK(到期收益率!K157,到期收益率!$B157:$K157),"")</f>
        <v/>
      </c>
    </row>
    <row r="158" spans="1:11" x14ac:dyDescent="0.15">
      <c r="A158" s="1">
        <v>42513</v>
      </c>
      <c r="B158" s="5" t="str">
        <f>IFERROR(RANK(到期收益率!B158,到期收益率!$B158:$K158),"")</f>
        <v/>
      </c>
      <c r="C158" s="5">
        <f>IFERROR(RANK(到期收益率!C158,到期收益率!$B158:$K158),"")</f>
        <v>7</v>
      </c>
      <c r="D158" s="5">
        <f>IFERROR(RANK(到期收益率!D158,到期收益率!$B158:$K158),"")</f>
        <v>6</v>
      </c>
      <c r="E158" s="5">
        <f>IFERROR(RANK(到期收益率!E158,到期收益率!$B158:$K158),"")</f>
        <v>4</v>
      </c>
      <c r="F158" s="5">
        <f>IFERROR(RANK(到期收益率!F158,到期收益率!$B158:$K158),"")</f>
        <v>5</v>
      </c>
      <c r="G158" s="5">
        <f>IFERROR(RANK(到期收益率!G158,到期收益率!$B158:$K158),"")</f>
        <v>3</v>
      </c>
      <c r="H158" s="5">
        <f>IFERROR(RANK(到期收益率!H158,到期收益率!$B158:$K158),"")</f>
        <v>2</v>
      </c>
      <c r="I158" s="5">
        <f>IFERROR(RANK(到期收益率!I158,到期收益率!$B158:$K158),"")</f>
        <v>1</v>
      </c>
      <c r="J158" s="5">
        <f>IFERROR(RANK(到期收益率!J158,到期收益率!$B158:$K158),"")</f>
        <v>8</v>
      </c>
      <c r="K158" s="5" t="str">
        <f>IFERROR(RANK(到期收益率!K158,到期收益率!$B158:$K158),"")</f>
        <v/>
      </c>
    </row>
    <row r="159" spans="1:11" x14ac:dyDescent="0.15">
      <c r="A159" s="1">
        <v>42514</v>
      </c>
      <c r="B159" s="5" t="str">
        <f>IFERROR(RANK(到期收益率!B159,到期收益率!$B159:$K159),"")</f>
        <v/>
      </c>
      <c r="C159" s="5">
        <f>IFERROR(RANK(到期收益率!C159,到期收益率!$B159:$K159),"")</f>
        <v>7</v>
      </c>
      <c r="D159" s="5">
        <f>IFERROR(RANK(到期收益率!D159,到期收益率!$B159:$K159),"")</f>
        <v>6</v>
      </c>
      <c r="E159" s="5">
        <f>IFERROR(RANK(到期收益率!E159,到期收益率!$B159:$K159),"")</f>
        <v>5</v>
      </c>
      <c r="F159" s="5">
        <f>IFERROR(RANK(到期收益率!F159,到期收益率!$B159:$K159),"")</f>
        <v>4</v>
      </c>
      <c r="G159" s="5">
        <f>IFERROR(RANK(到期收益率!G159,到期收益率!$B159:$K159),"")</f>
        <v>3</v>
      </c>
      <c r="H159" s="5">
        <f>IFERROR(RANK(到期收益率!H159,到期收益率!$B159:$K159),"")</f>
        <v>2</v>
      </c>
      <c r="I159" s="5">
        <f>IFERROR(RANK(到期收益率!I159,到期收益率!$B159:$K159),"")</f>
        <v>1</v>
      </c>
      <c r="J159" s="5">
        <f>IFERROR(RANK(到期收益率!J159,到期收益率!$B159:$K159),"")</f>
        <v>8</v>
      </c>
      <c r="K159" s="5" t="str">
        <f>IFERROR(RANK(到期收益率!K159,到期收益率!$B159:$K159),"")</f>
        <v/>
      </c>
    </row>
    <row r="160" spans="1:11" x14ac:dyDescent="0.15">
      <c r="A160" s="1">
        <v>42515</v>
      </c>
      <c r="B160" s="5">
        <f>IFERROR(RANK(到期收益率!B160,到期收益率!$B160:$K160),"")</f>
        <v>7</v>
      </c>
      <c r="C160" s="5">
        <f>IFERROR(RANK(到期收益率!C160,到期收益率!$B160:$K160),"")</f>
        <v>8</v>
      </c>
      <c r="D160" s="5">
        <f>IFERROR(RANK(到期收益率!D160,到期收益率!$B160:$K160),"")</f>
        <v>6</v>
      </c>
      <c r="E160" s="5">
        <f>IFERROR(RANK(到期收益率!E160,到期收益率!$B160:$K160),"")</f>
        <v>5</v>
      </c>
      <c r="F160" s="5">
        <f>IFERROR(RANK(到期收益率!F160,到期收益率!$B160:$K160),"")</f>
        <v>4</v>
      </c>
      <c r="G160" s="5">
        <f>IFERROR(RANK(到期收益率!G160,到期收益率!$B160:$K160),"")</f>
        <v>3</v>
      </c>
      <c r="H160" s="5">
        <f>IFERROR(RANK(到期收益率!H160,到期收益率!$B160:$K160),"")</f>
        <v>2</v>
      </c>
      <c r="I160" s="5">
        <f>IFERROR(RANK(到期收益率!I160,到期收益率!$B160:$K160),"")</f>
        <v>1</v>
      </c>
      <c r="J160" s="5">
        <f>IFERROR(RANK(到期收益率!J160,到期收益率!$B160:$K160),"")</f>
        <v>9</v>
      </c>
      <c r="K160" s="5" t="str">
        <f>IFERROR(RANK(到期收益率!K160,到期收益率!$B160:$K160),"")</f>
        <v/>
      </c>
    </row>
    <row r="161" spans="1:11" x14ac:dyDescent="0.15">
      <c r="A161" s="1">
        <v>42516</v>
      </c>
      <c r="B161" s="5">
        <f>IFERROR(RANK(到期收益率!B161,到期收益率!$B161:$K161),"")</f>
        <v>6</v>
      </c>
      <c r="C161" s="5">
        <f>IFERROR(RANK(到期收益率!C161,到期收益率!$B161:$K161),"")</f>
        <v>7</v>
      </c>
      <c r="D161" s="5">
        <f>IFERROR(RANK(到期收益率!D161,到期收益率!$B161:$K161),"")</f>
        <v>5</v>
      </c>
      <c r="E161" s="5">
        <f>IFERROR(RANK(到期收益率!E161,到期收益率!$B161:$K161),"")</f>
        <v>4</v>
      </c>
      <c r="F161" s="5" t="str">
        <f>IFERROR(RANK(到期收益率!F161,到期收益率!$B161:$K161),"")</f>
        <v/>
      </c>
      <c r="G161" s="5">
        <f>IFERROR(RANK(到期收益率!G161,到期收益率!$B161:$K161),"")</f>
        <v>3</v>
      </c>
      <c r="H161" s="5">
        <f>IFERROR(RANK(到期收益率!H161,到期收益率!$B161:$K161),"")</f>
        <v>2</v>
      </c>
      <c r="I161" s="5">
        <f>IFERROR(RANK(到期收益率!I161,到期收益率!$B161:$K161),"")</f>
        <v>1</v>
      </c>
      <c r="J161" s="5">
        <f>IFERROR(RANK(到期收益率!J161,到期收益率!$B161:$K161),"")</f>
        <v>8</v>
      </c>
      <c r="K161" s="5" t="str">
        <f>IFERROR(RANK(到期收益率!K161,到期收益率!$B161:$K161),"")</f>
        <v/>
      </c>
    </row>
    <row r="162" spans="1:11" x14ac:dyDescent="0.15">
      <c r="A162" s="1">
        <v>42517</v>
      </c>
      <c r="B162" s="5" t="str">
        <f>IFERROR(RANK(到期收益率!B162,到期收益率!$B162:$K162),"")</f>
        <v/>
      </c>
      <c r="C162" s="5">
        <f>IFERROR(RANK(到期收益率!C162,到期收益率!$B162:$K162),"")</f>
        <v>6</v>
      </c>
      <c r="D162" s="5">
        <f>IFERROR(RANK(到期收益率!D162,到期收益率!$B162:$K162),"")</f>
        <v>5</v>
      </c>
      <c r="E162" s="5">
        <f>IFERROR(RANK(到期收益率!E162,到期收益率!$B162:$K162),"")</f>
        <v>7</v>
      </c>
      <c r="F162" s="5">
        <f>IFERROR(RANK(到期收益率!F162,到期收益率!$B162:$K162),"")</f>
        <v>4</v>
      </c>
      <c r="G162" s="5">
        <f>IFERROR(RANK(到期收益率!G162,到期收益率!$B162:$K162),"")</f>
        <v>2</v>
      </c>
      <c r="H162" s="5">
        <f>IFERROR(RANK(到期收益率!H162,到期收益率!$B162:$K162),"")</f>
        <v>1</v>
      </c>
      <c r="I162" s="5">
        <f>IFERROR(RANK(到期收益率!I162,到期收益率!$B162:$K162),"")</f>
        <v>3</v>
      </c>
      <c r="J162" s="5">
        <f>IFERROR(RANK(到期收益率!J162,到期收益率!$B162:$K162),"")</f>
        <v>8</v>
      </c>
      <c r="K162" s="5" t="str">
        <f>IFERROR(RANK(到期收益率!K162,到期收益率!$B162:$K162),"")</f>
        <v/>
      </c>
    </row>
    <row r="163" spans="1:11" x14ac:dyDescent="0.15">
      <c r="A163" s="1">
        <v>42520</v>
      </c>
      <c r="B163" s="5" t="str">
        <f>IFERROR(RANK(到期收益率!B163,到期收益率!$B163:$K163),"")</f>
        <v/>
      </c>
      <c r="C163" s="5">
        <f>IFERROR(RANK(到期收益率!C163,到期收益率!$B163:$K163),"")</f>
        <v>6</v>
      </c>
      <c r="D163" s="5">
        <f>IFERROR(RANK(到期收益率!D163,到期收益率!$B163:$K163),"")</f>
        <v>5</v>
      </c>
      <c r="E163" s="5">
        <f>IFERROR(RANK(到期收益率!E163,到期收益率!$B163:$K163),"")</f>
        <v>7</v>
      </c>
      <c r="F163" s="5">
        <f>IFERROR(RANK(到期收益率!F163,到期收益率!$B163:$K163),"")</f>
        <v>4</v>
      </c>
      <c r="G163" s="5">
        <f>IFERROR(RANK(到期收益率!G163,到期收益率!$B163:$K163),"")</f>
        <v>1</v>
      </c>
      <c r="H163" s="5">
        <f>IFERROR(RANK(到期收益率!H163,到期收益率!$B163:$K163),"")</f>
        <v>2</v>
      </c>
      <c r="I163" s="5">
        <f>IFERROR(RANK(到期收益率!I163,到期收益率!$B163:$K163),"")</f>
        <v>3</v>
      </c>
      <c r="J163" s="5">
        <f>IFERROR(RANK(到期收益率!J163,到期收益率!$B163:$K163),"")</f>
        <v>8</v>
      </c>
      <c r="K163" s="5" t="str">
        <f>IFERROR(RANK(到期收益率!K163,到期收益率!$B163:$K163),"")</f>
        <v/>
      </c>
    </row>
    <row r="164" spans="1:11" x14ac:dyDescent="0.15">
      <c r="A164" s="1">
        <v>42521</v>
      </c>
      <c r="B164" s="5" t="str">
        <f>IFERROR(RANK(到期收益率!B164,到期收益率!$B164:$K164),"")</f>
        <v/>
      </c>
      <c r="C164" s="5">
        <f>IFERROR(RANK(到期收益率!C164,到期收益率!$B164:$K164),"")</f>
        <v>6</v>
      </c>
      <c r="D164" s="5">
        <f>IFERROR(RANK(到期收益率!D164,到期收益率!$B164:$K164),"")</f>
        <v>4</v>
      </c>
      <c r="E164" s="5">
        <f>IFERROR(RANK(到期收益率!E164,到期收益率!$B164:$K164),"")</f>
        <v>7</v>
      </c>
      <c r="F164" s="5">
        <f>IFERROR(RANK(到期收益率!F164,到期收益率!$B164:$K164),"")</f>
        <v>5</v>
      </c>
      <c r="G164" s="5">
        <f>IFERROR(RANK(到期收益率!G164,到期收益率!$B164:$K164),"")</f>
        <v>2</v>
      </c>
      <c r="H164" s="5">
        <f>IFERROR(RANK(到期收益率!H164,到期收益率!$B164:$K164),"")</f>
        <v>1</v>
      </c>
      <c r="I164" s="5">
        <f>IFERROR(RANK(到期收益率!I164,到期收益率!$B164:$K164),"")</f>
        <v>3</v>
      </c>
      <c r="J164" s="5">
        <f>IFERROR(RANK(到期收益率!J164,到期收益率!$B164:$K164),"")</f>
        <v>8</v>
      </c>
      <c r="K164" s="5" t="str">
        <f>IFERROR(RANK(到期收益率!K164,到期收益率!$B164:$K164),"")</f>
        <v/>
      </c>
    </row>
    <row r="165" spans="1:11" x14ac:dyDescent="0.15">
      <c r="A165" s="1">
        <v>42522</v>
      </c>
      <c r="B165" s="5" t="str">
        <f>IFERROR(RANK(到期收益率!B165,到期收益率!$B165:$K165),"")</f>
        <v/>
      </c>
      <c r="C165" s="5">
        <f>IFERROR(RANK(到期收益率!C165,到期收益率!$B165:$K165),"")</f>
        <v>6</v>
      </c>
      <c r="D165" s="5">
        <f>IFERROR(RANK(到期收益率!D165,到期收益率!$B165:$K165),"")</f>
        <v>4</v>
      </c>
      <c r="E165" s="5">
        <f>IFERROR(RANK(到期收益率!E165,到期收益率!$B165:$K165),"")</f>
        <v>7</v>
      </c>
      <c r="F165" s="5">
        <f>IFERROR(RANK(到期收益率!F165,到期收益率!$B165:$K165),"")</f>
        <v>5</v>
      </c>
      <c r="G165" s="5">
        <f>IFERROR(RANK(到期收益率!G165,到期收益率!$B165:$K165),"")</f>
        <v>2</v>
      </c>
      <c r="H165" s="5">
        <f>IFERROR(RANK(到期收益率!H165,到期收益率!$B165:$K165),"")</f>
        <v>1</v>
      </c>
      <c r="I165" s="5">
        <f>IFERROR(RANK(到期收益率!I165,到期收益率!$B165:$K165),"")</f>
        <v>3</v>
      </c>
      <c r="J165" s="5">
        <f>IFERROR(RANK(到期收益率!J165,到期收益率!$B165:$K165),"")</f>
        <v>8</v>
      </c>
      <c r="K165" s="5" t="str">
        <f>IFERROR(RANK(到期收益率!K165,到期收益率!$B165:$K165),"")</f>
        <v/>
      </c>
    </row>
    <row r="166" spans="1:11" x14ac:dyDescent="0.15">
      <c r="A166" s="1">
        <v>42523</v>
      </c>
      <c r="B166" s="5" t="str">
        <f>IFERROR(RANK(到期收益率!B166,到期收益率!$B166:$K166),"")</f>
        <v/>
      </c>
      <c r="C166" s="5">
        <f>IFERROR(RANK(到期收益率!C166,到期收益率!$B166:$K166),"")</f>
        <v>5</v>
      </c>
      <c r="D166" s="5">
        <f>IFERROR(RANK(到期收益率!D166,到期收益率!$B166:$K166),"")</f>
        <v>4</v>
      </c>
      <c r="E166" s="5">
        <f>IFERROR(RANK(到期收益率!E166,到期收益率!$B166:$K166),"")</f>
        <v>6</v>
      </c>
      <c r="F166" s="5">
        <f>IFERROR(RANK(到期收益率!F166,到期收益率!$B166:$K166),"")</f>
        <v>3</v>
      </c>
      <c r="G166" s="5" t="str">
        <f>IFERROR(RANK(到期收益率!G166,到期收益率!$B166:$K166),"")</f>
        <v/>
      </c>
      <c r="H166" s="5">
        <f>IFERROR(RANK(到期收益率!H166,到期收益率!$B166:$K166),"")</f>
        <v>1</v>
      </c>
      <c r="I166" s="5">
        <f>IFERROR(RANK(到期收益率!I166,到期收益率!$B166:$K166),"")</f>
        <v>2</v>
      </c>
      <c r="J166" s="5">
        <f>IFERROR(RANK(到期收益率!J166,到期收益率!$B166:$K166),"")</f>
        <v>7</v>
      </c>
      <c r="K166" s="5" t="str">
        <f>IFERROR(RANK(到期收益率!K166,到期收益率!$B166:$K166),"")</f>
        <v/>
      </c>
    </row>
    <row r="167" spans="1:11" x14ac:dyDescent="0.15">
      <c r="A167" s="1">
        <v>42524</v>
      </c>
      <c r="B167" s="5" t="str">
        <f>IFERROR(RANK(到期收益率!B167,到期收益率!$B167:$K167),"")</f>
        <v/>
      </c>
      <c r="C167" s="5">
        <f>IFERROR(RANK(到期收益率!C167,到期收益率!$B167:$K167),"")</f>
        <v>6</v>
      </c>
      <c r="D167" s="5">
        <f>IFERROR(RANK(到期收益率!D167,到期收益率!$B167:$K167),"")</f>
        <v>5</v>
      </c>
      <c r="E167" s="5">
        <f>IFERROR(RANK(到期收益率!E167,到期收益率!$B167:$K167),"")</f>
        <v>7</v>
      </c>
      <c r="F167" s="5">
        <f>IFERROR(RANK(到期收益率!F167,到期收益率!$B167:$K167),"")</f>
        <v>4</v>
      </c>
      <c r="G167" s="5" t="str">
        <f>IFERROR(RANK(到期收益率!G167,到期收益率!$B167:$K167),"")</f>
        <v/>
      </c>
      <c r="H167" s="5">
        <f>IFERROR(RANK(到期收益率!H167,到期收益率!$B167:$K167),"")</f>
        <v>2</v>
      </c>
      <c r="I167" s="5">
        <f>IFERROR(RANK(到期收益率!I167,到期收益率!$B167:$K167),"")</f>
        <v>3</v>
      </c>
      <c r="J167" s="5" t="str">
        <f>IFERROR(RANK(到期收益率!J167,到期收益率!$B167:$K167),"")</f>
        <v/>
      </c>
      <c r="K167" s="5">
        <f>IFERROR(RANK(到期收益率!K167,到期收益率!$B167:$K167),"")</f>
        <v>1</v>
      </c>
    </row>
    <row r="168" spans="1:11" x14ac:dyDescent="0.15">
      <c r="A168" s="1">
        <v>42527</v>
      </c>
      <c r="B168" s="5" t="str">
        <f>IFERROR(RANK(到期收益率!B168,到期收益率!$B168:$K168),"")</f>
        <v/>
      </c>
      <c r="C168" s="5">
        <f>IFERROR(RANK(到期收益率!C168,到期收益率!$B168:$K168),"")</f>
        <v>5</v>
      </c>
      <c r="D168" s="5">
        <f>IFERROR(RANK(到期收益率!D168,到期收益率!$B168:$K168),"")</f>
        <v>4</v>
      </c>
      <c r="E168" s="5">
        <f>IFERROR(RANK(到期收益率!E168,到期收益率!$B168:$K168),"")</f>
        <v>6</v>
      </c>
      <c r="F168" s="5">
        <f>IFERROR(RANK(到期收益率!F168,到期收益率!$B168:$K168),"")</f>
        <v>2</v>
      </c>
      <c r="G168" s="5" t="str">
        <f>IFERROR(RANK(到期收益率!G168,到期收益率!$B168:$K168),"")</f>
        <v/>
      </c>
      <c r="H168" s="5">
        <f>IFERROR(RANK(到期收益率!H168,到期收益率!$B168:$K168),"")</f>
        <v>1</v>
      </c>
      <c r="I168" s="5">
        <f>IFERROR(RANK(到期收益率!I168,到期收益率!$B168:$K168),"")</f>
        <v>3</v>
      </c>
      <c r="J168" s="5">
        <f>IFERROR(RANK(到期收益率!J168,到期收益率!$B168:$K168),"")</f>
        <v>7</v>
      </c>
      <c r="K168" s="5" t="str">
        <f>IFERROR(RANK(到期收益率!K168,到期收益率!$B168:$K168),"")</f>
        <v/>
      </c>
    </row>
    <row r="169" spans="1:11" x14ac:dyDescent="0.15">
      <c r="A169" s="1">
        <v>42528</v>
      </c>
      <c r="B169" s="5">
        <f>IFERROR(RANK(到期收益率!B169,到期收益率!$B169:$K169),"")</f>
        <v>5</v>
      </c>
      <c r="C169" s="5">
        <f>IFERROR(RANK(到期收益率!C169,到期收益率!$B169:$K169),"")</f>
        <v>7</v>
      </c>
      <c r="D169" s="5">
        <f>IFERROR(RANK(到期收益率!D169,到期收益率!$B169:$K169),"")</f>
        <v>6</v>
      </c>
      <c r="E169" s="5">
        <f>IFERROR(RANK(到期收益率!E169,到期收益率!$B169:$K169),"")</f>
        <v>8</v>
      </c>
      <c r="F169" s="5">
        <f>IFERROR(RANK(到期收益率!F169,到期收益率!$B169:$K169),"")</f>
        <v>4</v>
      </c>
      <c r="G169" s="5">
        <f>IFERROR(RANK(到期收益率!G169,到期收益率!$B169:$K169),"")</f>
        <v>2</v>
      </c>
      <c r="H169" s="5">
        <f>IFERROR(RANK(到期收益率!H169,到期收益率!$B169:$K169),"")</f>
        <v>1</v>
      </c>
      <c r="I169" s="5">
        <f>IFERROR(RANK(到期收益率!I169,到期收益率!$B169:$K169),"")</f>
        <v>3</v>
      </c>
      <c r="J169" s="5">
        <f>IFERROR(RANK(到期收益率!J169,到期收益率!$B169:$K169),"")</f>
        <v>9</v>
      </c>
      <c r="K169" s="5" t="str">
        <f>IFERROR(RANK(到期收益率!K169,到期收益率!$B169:$K169),"")</f>
        <v/>
      </c>
    </row>
    <row r="170" spans="1:11" x14ac:dyDescent="0.15">
      <c r="A170" s="1">
        <v>42529</v>
      </c>
      <c r="B170" s="5">
        <f>IFERROR(RANK(到期收益率!B170,到期收益率!$B170:$K170),"")</f>
        <v>8</v>
      </c>
      <c r="C170" s="5">
        <f>IFERROR(RANK(到期收益率!C170,到期收益率!$B170:$K170),"")</f>
        <v>6</v>
      </c>
      <c r="D170" s="5">
        <f>IFERROR(RANK(到期收益率!D170,到期收益率!$B170:$K170),"")</f>
        <v>5</v>
      </c>
      <c r="E170" s="5">
        <f>IFERROR(RANK(到期收益率!E170,到期收益率!$B170:$K170),"")</f>
        <v>7</v>
      </c>
      <c r="F170" s="5">
        <f>IFERROR(RANK(到期收益率!F170,到期收益率!$B170:$K170),"")</f>
        <v>3</v>
      </c>
      <c r="G170" s="5">
        <f>IFERROR(RANK(到期收益率!G170,到期收益率!$B170:$K170),"")</f>
        <v>1</v>
      </c>
      <c r="H170" s="5">
        <f>IFERROR(RANK(到期收益率!H170,到期收益率!$B170:$K170),"")</f>
        <v>2</v>
      </c>
      <c r="I170" s="5">
        <f>IFERROR(RANK(到期收益率!I170,到期收益率!$B170:$K170),"")</f>
        <v>4</v>
      </c>
      <c r="J170" s="5" t="str">
        <f>IFERROR(RANK(到期收益率!J170,到期收益率!$B170:$K170),"")</f>
        <v/>
      </c>
      <c r="K170" s="5" t="str">
        <f>IFERROR(RANK(到期收益率!K170,到期收益率!$B170:$K170),"")</f>
        <v/>
      </c>
    </row>
    <row r="171" spans="1:11" x14ac:dyDescent="0.15">
      <c r="A171" s="1">
        <v>42534</v>
      </c>
      <c r="B171" s="5" t="str">
        <f>IFERROR(RANK(到期收益率!B171,到期收益率!$B171:$K171),"")</f>
        <v/>
      </c>
      <c r="C171" s="5">
        <f>IFERROR(RANK(到期收益率!C171,到期收益率!$B171:$K171),"")</f>
        <v>6</v>
      </c>
      <c r="D171" s="5">
        <f>IFERROR(RANK(到期收益率!D171,到期收益率!$B171:$K171),"")</f>
        <v>5</v>
      </c>
      <c r="E171" s="5">
        <f>IFERROR(RANK(到期收益率!E171,到期收益率!$B171:$K171),"")</f>
        <v>7</v>
      </c>
      <c r="F171" s="5">
        <f>IFERROR(RANK(到期收益率!F171,到期收益率!$B171:$K171),"")</f>
        <v>3</v>
      </c>
      <c r="G171" s="5" t="str">
        <f>IFERROR(RANK(到期收益率!G171,到期收益率!$B171:$K171),"")</f>
        <v/>
      </c>
      <c r="H171" s="5">
        <f>IFERROR(RANK(到期收益率!H171,到期收益率!$B171:$K171),"")</f>
        <v>2</v>
      </c>
      <c r="I171" s="5">
        <f>IFERROR(RANK(到期收益率!I171,到期收益率!$B171:$K171),"")</f>
        <v>4</v>
      </c>
      <c r="J171" s="5" t="str">
        <f>IFERROR(RANK(到期收益率!J171,到期收益率!$B171:$K171),"")</f>
        <v/>
      </c>
      <c r="K171" s="5">
        <f>IFERROR(RANK(到期收益率!K171,到期收益率!$B171:$K171),"")</f>
        <v>1</v>
      </c>
    </row>
    <row r="172" spans="1:11" x14ac:dyDescent="0.15">
      <c r="A172" s="1">
        <v>42535</v>
      </c>
      <c r="B172" s="5">
        <f>IFERROR(RANK(到期收益率!B172,到期收益率!$B172:$K172),"")</f>
        <v>2</v>
      </c>
      <c r="C172" s="5">
        <f>IFERROR(RANK(到期收益率!C172,到期收益率!$B172:$K172),"")</f>
        <v>7</v>
      </c>
      <c r="D172" s="5">
        <f>IFERROR(RANK(到期收益率!D172,到期收益率!$B172:$K172),"")</f>
        <v>6</v>
      </c>
      <c r="E172" s="5">
        <f>IFERROR(RANK(到期收益率!E172,到期收益率!$B172:$K172),"")</f>
        <v>8</v>
      </c>
      <c r="F172" s="5">
        <f>IFERROR(RANK(到期收益率!F172,到期收益率!$B172:$K172),"")</f>
        <v>4</v>
      </c>
      <c r="G172" s="5" t="str">
        <f>IFERROR(RANK(到期收益率!G172,到期收益率!$B172:$K172),"")</f>
        <v/>
      </c>
      <c r="H172" s="5">
        <f>IFERROR(RANK(到期收益率!H172,到期收益率!$B172:$K172),"")</f>
        <v>3</v>
      </c>
      <c r="I172" s="5">
        <f>IFERROR(RANK(到期收益率!I172,到期收益率!$B172:$K172),"")</f>
        <v>5</v>
      </c>
      <c r="J172" s="5">
        <f>IFERROR(RANK(到期收益率!J172,到期收益率!$B172:$K172),"")</f>
        <v>9</v>
      </c>
      <c r="K172" s="5">
        <f>IFERROR(RANK(到期收益率!K172,到期收益率!$B172:$K172),"")</f>
        <v>1</v>
      </c>
    </row>
    <row r="173" spans="1:11" x14ac:dyDescent="0.15">
      <c r="A173" s="1">
        <v>42536</v>
      </c>
      <c r="B173" s="5">
        <f>IFERROR(RANK(到期收益率!B173,到期收益率!$B173:$K173),"")</f>
        <v>4</v>
      </c>
      <c r="C173" s="5">
        <f>IFERROR(RANK(到期收益率!C173,到期收益率!$B173:$K173),"")</f>
        <v>6</v>
      </c>
      <c r="D173" s="5">
        <f>IFERROR(RANK(到期收益率!D173,到期收益率!$B173:$K173),"")</f>
        <v>5</v>
      </c>
      <c r="E173" s="5">
        <f>IFERROR(RANK(到期收益率!E173,到期收益率!$B173:$K173),"")</f>
        <v>7</v>
      </c>
      <c r="F173" s="5">
        <f>IFERROR(RANK(到期收益率!F173,到期收益率!$B173:$K173),"")</f>
        <v>3</v>
      </c>
      <c r="G173" s="5" t="str">
        <f>IFERROR(RANK(到期收益率!G173,到期收益率!$B173:$K173),"")</f>
        <v/>
      </c>
      <c r="H173" s="5">
        <f>IFERROR(RANK(到期收益率!H173,到期收益率!$B173:$K173),"")</f>
        <v>1</v>
      </c>
      <c r="I173" s="5">
        <f>IFERROR(RANK(到期收益率!I173,到期收益率!$B173:$K173),"")</f>
        <v>2</v>
      </c>
      <c r="J173" s="5">
        <f>IFERROR(RANK(到期收益率!J173,到期收益率!$B173:$K173),"")</f>
        <v>8</v>
      </c>
      <c r="K173" s="5" t="str">
        <f>IFERROR(RANK(到期收益率!K173,到期收益率!$B173:$K173),"")</f>
        <v/>
      </c>
    </row>
    <row r="174" spans="1:11" x14ac:dyDescent="0.15">
      <c r="A174" s="1">
        <v>42537</v>
      </c>
      <c r="B174" s="5" t="str">
        <f>IFERROR(RANK(到期收益率!B174,到期收益率!$B174:$K174),"")</f>
        <v/>
      </c>
      <c r="C174" s="5">
        <f>IFERROR(RANK(到期收益率!C174,到期收益率!$B174:$K174),"")</f>
        <v>7</v>
      </c>
      <c r="D174" s="5">
        <f>IFERROR(RANK(到期收益率!D174,到期收益率!$B174:$K174),"")</f>
        <v>6</v>
      </c>
      <c r="E174" s="5">
        <f>IFERROR(RANK(到期收益率!E174,到期收益率!$B174:$K174),"")</f>
        <v>8</v>
      </c>
      <c r="F174" s="5">
        <f>IFERROR(RANK(到期收益率!F174,到期收益率!$B174:$K174),"")</f>
        <v>5</v>
      </c>
      <c r="G174" s="5">
        <f>IFERROR(RANK(到期收益率!G174,到期收益率!$B174:$K174),"")</f>
        <v>1</v>
      </c>
      <c r="H174" s="5">
        <f>IFERROR(RANK(到期收益率!H174,到期收益率!$B174:$K174),"")</f>
        <v>3</v>
      </c>
      <c r="I174" s="5">
        <f>IFERROR(RANK(到期收益率!I174,到期收益率!$B174:$K174),"")</f>
        <v>4</v>
      </c>
      <c r="J174" s="5">
        <f>IFERROR(RANK(到期收益率!J174,到期收益率!$B174:$K174),"")</f>
        <v>9</v>
      </c>
      <c r="K174" s="5">
        <f>IFERROR(RANK(到期收益率!K174,到期收益率!$B174:$K174),"")</f>
        <v>2</v>
      </c>
    </row>
    <row r="175" spans="1:11" x14ac:dyDescent="0.15">
      <c r="A175" s="1">
        <v>42538</v>
      </c>
      <c r="B175" s="5" t="str">
        <f>IFERROR(RANK(到期收益率!B175,到期收益率!$B175:$K175),"")</f>
        <v/>
      </c>
      <c r="C175" s="5">
        <f>IFERROR(RANK(到期收益率!C175,到期收益率!$B175:$K175),"")</f>
        <v>8</v>
      </c>
      <c r="D175" s="5">
        <f>IFERROR(RANK(到期收益率!D175,到期收益率!$B175:$K175),"")</f>
        <v>6</v>
      </c>
      <c r="E175" s="5">
        <f>IFERROR(RANK(到期收益率!E175,到期收益率!$B175:$K175),"")</f>
        <v>7</v>
      </c>
      <c r="F175" s="5">
        <f>IFERROR(RANK(到期收益率!F175,到期收益率!$B175:$K175),"")</f>
        <v>4</v>
      </c>
      <c r="G175" s="5">
        <f>IFERROR(RANK(到期收益率!G175,到期收益率!$B175:$K175),"")</f>
        <v>2</v>
      </c>
      <c r="H175" s="5">
        <f>IFERROR(RANK(到期收益率!H175,到期收益率!$B175:$K175),"")</f>
        <v>3</v>
      </c>
      <c r="I175" s="5">
        <f>IFERROR(RANK(到期收益率!I175,到期收益率!$B175:$K175),"")</f>
        <v>5</v>
      </c>
      <c r="J175" s="5">
        <f>IFERROR(RANK(到期收益率!J175,到期收益率!$B175:$K175),"")</f>
        <v>9</v>
      </c>
      <c r="K175" s="5">
        <f>IFERROR(RANK(到期收益率!K175,到期收益率!$B175:$K175),"")</f>
        <v>1</v>
      </c>
    </row>
    <row r="176" spans="1:11" x14ac:dyDescent="0.15">
      <c r="A176" s="1">
        <v>42541</v>
      </c>
      <c r="B176" s="5" t="str">
        <f>IFERROR(RANK(到期收益率!B176,到期收益率!$B176:$K176),"")</f>
        <v/>
      </c>
      <c r="C176" s="5">
        <f>IFERROR(RANK(到期收益率!C176,到期收益率!$B176:$K176),"")</f>
        <v>7</v>
      </c>
      <c r="D176" s="5">
        <f>IFERROR(RANK(到期收益率!D176,到期收益率!$B176:$K176),"")</f>
        <v>5</v>
      </c>
      <c r="E176" s="5">
        <f>IFERROR(RANK(到期收益率!E176,到期收益率!$B176:$K176),"")</f>
        <v>6</v>
      </c>
      <c r="F176" s="5">
        <f>IFERROR(RANK(到期收益率!F176,到期收益率!$B176:$K176),"")</f>
        <v>3</v>
      </c>
      <c r="G176" s="5" t="str">
        <f>IFERROR(RANK(到期收益率!G176,到期收益率!$B176:$K176),"")</f>
        <v/>
      </c>
      <c r="H176" s="5">
        <f>IFERROR(RANK(到期收益率!H176,到期收益率!$B176:$K176),"")</f>
        <v>2</v>
      </c>
      <c r="I176" s="5">
        <f>IFERROR(RANK(到期收益率!I176,到期收益率!$B176:$K176),"")</f>
        <v>4</v>
      </c>
      <c r="J176" s="5">
        <f>IFERROR(RANK(到期收益率!J176,到期收益率!$B176:$K176),"")</f>
        <v>8</v>
      </c>
      <c r="K176" s="5">
        <f>IFERROR(RANK(到期收益率!K176,到期收益率!$B176:$K176),"")</f>
        <v>1</v>
      </c>
    </row>
    <row r="177" spans="1:11" x14ac:dyDescent="0.15">
      <c r="A177" s="1">
        <v>42542</v>
      </c>
      <c r="B177" s="5" t="str">
        <f>IFERROR(RANK(到期收益率!B177,到期收益率!$B177:$K177),"")</f>
        <v/>
      </c>
      <c r="C177" s="5">
        <f>IFERROR(RANK(到期收益率!C177,到期收益率!$B177:$K177),"")</f>
        <v>7</v>
      </c>
      <c r="D177" s="5">
        <f>IFERROR(RANK(到期收益率!D177,到期收益率!$B177:$K177),"")</f>
        <v>6</v>
      </c>
      <c r="E177" s="5">
        <f>IFERROR(RANK(到期收益率!E177,到期收益率!$B177:$K177),"")</f>
        <v>8</v>
      </c>
      <c r="F177" s="5">
        <f>IFERROR(RANK(到期收益率!F177,到期收益率!$B177:$K177),"")</f>
        <v>4</v>
      </c>
      <c r="G177" s="5">
        <f>IFERROR(RANK(到期收益率!G177,到期收益率!$B177:$K177),"")</f>
        <v>1</v>
      </c>
      <c r="H177" s="5">
        <f>IFERROR(RANK(到期收益率!H177,到期收益率!$B177:$K177),"")</f>
        <v>2</v>
      </c>
      <c r="I177" s="5">
        <f>IFERROR(RANK(到期收益率!I177,到期收益率!$B177:$K177),"")</f>
        <v>5</v>
      </c>
      <c r="J177" s="5">
        <f>IFERROR(RANK(到期收益率!J177,到期收益率!$B177:$K177),"")</f>
        <v>9</v>
      </c>
      <c r="K177" s="5">
        <f>IFERROR(RANK(到期收益率!K177,到期收益率!$B177:$K177),"")</f>
        <v>3</v>
      </c>
    </row>
    <row r="178" spans="1:11" x14ac:dyDescent="0.15">
      <c r="A178" s="1">
        <v>42543</v>
      </c>
      <c r="B178" s="5" t="str">
        <f>IFERROR(RANK(到期收益率!B178,到期收益率!$B178:$K178),"")</f>
        <v/>
      </c>
      <c r="C178" s="5">
        <f>IFERROR(RANK(到期收益率!C178,到期收益率!$B178:$K178),"")</f>
        <v>8</v>
      </c>
      <c r="D178" s="5">
        <f>IFERROR(RANK(到期收益率!D178,到期收益率!$B178:$K178),"")</f>
        <v>6</v>
      </c>
      <c r="E178" s="5">
        <f>IFERROR(RANK(到期收益率!E178,到期收益率!$B178:$K178),"")</f>
        <v>7</v>
      </c>
      <c r="F178" s="5">
        <f>IFERROR(RANK(到期收益率!F178,到期收益率!$B178:$K178),"")</f>
        <v>4</v>
      </c>
      <c r="G178" s="5">
        <f>IFERROR(RANK(到期收益率!G178,到期收益率!$B178:$K178),"")</f>
        <v>1</v>
      </c>
      <c r="H178" s="5">
        <f>IFERROR(RANK(到期收益率!H178,到期收益率!$B178:$K178),"")</f>
        <v>2</v>
      </c>
      <c r="I178" s="5">
        <f>IFERROR(RANK(到期收益率!I178,到期收益率!$B178:$K178),"")</f>
        <v>5</v>
      </c>
      <c r="J178" s="5">
        <f>IFERROR(RANK(到期收益率!J178,到期收益率!$B178:$K178),"")</f>
        <v>9</v>
      </c>
      <c r="K178" s="5">
        <f>IFERROR(RANK(到期收益率!K178,到期收益率!$B178:$K178),"")</f>
        <v>3</v>
      </c>
    </row>
    <row r="179" spans="1:11" x14ac:dyDescent="0.15">
      <c r="A179" s="1">
        <v>42544</v>
      </c>
      <c r="B179" s="5" t="str">
        <f>IFERROR(RANK(到期收益率!B179,到期收益率!$B179:$K179),"")</f>
        <v/>
      </c>
      <c r="C179" s="5">
        <f>IFERROR(RANK(到期收益率!C179,到期收益率!$B179:$K179),"")</f>
        <v>8</v>
      </c>
      <c r="D179" s="5">
        <f>IFERROR(RANK(到期收益率!D179,到期收益率!$B179:$K179),"")</f>
        <v>6</v>
      </c>
      <c r="E179" s="5">
        <f>IFERROR(RANK(到期收益率!E179,到期收益率!$B179:$K179),"")</f>
        <v>7</v>
      </c>
      <c r="F179" s="5">
        <f>IFERROR(RANK(到期收益率!F179,到期收益率!$B179:$K179),"")</f>
        <v>5</v>
      </c>
      <c r="G179" s="5">
        <f>IFERROR(RANK(到期收益率!G179,到期收益率!$B179:$K179),"")</f>
        <v>1</v>
      </c>
      <c r="H179" s="5">
        <f>IFERROR(RANK(到期收益率!H179,到期收益率!$B179:$K179),"")</f>
        <v>2</v>
      </c>
      <c r="I179" s="5">
        <f>IFERROR(RANK(到期收益率!I179,到期收益率!$B179:$K179),"")</f>
        <v>4</v>
      </c>
      <c r="J179" s="5">
        <f>IFERROR(RANK(到期收益率!J179,到期收益率!$B179:$K179),"")</f>
        <v>9</v>
      </c>
      <c r="K179" s="5">
        <f>IFERROR(RANK(到期收益率!K179,到期收益率!$B179:$K179),"")</f>
        <v>3</v>
      </c>
    </row>
    <row r="180" spans="1:11" x14ac:dyDescent="0.15">
      <c r="A180" s="1">
        <v>42545</v>
      </c>
      <c r="B180" s="5">
        <f>IFERROR(RANK(到期收益率!B180,到期收益率!$B180:$K180),"")</f>
        <v>4</v>
      </c>
      <c r="C180" s="5">
        <f>IFERROR(RANK(到期收益率!C180,到期收益率!$B180:$K180),"")</f>
        <v>9</v>
      </c>
      <c r="D180" s="5">
        <f>IFERROR(RANK(到期收益率!D180,到期收益率!$B180:$K180),"")</f>
        <v>7</v>
      </c>
      <c r="E180" s="5">
        <f>IFERROR(RANK(到期收益率!E180,到期收益率!$B180:$K180),"")</f>
        <v>8</v>
      </c>
      <c r="F180" s="5">
        <f>IFERROR(RANK(到期收益率!F180,到期收益率!$B180:$K180),"")</f>
        <v>5</v>
      </c>
      <c r="G180" s="5">
        <f>IFERROR(RANK(到期收益率!G180,到期收益率!$B180:$K180),"")</f>
        <v>1</v>
      </c>
      <c r="H180" s="5">
        <f>IFERROR(RANK(到期收益率!H180,到期收益率!$B180:$K180),"")</f>
        <v>3</v>
      </c>
      <c r="I180" s="5">
        <f>IFERROR(RANK(到期收益率!I180,到期收益率!$B180:$K180),"")</f>
        <v>6</v>
      </c>
      <c r="J180" s="5">
        <f>IFERROR(RANK(到期收益率!J180,到期收益率!$B180:$K180),"")</f>
        <v>10</v>
      </c>
      <c r="K180" s="5">
        <f>IFERROR(RANK(到期收益率!K180,到期收益率!$B180:$K180),"")</f>
        <v>2</v>
      </c>
    </row>
    <row r="181" spans="1:11" x14ac:dyDescent="0.15">
      <c r="A181" s="1">
        <v>42548</v>
      </c>
      <c r="B181" s="5">
        <f>IFERROR(RANK(到期收益率!B181,到期收益率!$B181:$K181),"")</f>
        <v>4</v>
      </c>
      <c r="C181" s="5">
        <f>IFERROR(RANK(到期收益率!C181,到期收益率!$B181:$K181),"")</f>
        <v>9</v>
      </c>
      <c r="D181" s="5">
        <f>IFERROR(RANK(到期收益率!D181,到期收益率!$B181:$K181),"")</f>
        <v>7</v>
      </c>
      <c r="E181" s="5">
        <f>IFERROR(RANK(到期收益率!E181,到期收益率!$B181:$K181),"")</f>
        <v>8</v>
      </c>
      <c r="F181" s="5">
        <f>IFERROR(RANK(到期收益率!F181,到期收益率!$B181:$K181),"")</f>
        <v>5</v>
      </c>
      <c r="G181" s="5">
        <f>IFERROR(RANK(到期收益率!G181,到期收益率!$B181:$K181),"")</f>
        <v>1</v>
      </c>
      <c r="H181" s="5">
        <f>IFERROR(RANK(到期收益率!H181,到期收益率!$B181:$K181),"")</f>
        <v>3</v>
      </c>
      <c r="I181" s="5">
        <f>IFERROR(RANK(到期收益率!I181,到期收益率!$B181:$K181),"")</f>
        <v>6</v>
      </c>
      <c r="J181" s="5">
        <f>IFERROR(RANK(到期收益率!J181,到期收益率!$B181:$K181),"")</f>
        <v>10</v>
      </c>
      <c r="K181" s="5">
        <f>IFERROR(RANK(到期收益率!K181,到期收益率!$B181:$K181),"")</f>
        <v>2</v>
      </c>
    </row>
    <row r="182" spans="1:11" x14ac:dyDescent="0.15">
      <c r="A182" s="1">
        <v>42549</v>
      </c>
      <c r="B182" s="5">
        <f>IFERROR(RANK(到期收益率!B182,到期收益率!$B182:$K182),"")</f>
        <v>5</v>
      </c>
      <c r="C182" s="5">
        <f>IFERROR(RANK(到期收益率!C182,到期收益率!$B182:$K182),"")</f>
        <v>9</v>
      </c>
      <c r="D182" s="5">
        <f>IFERROR(RANK(到期收益率!D182,到期收益率!$B182:$K182),"")</f>
        <v>7</v>
      </c>
      <c r="E182" s="5">
        <f>IFERROR(RANK(到期收益率!E182,到期收益率!$B182:$K182),"")</f>
        <v>8</v>
      </c>
      <c r="F182" s="5">
        <f>IFERROR(RANK(到期收益率!F182,到期收益率!$B182:$K182),"")</f>
        <v>4</v>
      </c>
      <c r="G182" s="5">
        <f>IFERROR(RANK(到期收益率!G182,到期收益率!$B182:$K182),"")</f>
        <v>1</v>
      </c>
      <c r="H182" s="5">
        <f>IFERROR(RANK(到期收益率!H182,到期收益率!$B182:$K182),"")</f>
        <v>3</v>
      </c>
      <c r="I182" s="5">
        <f>IFERROR(RANK(到期收益率!I182,到期收益率!$B182:$K182),"")</f>
        <v>6</v>
      </c>
      <c r="J182" s="5">
        <f>IFERROR(RANK(到期收益率!J182,到期收益率!$B182:$K182),"")</f>
        <v>10</v>
      </c>
      <c r="K182" s="5">
        <f>IFERROR(RANK(到期收益率!K182,到期收益率!$B182:$K182),"")</f>
        <v>2</v>
      </c>
    </row>
    <row r="183" spans="1:11" x14ac:dyDescent="0.15">
      <c r="A183" s="1">
        <v>42550</v>
      </c>
      <c r="B183" s="5">
        <f>IFERROR(RANK(到期收益率!B183,到期收益率!$B183:$K183),"")</f>
        <v>6</v>
      </c>
      <c r="C183" s="5">
        <f>IFERROR(RANK(到期收益率!C183,到期收益率!$B183:$K183),"")</f>
        <v>9</v>
      </c>
      <c r="D183" s="5">
        <f>IFERROR(RANK(到期收益率!D183,到期收益率!$B183:$K183),"")</f>
        <v>7</v>
      </c>
      <c r="E183" s="5">
        <f>IFERROR(RANK(到期收益率!E183,到期收益率!$B183:$K183),"")</f>
        <v>8</v>
      </c>
      <c r="F183" s="5">
        <f>IFERROR(RANK(到期收益率!F183,到期收益率!$B183:$K183),"")</f>
        <v>5</v>
      </c>
      <c r="G183" s="5">
        <f>IFERROR(RANK(到期收益率!G183,到期收益率!$B183:$K183),"")</f>
        <v>1</v>
      </c>
      <c r="H183" s="5">
        <f>IFERROR(RANK(到期收益率!H183,到期收益率!$B183:$K183),"")</f>
        <v>2</v>
      </c>
      <c r="I183" s="5">
        <f>IFERROR(RANK(到期收益率!I183,到期收益率!$B183:$K183),"")</f>
        <v>4</v>
      </c>
      <c r="J183" s="5">
        <f>IFERROR(RANK(到期收益率!J183,到期收益率!$B183:$K183),"")</f>
        <v>10</v>
      </c>
      <c r="K183" s="5">
        <f>IFERROR(RANK(到期收益率!K183,到期收益率!$B183:$K183),"")</f>
        <v>3</v>
      </c>
    </row>
    <row r="184" spans="1:11" x14ac:dyDescent="0.15">
      <c r="A184" s="1">
        <v>42551</v>
      </c>
      <c r="B184" s="5">
        <f>IFERROR(RANK(到期收益率!B184,到期收益率!$B184:$K184),"")</f>
        <v>5</v>
      </c>
      <c r="C184" s="5">
        <f>IFERROR(RANK(到期收益率!C184,到期收益率!$B184:$K184),"")</f>
        <v>9</v>
      </c>
      <c r="D184" s="5">
        <f>IFERROR(RANK(到期收益率!D184,到期收益率!$B184:$K184),"")</f>
        <v>7</v>
      </c>
      <c r="E184" s="5">
        <f>IFERROR(RANK(到期收益率!E184,到期收益率!$B184:$K184),"")</f>
        <v>8</v>
      </c>
      <c r="F184" s="5">
        <f>IFERROR(RANK(到期收益率!F184,到期收益率!$B184:$K184),"")</f>
        <v>4</v>
      </c>
      <c r="G184" s="5">
        <f>IFERROR(RANK(到期收益率!G184,到期收益率!$B184:$K184),"")</f>
        <v>1</v>
      </c>
      <c r="H184" s="5">
        <f>IFERROR(RANK(到期收益率!H184,到期收益率!$B184:$K184),"")</f>
        <v>3</v>
      </c>
      <c r="I184" s="5">
        <f>IFERROR(RANK(到期收益率!I184,到期收益率!$B184:$K184),"")</f>
        <v>6</v>
      </c>
      <c r="J184" s="5">
        <f>IFERROR(RANK(到期收益率!J184,到期收益率!$B184:$K184),"")</f>
        <v>10</v>
      </c>
      <c r="K184" s="5">
        <f>IFERROR(RANK(到期收益率!K184,到期收益率!$B184:$K184),"")</f>
        <v>2</v>
      </c>
    </row>
    <row r="185" spans="1:11" x14ac:dyDescent="0.15">
      <c r="A185" s="1">
        <v>42552</v>
      </c>
      <c r="B185" s="5" t="str">
        <f>IFERROR(RANK(到期收益率!B185,到期收益率!$B185:$K185),"")</f>
        <v/>
      </c>
      <c r="C185" s="5">
        <f>IFERROR(RANK(到期收益率!C185,到期收益率!$B185:$K185),"")</f>
        <v>8</v>
      </c>
      <c r="D185" s="5">
        <f>IFERROR(RANK(到期收益率!D185,到期收益率!$B185:$K185),"")</f>
        <v>6</v>
      </c>
      <c r="E185" s="5">
        <f>IFERROR(RANK(到期收益率!E185,到期收益率!$B185:$K185),"")</f>
        <v>7</v>
      </c>
      <c r="F185" s="5">
        <f>IFERROR(RANK(到期收益率!F185,到期收益率!$B185:$K185),"")</f>
        <v>5</v>
      </c>
      <c r="G185" s="5">
        <f>IFERROR(RANK(到期收益率!G185,到期收益率!$B185:$K185),"")</f>
        <v>1</v>
      </c>
      <c r="H185" s="5">
        <f>IFERROR(RANK(到期收益率!H185,到期收益率!$B185:$K185),"")</f>
        <v>3</v>
      </c>
      <c r="I185" s="5">
        <f>IFERROR(RANK(到期收益率!I185,到期收益率!$B185:$K185),"")</f>
        <v>4</v>
      </c>
      <c r="J185" s="5">
        <f>IFERROR(RANK(到期收益率!J185,到期收益率!$B185:$K185),"")</f>
        <v>9</v>
      </c>
      <c r="K185" s="5">
        <f>IFERROR(RANK(到期收益率!K185,到期收益率!$B185:$K185),"")</f>
        <v>2</v>
      </c>
    </row>
    <row r="186" spans="1:11" x14ac:dyDescent="0.15">
      <c r="A186" s="1">
        <v>42555</v>
      </c>
      <c r="B186" s="5" t="str">
        <f>IFERROR(RANK(到期收益率!B186,到期收益率!$B186:$K186),"")</f>
        <v/>
      </c>
      <c r="C186" s="5">
        <f>IFERROR(RANK(到期收益率!C186,到期收益率!$B186:$K186),"")</f>
        <v>7</v>
      </c>
      <c r="D186" s="5">
        <f>IFERROR(RANK(到期收益率!D186,到期收益率!$B186:$K186),"")</f>
        <v>5</v>
      </c>
      <c r="E186" s="5">
        <f>IFERROR(RANK(到期收益率!E186,到期收益率!$B186:$K186),"")</f>
        <v>6</v>
      </c>
      <c r="F186" s="5">
        <f>IFERROR(RANK(到期收益率!F186,到期收益率!$B186:$K186),"")</f>
        <v>4</v>
      </c>
      <c r="G186" s="5">
        <f>IFERROR(RANK(到期收益率!G186,到期收益率!$B186:$K186),"")</f>
        <v>1</v>
      </c>
      <c r="H186" s="5">
        <f>IFERROR(RANK(到期收益率!H186,到期收益率!$B186:$K186),"")</f>
        <v>2</v>
      </c>
      <c r="I186" s="5">
        <f>IFERROR(RANK(到期收益率!I186,到期收益率!$B186:$K186),"")</f>
        <v>3</v>
      </c>
      <c r="J186" s="5">
        <f>IFERROR(RANK(到期收益率!J186,到期收益率!$B186:$K186),"")</f>
        <v>8</v>
      </c>
      <c r="K186" s="5" t="str">
        <f>IFERROR(RANK(到期收益率!K186,到期收益率!$B186:$K186),"")</f>
        <v/>
      </c>
    </row>
    <row r="187" spans="1:11" x14ac:dyDescent="0.15">
      <c r="A187" s="1">
        <v>42556</v>
      </c>
      <c r="B187" s="5" t="str">
        <f>IFERROR(RANK(到期收益率!B187,到期收益率!$B187:$K187),"")</f>
        <v/>
      </c>
      <c r="C187" s="5">
        <f>IFERROR(RANK(到期收益率!C187,到期收益率!$B187:$K187),"")</f>
        <v>8</v>
      </c>
      <c r="D187" s="5">
        <f>IFERROR(RANK(到期收益率!D187,到期收益率!$B187:$K187),"")</f>
        <v>7</v>
      </c>
      <c r="E187" s="5">
        <f>IFERROR(RANK(到期收益率!E187,到期收益率!$B187:$K187),"")</f>
        <v>6</v>
      </c>
      <c r="F187" s="5">
        <f>IFERROR(RANK(到期收益率!F187,到期收益率!$B187:$K187),"")</f>
        <v>5</v>
      </c>
      <c r="G187" s="5">
        <f>IFERROR(RANK(到期收益率!G187,到期收益率!$B187:$K187),"")</f>
        <v>1</v>
      </c>
      <c r="H187" s="5">
        <f>IFERROR(RANK(到期收益率!H187,到期收益率!$B187:$K187),"")</f>
        <v>3</v>
      </c>
      <c r="I187" s="5">
        <f>IFERROR(RANK(到期收益率!I187,到期收益率!$B187:$K187),"")</f>
        <v>4</v>
      </c>
      <c r="J187" s="5">
        <f>IFERROR(RANK(到期收益率!J187,到期收益率!$B187:$K187),"")</f>
        <v>9</v>
      </c>
      <c r="K187" s="5">
        <f>IFERROR(RANK(到期收益率!K187,到期收益率!$B187:$K187),"")</f>
        <v>2</v>
      </c>
    </row>
    <row r="188" spans="1:11" x14ac:dyDescent="0.15">
      <c r="A188" s="1">
        <v>42557</v>
      </c>
      <c r="B188" s="5">
        <f>IFERROR(RANK(到期收益率!B188,到期收益率!$B188:$K188),"")</f>
        <v>5</v>
      </c>
      <c r="C188" s="5">
        <f>IFERROR(RANK(到期收益率!C188,到期收益率!$B188:$K188),"")</f>
        <v>9</v>
      </c>
      <c r="D188" s="5">
        <f>IFERROR(RANK(到期收益率!D188,到期收益率!$B188:$K188),"")</f>
        <v>8</v>
      </c>
      <c r="E188" s="5">
        <f>IFERROR(RANK(到期收益率!E188,到期收益率!$B188:$K188),"")</f>
        <v>7</v>
      </c>
      <c r="F188" s="5">
        <f>IFERROR(RANK(到期收益率!F188,到期收益率!$B188:$K188),"")</f>
        <v>6</v>
      </c>
      <c r="G188" s="5">
        <f>IFERROR(RANK(到期收益率!G188,到期收益率!$B188:$K188),"")</f>
        <v>1</v>
      </c>
      <c r="H188" s="5">
        <f>IFERROR(RANK(到期收益率!H188,到期收益率!$B188:$K188),"")</f>
        <v>3</v>
      </c>
      <c r="I188" s="5">
        <f>IFERROR(RANK(到期收益率!I188,到期收益率!$B188:$K188),"")</f>
        <v>4</v>
      </c>
      <c r="J188" s="5">
        <f>IFERROR(RANK(到期收益率!J188,到期收益率!$B188:$K188),"")</f>
        <v>10</v>
      </c>
      <c r="K188" s="5">
        <f>IFERROR(RANK(到期收益率!K188,到期收益率!$B188:$K188),"")</f>
        <v>2</v>
      </c>
    </row>
    <row r="189" spans="1:11" x14ac:dyDescent="0.15">
      <c r="A189" s="1">
        <v>42558</v>
      </c>
      <c r="B189" s="5" t="str">
        <f>IFERROR(RANK(到期收益率!B189,到期收益率!$B189:$K189),"")</f>
        <v/>
      </c>
      <c r="C189" s="5">
        <f>IFERROR(RANK(到期收益率!C189,到期收益率!$B189:$K189),"")</f>
        <v>8</v>
      </c>
      <c r="D189" s="5">
        <f>IFERROR(RANK(到期收益率!D189,到期收益率!$B189:$K189),"")</f>
        <v>7</v>
      </c>
      <c r="E189" s="5">
        <f>IFERROR(RANK(到期收益率!E189,到期收益率!$B189:$K189),"")</f>
        <v>6</v>
      </c>
      <c r="F189" s="5">
        <f>IFERROR(RANK(到期收益率!F189,到期收益率!$B189:$K189),"")</f>
        <v>5</v>
      </c>
      <c r="G189" s="5">
        <f>IFERROR(RANK(到期收益率!G189,到期收益率!$B189:$K189),"")</f>
        <v>1</v>
      </c>
      <c r="H189" s="5">
        <f>IFERROR(RANK(到期收益率!H189,到期收益率!$B189:$K189),"")</f>
        <v>3</v>
      </c>
      <c r="I189" s="5">
        <f>IFERROR(RANK(到期收益率!I189,到期收益率!$B189:$K189),"")</f>
        <v>4</v>
      </c>
      <c r="J189" s="5">
        <f>IFERROR(RANK(到期收益率!J189,到期收益率!$B189:$K189),"")</f>
        <v>9</v>
      </c>
      <c r="K189" s="5">
        <f>IFERROR(RANK(到期收益率!K189,到期收益率!$B189:$K189),"")</f>
        <v>2</v>
      </c>
    </row>
    <row r="190" spans="1:11" x14ac:dyDescent="0.15">
      <c r="A190" s="1">
        <v>42559</v>
      </c>
      <c r="B190" s="5">
        <f>IFERROR(RANK(到期收益率!B190,到期收益率!$B190:$K190),"")</f>
        <v>4</v>
      </c>
      <c r="C190" s="5">
        <f>IFERROR(RANK(到期收益率!C190,到期收益率!$B190:$K190),"")</f>
        <v>9</v>
      </c>
      <c r="D190" s="5">
        <f>IFERROR(RANK(到期收益率!D190,到期收益率!$B190:$K190),"")</f>
        <v>8</v>
      </c>
      <c r="E190" s="5">
        <f>IFERROR(RANK(到期收益率!E190,到期收益率!$B190:$K190),"")</f>
        <v>7</v>
      </c>
      <c r="F190" s="5">
        <f>IFERROR(RANK(到期收益率!F190,到期收益率!$B190:$K190),"")</f>
        <v>6</v>
      </c>
      <c r="G190" s="5">
        <f>IFERROR(RANK(到期收益率!G190,到期收益率!$B190:$K190),"")</f>
        <v>1</v>
      </c>
      <c r="H190" s="5">
        <f>IFERROR(RANK(到期收益率!H190,到期收益率!$B190:$K190),"")</f>
        <v>3</v>
      </c>
      <c r="I190" s="5">
        <f>IFERROR(RANK(到期收益率!I190,到期收益率!$B190:$K190),"")</f>
        <v>5</v>
      </c>
      <c r="J190" s="5">
        <f>IFERROR(RANK(到期收益率!J190,到期收益率!$B190:$K190),"")</f>
        <v>10</v>
      </c>
      <c r="K190" s="5">
        <f>IFERROR(RANK(到期收益率!K190,到期收益率!$B190:$K190),"")</f>
        <v>2</v>
      </c>
    </row>
    <row r="191" spans="1:11" x14ac:dyDescent="0.15">
      <c r="A191" s="1">
        <v>42562</v>
      </c>
      <c r="B191" s="5" t="str">
        <f>IFERROR(RANK(到期收益率!B191,到期收益率!$B191:$K191),"")</f>
        <v/>
      </c>
      <c r="C191" s="5">
        <f>IFERROR(RANK(到期收益率!C191,到期收益率!$B191:$K191),"")</f>
        <v>7</v>
      </c>
      <c r="D191" s="5">
        <f>IFERROR(RANK(到期收益率!D191,到期收益率!$B191:$K191),"")</f>
        <v>6</v>
      </c>
      <c r="E191" s="5">
        <f>IFERROR(RANK(到期收益率!E191,到期收益率!$B191:$K191),"")</f>
        <v>5</v>
      </c>
      <c r="F191" s="5">
        <f>IFERROR(RANK(到期收益率!F191,到期收益率!$B191:$K191),"")</f>
        <v>4</v>
      </c>
      <c r="G191" s="5">
        <f>IFERROR(RANK(到期收益率!G191,到期收益率!$B191:$K191),"")</f>
        <v>1</v>
      </c>
      <c r="H191" s="5">
        <f>IFERROR(RANK(到期收益率!H191,到期收益率!$B191:$K191),"")</f>
        <v>2</v>
      </c>
      <c r="I191" s="5" t="str">
        <f>IFERROR(RANK(到期收益率!I191,到期收益率!$B191:$K191),"")</f>
        <v/>
      </c>
      <c r="J191" s="5">
        <f>IFERROR(RANK(到期收益率!J191,到期收益率!$B191:$K191),"")</f>
        <v>8</v>
      </c>
      <c r="K191" s="5">
        <f>IFERROR(RANK(到期收益率!K191,到期收益率!$B191:$K191),"")</f>
        <v>3</v>
      </c>
    </row>
    <row r="192" spans="1:11" x14ac:dyDescent="0.15">
      <c r="A192" s="1">
        <v>42563</v>
      </c>
      <c r="B192" s="5" t="str">
        <f>IFERROR(RANK(到期收益率!B192,到期收益率!$B192:$K192),"")</f>
        <v/>
      </c>
      <c r="C192" s="5">
        <f>IFERROR(RANK(到期收益率!C192,到期收益率!$B192:$K192),"")</f>
        <v>8</v>
      </c>
      <c r="D192" s="5">
        <f>IFERROR(RANK(到期收益率!D192,到期收益率!$B192:$K192),"")</f>
        <v>7</v>
      </c>
      <c r="E192" s="5">
        <f>IFERROR(RANK(到期收益率!E192,到期收益率!$B192:$K192),"")</f>
        <v>6</v>
      </c>
      <c r="F192" s="5">
        <f>IFERROR(RANK(到期收益率!F192,到期收益率!$B192:$K192),"")</f>
        <v>5</v>
      </c>
      <c r="G192" s="5">
        <f>IFERROR(RANK(到期收益率!G192,到期收益率!$B192:$K192),"")</f>
        <v>1</v>
      </c>
      <c r="H192" s="5">
        <f>IFERROR(RANK(到期收益率!H192,到期收益率!$B192:$K192),"")</f>
        <v>2</v>
      </c>
      <c r="I192" s="5">
        <f>IFERROR(RANK(到期收益率!I192,到期收益率!$B192:$K192),"")</f>
        <v>4</v>
      </c>
      <c r="J192" s="5">
        <f>IFERROR(RANK(到期收益率!J192,到期收益率!$B192:$K192),"")</f>
        <v>9</v>
      </c>
      <c r="K192" s="5">
        <f>IFERROR(RANK(到期收益率!K192,到期收益率!$B192:$K192),"")</f>
        <v>3</v>
      </c>
    </row>
    <row r="193" spans="1:11" x14ac:dyDescent="0.15">
      <c r="A193" s="1">
        <v>42564</v>
      </c>
      <c r="B193" s="5">
        <f>IFERROR(RANK(到期收益率!B193,到期收益率!$B193:$K193),"")</f>
        <v>4</v>
      </c>
      <c r="C193" s="5">
        <f>IFERROR(RANK(到期收益率!C193,到期收益率!$B193:$K193),"")</f>
        <v>9</v>
      </c>
      <c r="D193" s="5">
        <f>IFERROR(RANK(到期收益率!D193,到期收益率!$B193:$K193),"")</f>
        <v>8</v>
      </c>
      <c r="E193" s="5">
        <f>IFERROR(RANK(到期收益率!E193,到期收益率!$B193:$K193),"")</f>
        <v>7</v>
      </c>
      <c r="F193" s="5">
        <f>IFERROR(RANK(到期收益率!F193,到期收益率!$B193:$K193),"")</f>
        <v>6</v>
      </c>
      <c r="G193" s="5">
        <f>IFERROR(RANK(到期收益率!G193,到期收益率!$B193:$K193),"")</f>
        <v>1</v>
      </c>
      <c r="H193" s="5">
        <f>IFERROR(RANK(到期收益率!H193,到期收益率!$B193:$K193),"")</f>
        <v>3</v>
      </c>
      <c r="I193" s="5">
        <f>IFERROR(RANK(到期收益率!I193,到期收益率!$B193:$K193),"")</f>
        <v>5</v>
      </c>
      <c r="J193" s="5">
        <f>IFERROR(RANK(到期收益率!J193,到期收益率!$B193:$K193),"")</f>
        <v>10</v>
      </c>
      <c r="K193" s="5">
        <f>IFERROR(RANK(到期收益率!K193,到期收益率!$B193:$K193),"")</f>
        <v>2</v>
      </c>
    </row>
    <row r="194" spans="1:11" x14ac:dyDescent="0.15">
      <c r="A194" s="1">
        <v>42565</v>
      </c>
      <c r="B194" s="5">
        <f>IFERROR(RANK(到期收益率!B194,到期收益率!$B194:$K194),"")</f>
        <v>2</v>
      </c>
      <c r="C194" s="5">
        <f>IFERROR(RANK(到期收益率!C194,到期收益率!$B194:$K194),"")</f>
        <v>9</v>
      </c>
      <c r="D194" s="5">
        <f>IFERROR(RANK(到期收益率!D194,到期收益率!$B194:$K194),"")</f>
        <v>8</v>
      </c>
      <c r="E194" s="5">
        <f>IFERROR(RANK(到期收益率!E194,到期收益率!$B194:$K194),"")</f>
        <v>7</v>
      </c>
      <c r="F194" s="5">
        <f>IFERROR(RANK(到期收益率!F194,到期收益率!$B194:$K194),"")</f>
        <v>6</v>
      </c>
      <c r="G194" s="5">
        <f>IFERROR(RANK(到期收益率!G194,到期收益率!$B194:$K194),"")</f>
        <v>1</v>
      </c>
      <c r="H194" s="5">
        <f>IFERROR(RANK(到期收益率!H194,到期收益率!$B194:$K194),"")</f>
        <v>4</v>
      </c>
      <c r="I194" s="5">
        <f>IFERROR(RANK(到期收益率!I194,到期收益率!$B194:$K194),"")</f>
        <v>5</v>
      </c>
      <c r="J194" s="5">
        <f>IFERROR(RANK(到期收益率!J194,到期收益率!$B194:$K194),"")</f>
        <v>10</v>
      </c>
      <c r="K194" s="5">
        <f>IFERROR(RANK(到期收益率!K194,到期收益率!$B194:$K194),"")</f>
        <v>3</v>
      </c>
    </row>
    <row r="195" spans="1:11" x14ac:dyDescent="0.15">
      <c r="A195" s="1">
        <v>42566</v>
      </c>
      <c r="B195" s="5">
        <f>IFERROR(RANK(到期收益率!B195,到期收益率!$B195:$K195),"")</f>
        <v>2</v>
      </c>
      <c r="C195" s="5">
        <f>IFERROR(RANK(到期收益率!C195,到期收益率!$B195:$K195),"")</f>
        <v>9</v>
      </c>
      <c r="D195" s="5">
        <f>IFERROR(RANK(到期收益率!D195,到期收益率!$B195:$K195),"")</f>
        <v>8</v>
      </c>
      <c r="E195" s="5">
        <f>IFERROR(RANK(到期收益率!E195,到期收益率!$B195:$K195),"")</f>
        <v>7</v>
      </c>
      <c r="F195" s="5">
        <f>IFERROR(RANK(到期收益率!F195,到期收益率!$B195:$K195),"")</f>
        <v>6</v>
      </c>
      <c r="G195" s="5">
        <f>IFERROR(RANK(到期收益率!G195,到期收益率!$B195:$K195),"")</f>
        <v>1</v>
      </c>
      <c r="H195" s="5">
        <f>IFERROR(RANK(到期收益率!H195,到期收益率!$B195:$K195),"")</f>
        <v>4</v>
      </c>
      <c r="I195" s="5">
        <f>IFERROR(RANK(到期收益率!I195,到期收益率!$B195:$K195),"")</f>
        <v>5</v>
      </c>
      <c r="J195" s="5">
        <f>IFERROR(RANK(到期收益率!J195,到期收益率!$B195:$K195),"")</f>
        <v>10</v>
      </c>
      <c r="K195" s="5">
        <f>IFERROR(RANK(到期收益率!K195,到期收益率!$B195:$K195),"")</f>
        <v>3</v>
      </c>
    </row>
    <row r="196" spans="1:11" x14ac:dyDescent="0.15">
      <c r="A196" s="1">
        <v>42569</v>
      </c>
      <c r="B196" s="5" t="str">
        <f>IFERROR(RANK(到期收益率!B196,到期收益率!$B196:$K196),"")</f>
        <v/>
      </c>
      <c r="C196" s="5">
        <f>IFERROR(RANK(到期收益率!C196,到期收益率!$B196:$K196),"")</f>
        <v>8</v>
      </c>
      <c r="D196" s="5">
        <f>IFERROR(RANK(到期收益率!D196,到期收益率!$B196:$K196),"")</f>
        <v>7</v>
      </c>
      <c r="E196" s="5">
        <f>IFERROR(RANK(到期收益率!E196,到期收益率!$B196:$K196),"")</f>
        <v>6</v>
      </c>
      <c r="F196" s="5">
        <f>IFERROR(RANK(到期收益率!F196,到期收益率!$B196:$K196),"")</f>
        <v>5</v>
      </c>
      <c r="G196" s="5">
        <f>IFERROR(RANK(到期收益率!G196,到期收益率!$B196:$K196),"")</f>
        <v>1</v>
      </c>
      <c r="H196" s="5">
        <f>IFERROR(RANK(到期收益率!H196,到期收益率!$B196:$K196),"")</f>
        <v>3</v>
      </c>
      <c r="I196" s="5">
        <f>IFERROR(RANK(到期收益率!I196,到期收益率!$B196:$K196),"")</f>
        <v>4</v>
      </c>
      <c r="J196" s="5">
        <f>IFERROR(RANK(到期收益率!J196,到期收益率!$B196:$K196),"")</f>
        <v>9</v>
      </c>
      <c r="K196" s="5">
        <f>IFERROR(RANK(到期收益率!K196,到期收益率!$B196:$K196),"")</f>
        <v>2</v>
      </c>
    </row>
    <row r="197" spans="1:11" x14ac:dyDescent="0.15">
      <c r="A197" s="1">
        <v>42570</v>
      </c>
      <c r="B197" s="5">
        <f>IFERROR(RANK(到期收益率!B197,到期收益率!$B197:$K197),"")</f>
        <v>2</v>
      </c>
      <c r="C197" s="5">
        <f>IFERROR(RANK(到期收益率!C197,到期收益率!$B197:$K197),"")</f>
        <v>9</v>
      </c>
      <c r="D197" s="5">
        <f>IFERROR(RANK(到期收益率!D197,到期收益率!$B197:$K197),"")</f>
        <v>8</v>
      </c>
      <c r="E197" s="5">
        <f>IFERROR(RANK(到期收益率!E197,到期收益率!$B197:$K197),"")</f>
        <v>7</v>
      </c>
      <c r="F197" s="5">
        <f>IFERROR(RANK(到期收益率!F197,到期收益率!$B197:$K197),"")</f>
        <v>6</v>
      </c>
      <c r="G197" s="5">
        <f>IFERROR(RANK(到期收益率!G197,到期收益率!$B197:$K197),"")</f>
        <v>1</v>
      </c>
      <c r="H197" s="5">
        <f>IFERROR(RANK(到期收益率!H197,到期收益率!$B197:$K197),"")</f>
        <v>4</v>
      </c>
      <c r="I197" s="5">
        <f>IFERROR(RANK(到期收益率!I197,到期收益率!$B197:$K197),"")</f>
        <v>5</v>
      </c>
      <c r="J197" s="5">
        <f>IFERROR(RANK(到期收益率!J197,到期收益率!$B197:$K197),"")</f>
        <v>10</v>
      </c>
      <c r="K197" s="5">
        <f>IFERROR(RANK(到期收益率!K197,到期收益率!$B197:$K197),"")</f>
        <v>3</v>
      </c>
    </row>
    <row r="198" spans="1:11" x14ac:dyDescent="0.15">
      <c r="A198" s="1">
        <v>42571</v>
      </c>
      <c r="B198" s="5">
        <f>IFERROR(RANK(到期收益率!B198,到期收益率!$B198:$K198),"")</f>
        <v>2</v>
      </c>
      <c r="C198" s="5">
        <f>IFERROR(RANK(到期收益率!C198,到期收益率!$B198:$K198),"")</f>
        <v>9</v>
      </c>
      <c r="D198" s="5">
        <f>IFERROR(RANK(到期收益率!D198,到期收益率!$B198:$K198),"")</f>
        <v>8</v>
      </c>
      <c r="E198" s="5">
        <f>IFERROR(RANK(到期收益率!E198,到期收益率!$B198:$K198),"")</f>
        <v>7</v>
      </c>
      <c r="F198" s="5">
        <f>IFERROR(RANK(到期收益率!F198,到期收益率!$B198:$K198),"")</f>
        <v>6</v>
      </c>
      <c r="G198" s="5">
        <f>IFERROR(RANK(到期收益率!G198,到期收益率!$B198:$K198),"")</f>
        <v>1</v>
      </c>
      <c r="H198" s="5">
        <f>IFERROR(RANK(到期收益率!H198,到期收益率!$B198:$K198),"")</f>
        <v>4</v>
      </c>
      <c r="I198" s="5">
        <f>IFERROR(RANK(到期收益率!I198,到期收益率!$B198:$K198),"")</f>
        <v>5</v>
      </c>
      <c r="J198" s="5">
        <f>IFERROR(RANK(到期收益率!J198,到期收益率!$B198:$K198),"")</f>
        <v>10</v>
      </c>
      <c r="K198" s="5">
        <f>IFERROR(RANK(到期收益率!K198,到期收益率!$B198:$K198),"")</f>
        <v>3</v>
      </c>
    </row>
    <row r="199" spans="1:11" x14ac:dyDescent="0.15">
      <c r="A199" s="1">
        <v>42572</v>
      </c>
      <c r="B199" s="5" t="str">
        <f>IFERROR(RANK(到期收益率!B199,到期收益率!$B199:$K199),"")</f>
        <v/>
      </c>
      <c r="C199" s="5">
        <f>IFERROR(RANK(到期收益率!C199,到期收益率!$B199:$K199),"")</f>
        <v>8</v>
      </c>
      <c r="D199" s="5">
        <f>IFERROR(RANK(到期收益率!D199,到期收益率!$B199:$K199),"")</f>
        <v>7</v>
      </c>
      <c r="E199" s="5">
        <f>IFERROR(RANK(到期收益率!E199,到期收益率!$B199:$K199),"")</f>
        <v>6</v>
      </c>
      <c r="F199" s="5">
        <f>IFERROR(RANK(到期收益率!F199,到期收益率!$B199:$K199),"")</f>
        <v>5</v>
      </c>
      <c r="G199" s="5">
        <f>IFERROR(RANK(到期收益率!G199,到期收益率!$B199:$K199),"")</f>
        <v>1</v>
      </c>
      <c r="H199" s="5">
        <f>IFERROR(RANK(到期收益率!H199,到期收益率!$B199:$K199),"")</f>
        <v>2</v>
      </c>
      <c r="I199" s="5">
        <f>IFERROR(RANK(到期收益率!I199,到期收益率!$B199:$K199),"")</f>
        <v>4</v>
      </c>
      <c r="J199" s="5">
        <f>IFERROR(RANK(到期收益率!J199,到期收益率!$B199:$K199),"")</f>
        <v>9</v>
      </c>
      <c r="K199" s="5">
        <f>IFERROR(RANK(到期收益率!K199,到期收益率!$B199:$K199),"")</f>
        <v>3</v>
      </c>
    </row>
    <row r="200" spans="1:11" x14ac:dyDescent="0.15">
      <c r="A200" s="1">
        <v>42573</v>
      </c>
      <c r="B200" s="5">
        <f>IFERROR(RANK(到期收益率!B200,到期收益率!$B200:$K200),"")</f>
        <v>2</v>
      </c>
      <c r="C200" s="5">
        <f>IFERROR(RANK(到期收益率!C200,到期收益率!$B200:$K200),"")</f>
        <v>9</v>
      </c>
      <c r="D200" s="5">
        <f>IFERROR(RANK(到期收益率!D200,到期收益率!$B200:$K200),"")</f>
        <v>8</v>
      </c>
      <c r="E200" s="5">
        <f>IFERROR(RANK(到期收益率!E200,到期收益率!$B200:$K200),"")</f>
        <v>7</v>
      </c>
      <c r="F200" s="5">
        <f>IFERROR(RANK(到期收益率!F200,到期收益率!$B200:$K200),"")</f>
        <v>6</v>
      </c>
      <c r="G200" s="5">
        <f>IFERROR(RANK(到期收益率!G200,到期收益率!$B200:$K200),"")</f>
        <v>1</v>
      </c>
      <c r="H200" s="5">
        <f>IFERROR(RANK(到期收益率!H200,到期收益率!$B200:$K200),"")</f>
        <v>4</v>
      </c>
      <c r="I200" s="5">
        <f>IFERROR(RANK(到期收益率!I200,到期收益率!$B200:$K200),"")</f>
        <v>5</v>
      </c>
      <c r="J200" s="5">
        <f>IFERROR(RANK(到期收益率!J200,到期收益率!$B200:$K200),"")</f>
        <v>10</v>
      </c>
      <c r="K200" s="5">
        <f>IFERROR(RANK(到期收益率!K200,到期收益率!$B200:$K200),"")</f>
        <v>3</v>
      </c>
    </row>
    <row r="201" spans="1:11" x14ac:dyDescent="0.15">
      <c r="A201" s="1">
        <v>42576</v>
      </c>
      <c r="B201" s="5" t="str">
        <f>IFERROR(RANK(到期收益率!B201,到期收益率!$B201:$K201),"")</f>
        <v/>
      </c>
      <c r="C201" s="5">
        <f>IFERROR(RANK(到期收益率!C201,到期收益率!$B201:$K201),"")</f>
        <v>8</v>
      </c>
      <c r="D201" s="5">
        <f>IFERROR(RANK(到期收益率!D201,到期收益率!$B201:$K201),"")</f>
        <v>7</v>
      </c>
      <c r="E201" s="5">
        <f>IFERROR(RANK(到期收益率!E201,到期收益率!$B201:$K201),"")</f>
        <v>6</v>
      </c>
      <c r="F201" s="5">
        <f>IFERROR(RANK(到期收益率!F201,到期收益率!$B201:$K201),"")</f>
        <v>5</v>
      </c>
      <c r="G201" s="5">
        <f>IFERROR(RANK(到期收益率!G201,到期收益率!$B201:$K201),"")</f>
        <v>1</v>
      </c>
      <c r="H201" s="5">
        <f>IFERROR(RANK(到期收益率!H201,到期收益率!$B201:$K201),"")</f>
        <v>3</v>
      </c>
      <c r="I201" s="5">
        <f>IFERROR(RANK(到期收益率!I201,到期收益率!$B201:$K201),"")</f>
        <v>4</v>
      </c>
      <c r="J201" s="5">
        <f>IFERROR(RANK(到期收益率!J201,到期收益率!$B201:$K201),"")</f>
        <v>9</v>
      </c>
      <c r="K201" s="5">
        <f>IFERROR(RANK(到期收益率!K201,到期收益率!$B201:$K201),"")</f>
        <v>2</v>
      </c>
    </row>
    <row r="202" spans="1:11" x14ac:dyDescent="0.15">
      <c r="A202" s="1">
        <v>42577</v>
      </c>
      <c r="B202" s="5">
        <f>IFERROR(RANK(到期收益率!B202,到期收益率!$B202:$K202),"")</f>
        <v>3</v>
      </c>
      <c r="C202" s="5">
        <f>IFERROR(RANK(到期收益率!C202,到期收益率!$B202:$K202),"")</f>
        <v>9</v>
      </c>
      <c r="D202" s="5">
        <f>IFERROR(RANK(到期收益率!D202,到期收益率!$B202:$K202),"")</f>
        <v>8</v>
      </c>
      <c r="E202" s="5">
        <f>IFERROR(RANK(到期收益率!E202,到期收益率!$B202:$K202),"")</f>
        <v>7</v>
      </c>
      <c r="F202" s="5">
        <f>IFERROR(RANK(到期收益率!F202,到期收益率!$B202:$K202),"")</f>
        <v>6</v>
      </c>
      <c r="G202" s="5">
        <f>IFERROR(RANK(到期收益率!G202,到期收益率!$B202:$K202),"")</f>
        <v>2</v>
      </c>
      <c r="H202" s="5">
        <f>IFERROR(RANK(到期收益率!H202,到期收益率!$B202:$K202),"")</f>
        <v>4</v>
      </c>
      <c r="I202" s="5">
        <f>IFERROR(RANK(到期收益率!I202,到期收益率!$B202:$K202),"")</f>
        <v>5</v>
      </c>
      <c r="J202" s="5">
        <f>IFERROR(RANK(到期收益率!J202,到期收益率!$B202:$K202),"")</f>
        <v>10</v>
      </c>
      <c r="K202" s="5">
        <f>IFERROR(RANK(到期收益率!K202,到期收益率!$B202:$K202),"")</f>
        <v>1</v>
      </c>
    </row>
    <row r="203" spans="1:11" x14ac:dyDescent="0.15">
      <c r="A203" s="1">
        <v>42578</v>
      </c>
      <c r="B203" s="5">
        <f>IFERROR(RANK(到期收益率!B203,到期收益率!$B203:$K203),"")</f>
        <v>2</v>
      </c>
      <c r="C203" s="5">
        <f>IFERROR(RANK(到期收益率!C203,到期收益率!$B203:$K203),"")</f>
        <v>9</v>
      </c>
      <c r="D203" s="5">
        <f>IFERROR(RANK(到期收益率!D203,到期收益率!$B203:$K203),"")</f>
        <v>8</v>
      </c>
      <c r="E203" s="5">
        <f>IFERROR(RANK(到期收益率!E203,到期收益率!$B203:$K203),"")</f>
        <v>7</v>
      </c>
      <c r="F203" s="5">
        <f>IFERROR(RANK(到期收益率!F203,到期收益率!$B203:$K203),"")</f>
        <v>6</v>
      </c>
      <c r="G203" s="5">
        <f>IFERROR(RANK(到期收益率!G203,到期收益率!$B203:$K203),"")</f>
        <v>1</v>
      </c>
      <c r="H203" s="5">
        <f>IFERROR(RANK(到期收益率!H203,到期收益率!$B203:$K203),"")</f>
        <v>3</v>
      </c>
      <c r="I203" s="5">
        <f>IFERROR(RANK(到期收益率!I203,到期收益率!$B203:$K203),"")</f>
        <v>5</v>
      </c>
      <c r="J203" s="5">
        <f>IFERROR(RANK(到期收益率!J203,到期收益率!$B203:$K203),"")</f>
        <v>10</v>
      </c>
      <c r="K203" s="5">
        <f>IFERROR(RANK(到期收益率!K203,到期收益率!$B203:$K203),"")</f>
        <v>4</v>
      </c>
    </row>
    <row r="204" spans="1:11" x14ac:dyDescent="0.15">
      <c r="A204" s="1">
        <v>42579</v>
      </c>
      <c r="B204" s="5">
        <f>IFERROR(RANK(到期收益率!B204,到期收益率!$B204:$K204),"")</f>
        <v>2</v>
      </c>
      <c r="C204" s="5">
        <f>IFERROR(RANK(到期收益率!C204,到期收益率!$B204:$K204),"")</f>
        <v>9</v>
      </c>
      <c r="D204" s="5">
        <f>IFERROR(RANK(到期收益率!D204,到期收益率!$B204:$K204),"")</f>
        <v>8</v>
      </c>
      <c r="E204" s="5">
        <f>IFERROR(RANK(到期收益率!E204,到期收益率!$B204:$K204),"")</f>
        <v>7</v>
      </c>
      <c r="F204" s="5">
        <f>IFERROR(RANK(到期收益率!F204,到期收益率!$B204:$K204),"")</f>
        <v>6</v>
      </c>
      <c r="G204" s="5">
        <f>IFERROR(RANK(到期收益率!G204,到期收益率!$B204:$K204),"")</f>
        <v>1</v>
      </c>
      <c r="H204" s="5">
        <f>IFERROR(RANK(到期收益率!H204,到期收益率!$B204:$K204),"")</f>
        <v>3</v>
      </c>
      <c r="I204" s="5">
        <f>IFERROR(RANK(到期收益率!I204,到期收益率!$B204:$K204),"")</f>
        <v>5</v>
      </c>
      <c r="J204" s="5">
        <f>IFERROR(RANK(到期收益率!J204,到期收益率!$B204:$K204),"")</f>
        <v>10</v>
      </c>
      <c r="K204" s="5">
        <f>IFERROR(RANK(到期收益率!K204,到期收益率!$B204:$K204),"")</f>
        <v>4</v>
      </c>
    </row>
    <row r="205" spans="1:11" x14ac:dyDescent="0.15">
      <c r="A205" s="1">
        <v>42580</v>
      </c>
      <c r="B205" s="5">
        <f>IFERROR(RANK(到期收益率!B205,到期收益率!$B205:$K205),"")</f>
        <v>2</v>
      </c>
      <c r="C205" s="5">
        <f>IFERROR(RANK(到期收益率!C205,到期收益率!$B205:$K205),"")</f>
        <v>9</v>
      </c>
      <c r="D205" s="5">
        <f>IFERROR(RANK(到期收益率!D205,到期收益率!$B205:$K205),"")</f>
        <v>8</v>
      </c>
      <c r="E205" s="5">
        <f>IFERROR(RANK(到期收益率!E205,到期收益率!$B205:$K205),"")</f>
        <v>7</v>
      </c>
      <c r="F205" s="5">
        <f>IFERROR(RANK(到期收益率!F205,到期收益率!$B205:$K205),"")</f>
        <v>6</v>
      </c>
      <c r="G205" s="5">
        <f>IFERROR(RANK(到期收益率!G205,到期收益率!$B205:$K205),"")</f>
        <v>1</v>
      </c>
      <c r="H205" s="5">
        <f>IFERROR(RANK(到期收益率!H205,到期收益率!$B205:$K205),"")</f>
        <v>3</v>
      </c>
      <c r="I205" s="5">
        <f>IFERROR(RANK(到期收益率!I205,到期收益率!$B205:$K205),"")</f>
        <v>5</v>
      </c>
      <c r="J205" s="5">
        <f>IFERROR(RANK(到期收益率!J205,到期收益率!$B205:$K205),"")</f>
        <v>10</v>
      </c>
      <c r="K205" s="5">
        <f>IFERROR(RANK(到期收益率!K205,到期收益率!$B205:$K205),"")</f>
        <v>4</v>
      </c>
    </row>
    <row r="206" spans="1:11" x14ac:dyDescent="0.15">
      <c r="A206" s="1">
        <v>42583</v>
      </c>
      <c r="B206" s="5">
        <f>IFERROR(RANK(到期收益率!B206,到期收益率!$B206:$K206),"")</f>
        <v>2</v>
      </c>
      <c r="C206" s="5">
        <f>IFERROR(RANK(到期收益率!C206,到期收益率!$B206:$K206),"")</f>
        <v>9</v>
      </c>
      <c r="D206" s="5">
        <f>IFERROR(RANK(到期收益率!D206,到期收益率!$B206:$K206),"")</f>
        <v>8</v>
      </c>
      <c r="E206" s="5">
        <f>IFERROR(RANK(到期收益率!E206,到期收益率!$B206:$K206),"")</f>
        <v>7</v>
      </c>
      <c r="F206" s="5">
        <f>IFERROR(RANK(到期收益率!F206,到期收益率!$B206:$K206),"")</f>
        <v>5</v>
      </c>
      <c r="G206" s="5">
        <f>IFERROR(RANK(到期收益率!G206,到期收益率!$B206:$K206),"")</f>
        <v>1</v>
      </c>
      <c r="H206" s="5">
        <f>IFERROR(RANK(到期收益率!H206,到期收益率!$B206:$K206),"")</f>
        <v>3</v>
      </c>
      <c r="I206" s="5">
        <f>IFERROR(RANK(到期收益率!I206,到期收益率!$B206:$K206),"")</f>
        <v>6</v>
      </c>
      <c r="J206" s="5">
        <f>IFERROR(RANK(到期收益率!J206,到期收益率!$B206:$K206),"")</f>
        <v>10</v>
      </c>
      <c r="K206" s="5">
        <f>IFERROR(RANK(到期收益率!K206,到期收益率!$B206:$K206),"")</f>
        <v>4</v>
      </c>
    </row>
    <row r="207" spans="1:11" x14ac:dyDescent="0.15">
      <c r="A207" s="1">
        <v>42584</v>
      </c>
      <c r="B207" s="5">
        <f>IFERROR(RANK(到期收益率!B207,到期收益率!$B207:$K207),"")</f>
        <v>1</v>
      </c>
      <c r="C207" s="5">
        <f>IFERROR(RANK(到期收益率!C207,到期收益率!$B207:$K207),"")</f>
        <v>9</v>
      </c>
      <c r="D207" s="5">
        <f>IFERROR(RANK(到期收益率!D207,到期收益率!$B207:$K207),"")</f>
        <v>7</v>
      </c>
      <c r="E207" s="5">
        <f>IFERROR(RANK(到期收益率!E207,到期收益率!$B207:$K207),"")</f>
        <v>8</v>
      </c>
      <c r="F207" s="5">
        <f>IFERROR(RANK(到期收益率!F207,到期收益率!$B207:$K207),"")</f>
        <v>5</v>
      </c>
      <c r="G207" s="5">
        <f>IFERROR(RANK(到期收益率!G207,到期收益率!$B207:$K207),"")</f>
        <v>2</v>
      </c>
      <c r="H207" s="5">
        <f>IFERROR(RANK(到期收益率!H207,到期收益率!$B207:$K207),"")</f>
        <v>4</v>
      </c>
      <c r="I207" s="5">
        <f>IFERROR(RANK(到期收益率!I207,到期收益率!$B207:$K207),"")</f>
        <v>6</v>
      </c>
      <c r="J207" s="5">
        <f>IFERROR(RANK(到期收益率!J207,到期收益率!$B207:$K207),"")</f>
        <v>10</v>
      </c>
      <c r="K207" s="5">
        <f>IFERROR(RANK(到期收益率!K207,到期收益率!$B207:$K207),"")</f>
        <v>3</v>
      </c>
    </row>
    <row r="208" spans="1:11" x14ac:dyDescent="0.15">
      <c r="A208" s="1">
        <v>42585</v>
      </c>
      <c r="B208" s="5">
        <f>IFERROR(RANK(到期收益率!B208,到期收益率!$B208:$K208),"")</f>
        <v>1</v>
      </c>
      <c r="C208" s="5">
        <f>IFERROR(RANK(到期收益率!C208,到期收益率!$B208:$K208),"")</f>
        <v>9</v>
      </c>
      <c r="D208" s="5">
        <f>IFERROR(RANK(到期收益率!D208,到期收益率!$B208:$K208),"")</f>
        <v>7</v>
      </c>
      <c r="E208" s="5">
        <f>IFERROR(RANK(到期收益率!E208,到期收益率!$B208:$K208),"")</f>
        <v>8</v>
      </c>
      <c r="F208" s="5">
        <f>IFERROR(RANK(到期收益率!F208,到期收益率!$B208:$K208),"")</f>
        <v>6</v>
      </c>
      <c r="G208" s="5">
        <f>IFERROR(RANK(到期收益率!G208,到期收益率!$B208:$K208),"")</f>
        <v>2</v>
      </c>
      <c r="H208" s="5">
        <f>IFERROR(RANK(到期收益率!H208,到期收益率!$B208:$K208),"")</f>
        <v>4</v>
      </c>
      <c r="I208" s="5">
        <f>IFERROR(RANK(到期收益率!I208,到期收益率!$B208:$K208),"")</f>
        <v>5</v>
      </c>
      <c r="J208" s="5">
        <f>IFERROR(RANK(到期收益率!J208,到期收益率!$B208:$K208),"")</f>
        <v>10</v>
      </c>
      <c r="K208" s="5">
        <f>IFERROR(RANK(到期收益率!K208,到期收益率!$B208:$K208),"")</f>
        <v>3</v>
      </c>
    </row>
    <row r="209" spans="1:11" x14ac:dyDescent="0.15">
      <c r="A209" s="1">
        <v>42586</v>
      </c>
      <c r="B209" s="5" t="str">
        <f>IFERROR(RANK(到期收益率!B209,到期收益率!$B209:$K209),"")</f>
        <v/>
      </c>
      <c r="C209" s="5">
        <f>IFERROR(RANK(到期收益率!C209,到期收益率!$B209:$K209),"")</f>
        <v>8</v>
      </c>
      <c r="D209" s="5">
        <f>IFERROR(RANK(到期收益率!D209,到期收益率!$B209:$K209),"")</f>
        <v>6</v>
      </c>
      <c r="E209" s="5">
        <f>IFERROR(RANK(到期收益率!E209,到期收益率!$B209:$K209),"")</f>
        <v>7</v>
      </c>
      <c r="F209" s="5">
        <f>IFERROR(RANK(到期收益率!F209,到期收益率!$B209:$K209),"")</f>
        <v>5</v>
      </c>
      <c r="G209" s="5">
        <f>IFERROR(RANK(到期收益率!G209,到期收益率!$B209:$K209),"")</f>
        <v>1</v>
      </c>
      <c r="H209" s="5">
        <f>IFERROR(RANK(到期收益率!H209,到期收益率!$B209:$K209),"")</f>
        <v>3</v>
      </c>
      <c r="I209" s="5">
        <f>IFERROR(RANK(到期收益率!I209,到期收益率!$B209:$K209),"")</f>
        <v>4</v>
      </c>
      <c r="J209" s="5">
        <f>IFERROR(RANK(到期收益率!J209,到期收益率!$B209:$K209),"")</f>
        <v>9</v>
      </c>
      <c r="K209" s="5">
        <f>IFERROR(RANK(到期收益率!K209,到期收益率!$B209:$K209),"")</f>
        <v>2</v>
      </c>
    </row>
    <row r="210" spans="1:11" x14ac:dyDescent="0.15">
      <c r="A210" s="1">
        <v>42587</v>
      </c>
      <c r="B210" s="5" t="str">
        <f>IFERROR(RANK(到期收益率!B210,到期收益率!$B210:$K210),"")</f>
        <v/>
      </c>
      <c r="C210" s="5">
        <f>IFERROR(RANK(到期收益率!C210,到期收益率!$B210:$K210),"")</f>
        <v>8</v>
      </c>
      <c r="D210" s="5">
        <f>IFERROR(RANK(到期收益率!D210,到期收益率!$B210:$K210),"")</f>
        <v>6</v>
      </c>
      <c r="E210" s="5">
        <f>IFERROR(RANK(到期收益率!E210,到期收益率!$B210:$K210),"")</f>
        <v>7</v>
      </c>
      <c r="F210" s="5">
        <f>IFERROR(RANK(到期收益率!F210,到期收益率!$B210:$K210),"")</f>
        <v>5</v>
      </c>
      <c r="G210" s="5">
        <f>IFERROR(RANK(到期收益率!G210,到期收益率!$B210:$K210),"")</f>
        <v>2</v>
      </c>
      <c r="H210" s="5">
        <f>IFERROR(RANK(到期收益率!H210,到期收益率!$B210:$K210),"")</f>
        <v>1</v>
      </c>
      <c r="I210" s="5">
        <f>IFERROR(RANK(到期收益率!I210,到期收益率!$B210:$K210),"")</f>
        <v>4</v>
      </c>
      <c r="J210" s="5">
        <f>IFERROR(RANK(到期收益率!J210,到期收益率!$B210:$K210),"")</f>
        <v>9</v>
      </c>
      <c r="K210" s="5">
        <f>IFERROR(RANK(到期收益率!K210,到期收益率!$B210:$K210),"")</f>
        <v>3</v>
      </c>
    </row>
    <row r="211" spans="1:11" x14ac:dyDescent="0.15">
      <c r="A211" s="1">
        <v>42590</v>
      </c>
      <c r="B211" s="5">
        <f>IFERROR(RANK(到期收益率!B211,到期收益率!$B211:$K211),"")</f>
        <v>1</v>
      </c>
      <c r="C211" s="5">
        <f>IFERROR(RANK(到期收益率!C211,到期收益率!$B211:$K211),"")</f>
        <v>9</v>
      </c>
      <c r="D211" s="5">
        <f>IFERROR(RANK(到期收益率!D211,到期收益率!$B211:$K211),"")</f>
        <v>8</v>
      </c>
      <c r="E211" s="5">
        <f>IFERROR(RANK(到期收益率!E211,到期收益率!$B211:$K211),"")</f>
        <v>7</v>
      </c>
      <c r="F211" s="5">
        <f>IFERROR(RANK(到期收益率!F211,到期收益率!$B211:$K211),"")</f>
        <v>6</v>
      </c>
      <c r="G211" s="5">
        <f>IFERROR(RANK(到期收益率!G211,到期收益率!$B211:$K211),"")</f>
        <v>2</v>
      </c>
      <c r="H211" s="5">
        <f>IFERROR(RANK(到期收益率!H211,到期收益率!$B211:$K211),"")</f>
        <v>4</v>
      </c>
      <c r="I211" s="5">
        <f>IFERROR(RANK(到期收益率!I211,到期收益率!$B211:$K211),"")</f>
        <v>5</v>
      </c>
      <c r="J211" s="5">
        <f>IFERROR(RANK(到期收益率!J211,到期收益率!$B211:$K211),"")</f>
        <v>10</v>
      </c>
      <c r="K211" s="5">
        <f>IFERROR(RANK(到期收益率!K211,到期收益率!$B211:$K211),"")</f>
        <v>3</v>
      </c>
    </row>
    <row r="212" spans="1:11" x14ac:dyDescent="0.15">
      <c r="A212" s="1">
        <v>42591</v>
      </c>
      <c r="B212" s="5">
        <f>IFERROR(RANK(到期收益率!B212,到期收益率!$B212:$K212),"")</f>
        <v>1</v>
      </c>
      <c r="C212" s="5">
        <f>IFERROR(RANK(到期收益率!C212,到期收益率!$B212:$K212),"")</f>
        <v>9</v>
      </c>
      <c r="D212" s="5">
        <f>IFERROR(RANK(到期收益率!D212,到期收益率!$B212:$K212),"")</f>
        <v>8</v>
      </c>
      <c r="E212" s="5">
        <f>IFERROR(RANK(到期收益率!E212,到期收益率!$B212:$K212),"")</f>
        <v>7</v>
      </c>
      <c r="F212" s="5">
        <f>IFERROR(RANK(到期收益率!F212,到期收益率!$B212:$K212),"")</f>
        <v>5</v>
      </c>
      <c r="G212" s="5">
        <f>IFERROR(RANK(到期收益率!G212,到期收益率!$B212:$K212),"")</f>
        <v>2</v>
      </c>
      <c r="H212" s="5">
        <f>IFERROR(RANK(到期收益率!H212,到期收益率!$B212:$K212),"")</f>
        <v>4</v>
      </c>
      <c r="I212" s="5">
        <f>IFERROR(RANK(到期收益率!I212,到期收益率!$B212:$K212),"")</f>
        <v>6</v>
      </c>
      <c r="J212" s="5">
        <f>IFERROR(RANK(到期收益率!J212,到期收益率!$B212:$K212),"")</f>
        <v>10</v>
      </c>
      <c r="K212" s="5">
        <f>IFERROR(RANK(到期收益率!K212,到期收益率!$B212:$K212),"")</f>
        <v>3</v>
      </c>
    </row>
    <row r="213" spans="1:11" x14ac:dyDescent="0.15">
      <c r="A213" s="1">
        <v>42592</v>
      </c>
      <c r="B213" s="5">
        <f>IFERROR(RANK(到期收益率!B213,到期收益率!$B213:$K213),"")</f>
        <v>3</v>
      </c>
      <c r="C213" s="5">
        <f>IFERROR(RANK(到期收益率!C213,到期收益率!$B213:$K213),"")</f>
        <v>7</v>
      </c>
      <c r="D213" s="5">
        <f>IFERROR(RANK(到期收益率!D213,到期收益率!$B213:$K213),"")</f>
        <v>8</v>
      </c>
      <c r="E213" s="5">
        <f>IFERROR(RANK(到期收益率!E213,到期收益率!$B213:$K213),"")</f>
        <v>9</v>
      </c>
      <c r="F213" s="5">
        <f>IFERROR(RANK(到期收益率!F213,到期收益率!$B213:$K213),"")</f>
        <v>5</v>
      </c>
      <c r="G213" s="5">
        <f>IFERROR(RANK(到期收益率!G213,到期收益率!$B213:$K213),"")</f>
        <v>1</v>
      </c>
      <c r="H213" s="5">
        <f>IFERROR(RANK(到期收益率!H213,到期收益率!$B213:$K213),"")</f>
        <v>4</v>
      </c>
      <c r="I213" s="5">
        <f>IFERROR(RANK(到期收益率!I213,到期收益率!$B213:$K213),"")</f>
        <v>6</v>
      </c>
      <c r="J213" s="5">
        <f>IFERROR(RANK(到期收益率!J213,到期收益率!$B213:$K213),"")</f>
        <v>10</v>
      </c>
      <c r="K213" s="5">
        <f>IFERROR(RANK(到期收益率!K213,到期收益率!$B213:$K213),"")</f>
        <v>2</v>
      </c>
    </row>
    <row r="214" spans="1:11" x14ac:dyDescent="0.15">
      <c r="A214" s="1">
        <v>42593</v>
      </c>
      <c r="B214" s="5">
        <f>IFERROR(RANK(到期收益率!B214,到期收益率!$B214:$K214),"")</f>
        <v>1</v>
      </c>
      <c r="C214" s="5">
        <f>IFERROR(RANK(到期收益率!C214,到期收益率!$B214:$K214),"")</f>
        <v>7</v>
      </c>
      <c r="D214" s="5">
        <f>IFERROR(RANK(到期收益率!D214,到期收益率!$B214:$K214),"")</f>
        <v>8</v>
      </c>
      <c r="E214" s="5">
        <f>IFERROR(RANK(到期收益率!E214,到期收益率!$B214:$K214),"")</f>
        <v>9</v>
      </c>
      <c r="F214" s="5">
        <f>IFERROR(RANK(到期收益率!F214,到期收益率!$B214:$K214),"")</f>
        <v>5</v>
      </c>
      <c r="G214" s="5">
        <f>IFERROR(RANK(到期收益率!G214,到期收益率!$B214:$K214),"")</f>
        <v>2</v>
      </c>
      <c r="H214" s="5">
        <f>IFERROR(RANK(到期收益率!H214,到期收益率!$B214:$K214),"")</f>
        <v>4</v>
      </c>
      <c r="I214" s="5">
        <f>IFERROR(RANK(到期收益率!I214,到期收益率!$B214:$K214),"")</f>
        <v>6</v>
      </c>
      <c r="J214" s="5">
        <f>IFERROR(RANK(到期收益率!J214,到期收益率!$B214:$K214),"")</f>
        <v>10</v>
      </c>
      <c r="K214" s="5">
        <f>IFERROR(RANK(到期收益率!K214,到期收益率!$B214:$K214),"")</f>
        <v>3</v>
      </c>
    </row>
    <row r="215" spans="1:11" x14ac:dyDescent="0.15">
      <c r="A215" s="1">
        <v>42594</v>
      </c>
      <c r="B215" s="5">
        <f>IFERROR(RANK(到期收益率!B215,到期收益率!$B215:$K215),"")</f>
        <v>1</v>
      </c>
      <c r="C215" s="5">
        <f>IFERROR(RANK(到期收益率!C215,到期收益率!$B215:$K215),"")</f>
        <v>7</v>
      </c>
      <c r="D215" s="5">
        <f>IFERROR(RANK(到期收益率!D215,到期收益率!$B215:$K215),"")</f>
        <v>8</v>
      </c>
      <c r="E215" s="5">
        <f>IFERROR(RANK(到期收益率!E215,到期收益率!$B215:$K215),"")</f>
        <v>9</v>
      </c>
      <c r="F215" s="5">
        <f>IFERROR(RANK(到期收益率!F215,到期收益率!$B215:$K215),"")</f>
        <v>6</v>
      </c>
      <c r="G215" s="5">
        <f>IFERROR(RANK(到期收益率!G215,到期收益率!$B215:$K215),"")</f>
        <v>2</v>
      </c>
      <c r="H215" s="5">
        <f>IFERROR(RANK(到期收益率!H215,到期收益率!$B215:$K215),"")</f>
        <v>4</v>
      </c>
      <c r="I215" s="5">
        <f>IFERROR(RANK(到期收益率!I215,到期收益率!$B215:$K215),"")</f>
        <v>5</v>
      </c>
      <c r="J215" s="5">
        <f>IFERROR(RANK(到期收益率!J215,到期收益率!$B215:$K215),"")</f>
        <v>10</v>
      </c>
      <c r="K215" s="5">
        <f>IFERROR(RANK(到期收益率!K215,到期收益率!$B215:$K215),"")</f>
        <v>3</v>
      </c>
    </row>
    <row r="216" spans="1:11" x14ac:dyDescent="0.15">
      <c r="A216" s="1">
        <v>42597</v>
      </c>
      <c r="B216" s="5">
        <f>IFERROR(RANK(到期收益率!B216,到期收益率!$B216:$K216),"")</f>
        <v>1</v>
      </c>
      <c r="C216" s="5">
        <f>IFERROR(RANK(到期收益率!C216,到期收益率!$B216:$K216),"")</f>
        <v>6</v>
      </c>
      <c r="D216" s="5">
        <f>IFERROR(RANK(到期收益率!D216,到期收益率!$B216:$K216),"")</f>
        <v>9</v>
      </c>
      <c r="E216" s="5">
        <f>IFERROR(RANK(到期收益率!E216,到期收益率!$B216:$K216),"")</f>
        <v>8</v>
      </c>
      <c r="F216" s="5">
        <f>IFERROR(RANK(到期收益率!F216,到期收益率!$B216:$K216),"")</f>
        <v>7</v>
      </c>
      <c r="G216" s="5">
        <f>IFERROR(RANK(到期收益率!G216,到期收益率!$B216:$K216),"")</f>
        <v>2</v>
      </c>
      <c r="H216" s="5">
        <f>IFERROR(RANK(到期收益率!H216,到期收益率!$B216:$K216),"")</f>
        <v>4</v>
      </c>
      <c r="I216" s="5">
        <f>IFERROR(RANK(到期收益率!I216,到期收益率!$B216:$K216),"")</f>
        <v>5</v>
      </c>
      <c r="J216" s="5">
        <f>IFERROR(RANK(到期收益率!J216,到期收益率!$B216:$K216),"")</f>
        <v>10</v>
      </c>
      <c r="K216" s="5">
        <f>IFERROR(RANK(到期收益率!K216,到期收益率!$B216:$K216),"")</f>
        <v>3</v>
      </c>
    </row>
    <row r="217" spans="1:11" x14ac:dyDescent="0.15">
      <c r="A217" s="1">
        <v>42598</v>
      </c>
      <c r="B217" s="5">
        <f>IFERROR(RANK(到期收益率!B217,到期收益率!$B217:$K217),"")</f>
        <v>2</v>
      </c>
      <c r="C217" s="5">
        <f>IFERROR(RANK(到期收益率!C217,到期收益率!$B217:$K217),"")</f>
        <v>7</v>
      </c>
      <c r="D217" s="5">
        <f>IFERROR(RANK(到期收益率!D217,到期收益率!$B217:$K217),"")</f>
        <v>8</v>
      </c>
      <c r="E217" s="5">
        <f>IFERROR(RANK(到期收益率!E217,到期收益率!$B217:$K217),"")</f>
        <v>9</v>
      </c>
      <c r="F217" s="5">
        <f>IFERROR(RANK(到期收益率!F217,到期收益率!$B217:$K217),"")</f>
        <v>6</v>
      </c>
      <c r="G217" s="5">
        <f>IFERROR(RANK(到期收益率!G217,到期收益率!$B217:$K217),"")</f>
        <v>1</v>
      </c>
      <c r="H217" s="5">
        <f>IFERROR(RANK(到期收益率!H217,到期收益率!$B217:$K217),"")</f>
        <v>4</v>
      </c>
      <c r="I217" s="5">
        <f>IFERROR(RANK(到期收益率!I217,到期收益率!$B217:$K217),"")</f>
        <v>5</v>
      </c>
      <c r="J217" s="5">
        <f>IFERROR(RANK(到期收益率!J217,到期收益率!$B217:$K217),"")</f>
        <v>10</v>
      </c>
      <c r="K217" s="5">
        <f>IFERROR(RANK(到期收益率!K217,到期收益率!$B217:$K217),"")</f>
        <v>3</v>
      </c>
    </row>
    <row r="218" spans="1:11" x14ac:dyDescent="0.15">
      <c r="A218" s="1">
        <v>42599</v>
      </c>
      <c r="B218" s="5">
        <f>IFERROR(RANK(到期收益率!B218,到期收益率!$B218:$K218),"")</f>
        <v>2</v>
      </c>
      <c r="C218" s="5">
        <f>IFERROR(RANK(到期收益率!C218,到期收益率!$B218:$K218),"")</f>
        <v>7</v>
      </c>
      <c r="D218" s="5">
        <f>IFERROR(RANK(到期收益率!D218,到期收益率!$B218:$K218),"")</f>
        <v>8</v>
      </c>
      <c r="E218" s="5">
        <f>IFERROR(RANK(到期收益率!E218,到期收益率!$B218:$K218),"")</f>
        <v>9</v>
      </c>
      <c r="F218" s="5">
        <f>IFERROR(RANK(到期收益率!F218,到期收益率!$B218:$K218),"")</f>
        <v>6</v>
      </c>
      <c r="G218" s="5">
        <f>IFERROR(RANK(到期收益率!G218,到期收益率!$B218:$K218),"")</f>
        <v>1</v>
      </c>
      <c r="H218" s="5">
        <f>IFERROR(RANK(到期收益率!H218,到期收益率!$B218:$K218),"")</f>
        <v>4</v>
      </c>
      <c r="I218" s="5">
        <f>IFERROR(RANK(到期收益率!I218,到期收益率!$B218:$K218),"")</f>
        <v>5</v>
      </c>
      <c r="J218" s="5">
        <f>IFERROR(RANK(到期收益率!J218,到期收益率!$B218:$K218),"")</f>
        <v>10</v>
      </c>
      <c r="K218" s="5">
        <f>IFERROR(RANK(到期收益率!K218,到期收益率!$B218:$K218),"")</f>
        <v>3</v>
      </c>
    </row>
    <row r="219" spans="1:11" x14ac:dyDescent="0.15">
      <c r="A219" s="1">
        <v>42600</v>
      </c>
      <c r="B219" s="5" t="str">
        <f>IFERROR(RANK(到期收益率!B219,到期收益率!$B219:$K219),"")</f>
        <v/>
      </c>
      <c r="C219" s="5">
        <f>IFERROR(RANK(到期收益率!C219,到期收益率!$B219:$K219),"")</f>
        <v>6</v>
      </c>
      <c r="D219" s="5">
        <f>IFERROR(RANK(到期收益率!D219,到期收益率!$B219:$K219),"")</f>
        <v>7</v>
      </c>
      <c r="E219" s="5">
        <f>IFERROR(RANK(到期收益率!E219,到期收益率!$B219:$K219),"")</f>
        <v>8</v>
      </c>
      <c r="F219" s="5">
        <f>IFERROR(RANK(到期收益率!F219,到期收益率!$B219:$K219),"")</f>
        <v>5</v>
      </c>
      <c r="G219" s="5">
        <f>IFERROR(RANK(到期收益率!G219,到期收益率!$B219:$K219),"")</f>
        <v>1</v>
      </c>
      <c r="H219" s="5">
        <f>IFERROR(RANK(到期收益率!H219,到期收益率!$B219:$K219),"")</f>
        <v>3</v>
      </c>
      <c r="I219" s="5">
        <f>IFERROR(RANK(到期收益率!I219,到期收益率!$B219:$K219),"")</f>
        <v>4</v>
      </c>
      <c r="J219" s="5">
        <f>IFERROR(RANK(到期收益率!J219,到期收益率!$B219:$K219),"")</f>
        <v>9</v>
      </c>
      <c r="K219" s="5">
        <f>IFERROR(RANK(到期收益率!K219,到期收益率!$B219:$K219),"")</f>
        <v>2</v>
      </c>
    </row>
    <row r="220" spans="1:11" x14ac:dyDescent="0.15">
      <c r="A220" s="1">
        <v>42601</v>
      </c>
      <c r="B220" s="5">
        <f>IFERROR(RANK(到期收益率!B220,到期收益率!$B220:$K220),"")</f>
        <v>1</v>
      </c>
      <c r="C220" s="5">
        <f>IFERROR(RANK(到期收益率!C220,到期收益率!$B220:$K220),"")</f>
        <v>8</v>
      </c>
      <c r="D220" s="5">
        <f>IFERROR(RANK(到期收益率!D220,到期收益率!$B220:$K220),"")</f>
        <v>7</v>
      </c>
      <c r="E220" s="5">
        <f>IFERROR(RANK(到期收益率!E220,到期收益率!$B220:$K220),"")</f>
        <v>9</v>
      </c>
      <c r="F220" s="5">
        <f>IFERROR(RANK(到期收益率!F220,到期收益率!$B220:$K220),"")</f>
        <v>6</v>
      </c>
      <c r="G220" s="5">
        <f>IFERROR(RANK(到期收益率!G220,到期收益率!$B220:$K220),"")</f>
        <v>2</v>
      </c>
      <c r="H220" s="5">
        <f>IFERROR(RANK(到期收益率!H220,到期收益率!$B220:$K220),"")</f>
        <v>4</v>
      </c>
      <c r="I220" s="5">
        <f>IFERROR(RANK(到期收益率!I220,到期收益率!$B220:$K220),"")</f>
        <v>5</v>
      </c>
      <c r="J220" s="5" t="str">
        <f>IFERROR(RANK(到期收益率!J220,到期收益率!$B220:$K220),"")</f>
        <v/>
      </c>
      <c r="K220" s="5">
        <f>IFERROR(RANK(到期收益率!K220,到期收益率!$B220:$K220),"")</f>
        <v>3</v>
      </c>
    </row>
    <row r="221" spans="1:11" x14ac:dyDescent="0.15">
      <c r="A221" s="1">
        <v>42604</v>
      </c>
      <c r="B221" s="5">
        <f>IFERROR(RANK(到期收益率!B221,到期收益率!$B221:$K221),"")</f>
        <v>1</v>
      </c>
      <c r="C221" s="5">
        <f>IFERROR(RANK(到期收益率!C221,到期收益率!$B221:$K221),"")</f>
        <v>9</v>
      </c>
      <c r="D221" s="5">
        <f>IFERROR(RANK(到期收益率!D221,到期收益率!$B221:$K221),"")</f>
        <v>7</v>
      </c>
      <c r="E221" s="5">
        <f>IFERROR(RANK(到期收益率!E221,到期收益率!$B221:$K221),"")</f>
        <v>8</v>
      </c>
      <c r="F221" s="5">
        <f>IFERROR(RANK(到期收益率!F221,到期收益率!$B221:$K221),"")</f>
        <v>6</v>
      </c>
      <c r="G221" s="5">
        <f>IFERROR(RANK(到期收益率!G221,到期收益率!$B221:$K221),"")</f>
        <v>2</v>
      </c>
      <c r="H221" s="5">
        <f>IFERROR(RANK(到期收益率!H221,到期收益率!$B221:$K221),"")</f>
        <v>4</v>
      </c>
      <c r="I221" s="5">
        <f>IFERROR(RANK(到期收益率!I221,到期收益率!$B221:$K221),"")</f>
        <v>5</v>
      </c>
      <c r="J221" s="5">
        <f>IFERROR(RANK(到期收益率!J221,到期收益率!$B221:$K221),"")</f>
        <v>10</v>
      </c>
      <c r="K221" s="5">
        <f>IFERROR(RANK(到期收益率!K221,到期收益率!$B221:$K221),"")</f>
        <v>3</v>
      </c>
    </row>
    <row r="222" spans="1:11" x14ac:dyDescent="0.15">
      <c r="A222" s="1">
        <v>42605</v>
      </c>
      <c r="B222" s="5">
        <f>IFERROR(RANK(到期收益率!B222,到期收益率!$B222:$K222),"")</f>
        <v>2</v>
      </c>
      <c r="C222" s="5">
        <f>IFERROR(RANK(到期收益率!C222,到期收益率!$B222:$K222),"")</f>
        <v>8</v>
      </c>
      <c r="D222" s="5">
        <f>IFERROR(RANK(到期收益率!D222,到期收益率!$B222:$K222),"")</f>
        <v>6</v>
      </c>
      <c r="E222" s="5">
        <f>IFERROR(RANK(到期收益率!E222,到期收益率!$B222:$K222),"")</f>
        <v>7</v>
      </c>
      <c r="F222" s="5" t="str">
        <f>IFERROR(RANK(到期收益率!F222,到期收益率!$B222:$K222),"")</f>
        <v/>
      </c>
      <c r="G222" s="5">
        <f>IFERROR(RANK(到期收益率!G222,到期收益率!$B222:$K222),"")</f>
        <v>1</v>
      </c>
      <c r="H222" s="5">
        <f>IFERROR(RANK(到期收益率!H222,到期收益率!$B222:$K222),"")</f>
        <v>4</v>
      </c>
      <c r="I222" s="5">
        <f>IFERROR(RANK(到期收益率!I222,到期收益率!$B222:$K222),"")</f>
        <v>5</v>
      </c>
      <c r="J222" s="5">
        <f>IFERROR(RANK(到期收益率!J222,到期收益率!$B222:$K222),"")</f>
        <v>9</v>
      </c>
      <c r="K222" s="5">
        <f>IFERROR(RANK(到期收益率!K222,到期收益率!$B222:$K222),"")</f>
        <v>3</v>
      </c>
    </row>
    <row r="223" spans="1:11" x14ac:dyDescent="0.15">
      <c r="A223" s="1">
        <v>42606</v>
      </c>
      <c r="B223" s="5" t="str">
        <f>IFERROR(RANK(到期收益率!B223,到期收益率!$B223:$K223),"")</f>
        <v/>
      </c>
      <c r="C223" s="5">
        <f>IFERROR(RANK(到期收益率!C223,到期收益率!$B223:$K223),"")</f>
        <v>8</v>
      </c>
      <c r="D223" s="5">
        <f>IFERROR(RANK(到期收益率!D223,到期收益率!$B223:$K223),"")</f>
        <v>6</v>
      </c>
      <c r="E223" s="5">
        <f>IFERROR(RANK(到期收益率!E223,到期收益率!$B223:$K223),"")</f>
        <v>7</v>
      </c>
      <c r="F223" s="5">
        <f>IFERROR(RANK(到期收益率!F223,到期收益率!$B223:$K223),"")</f>
        <v>5</v>
      </c>
      <c r="G223" s="5">
        <f>IFERROR(RANK(到期收益率!G223,到期收益率!$B223:$K223),"")</f>
        <v>1</v>
      </c>
      <c r="H223" s="5">
        <f>IFERROR(RANK(到期收益率!H223,到期收益率!$B223:$K223),"")</f>
        <v>3</v>
      </c>
      <c r="I223" s="5">
        <f>IFERROR(RANK(到期收益率!I223,到期收益率!$B223:$K223),"")</f>
        <v>4</v>
      </c>
      <c r="J223" s="5">
        <f>IFERROR(RANK(到期收益率!J223,到期收益率!$B223:$K223),"")</f>
        <v>9</v>
      </c>
      <c r="K223" s="5">
        <f>IFERROR(RANK(到期收益率!K223,到期收益率!$B223:$K223),"")</f>
        <v>2</v>
      </c>
    </row>
    <row r="224" spans="1:11" x14ac:dyDescent="0.15">
      <c r="A224" s="1">
        <v>42607</v>
      </c>
      <c r="B224" s="5">
        <f>IFERROR(RANK(到期收益率!B224,到期收益率!$B224:$K224),"")</f>
        <v>2</v>
      </c>
      <c r="C224" s="5">
        <f>IFERROR(RANK(到期收益率!C224,到期收益率!$B224:$K224),"")</f>
        <v>7</v>
      </c>
      <c r="D224" s="5">
        <f>IFERROR(RANK(到期收益率!D224,到期收益率!$B224:$K224),"")</f>
        <v>9</v>
      </c>
      <c r="E224" s="5">
        <f>IFERROR(RANK(到期收益率!E224,到期收益率!$B224:$K224),"")</f>
        <v>8</v>
      </c>
      <c r="F224" s="5">
        <f>IFERROR(RANK(到期收益率!F224,到期收益率!$B224:$K224),"")</f>
        <v>6</v>
      </c>
      <c r="G224" s="5">
        <f>IFERROR(RANK(到期收益率!G224,到期收益率!$B224:$K224),"")</f>
        <v>1</v>
      </c>
      <c r="H224" s="5">
        <f>IFERROR(RANK(到期收益率!H224,到期收益率!$B224:$K224),"")</f>
        <v>4</v>
      </c>
      <c r="I224" s="5">
        <f>IFERROR(RANK(到期收益率!I224,到期收益率!$B224:$K224),"")</f>
        <v>5</v>
      </c>
      <c r="J224" s="5">
        <f>IFERROR(RANK(到期收益率!J224,到期收益率!$B224:$K224),"")</f>
        <v>10</v>
      </c>
      <c r="K224" s="5">
        <f>IFERROR(RANK(到期收益率!K224,到期收益率!$B224:$K224),"")</f>
        <v>3</v>
      </c>
    </row>
    <row r="225" spans="1:11" x14ac:dyDescent="0.15">
      <c r="A225" s="1">
        <v>42608</v>
      </c>
      <c r="B225" s="5">
        <f>IFERROR(RANK(到期收益率!B225,到期收益率!$B225:$K225),"")</f>
        <v>2</v>
      </c>
      <c r="C225" s="5">
        <f>IFERROR(RANK(到期收益率!C225,到期收益率!$B225:$K225),"")</f>
        <v>7</v>
      </c>
      <c r="D225" s="5">
        <f>IFERROR(RANK(到期收益率!D225,到期收益率!$B225:$K225),"")</f>
        <v>9</v>
      </c>
      <c r="E225" s="5">
        <f>IFERROR(RANK(到期收益率!E225,到期收益率!$B225:$K225),"")</f>
        <v>8</v>
      </c>
      <c r="F225" s="5">
        <f>IFERROR(RANK(到期收益率!F225,到期收益率!$B225:$K225),"")</f>
        <v>6</v>
      </c>
      <c r="G225" s="5">
        <f>IFERROR(RANK(到期收益率!G225,到期收益率!$B225:$K225),"")</f>
        <v>1</v>
      </c>
      <c r="H225" s="5">
        <f>IFERROR(RANK(到期收益率!H225,到期收益率!$B225:$K225),"")</f>
        <v>4</v>
      </c>
      <c r="I225" s="5">
        <f>IFERROR(RANK(到期收益率!I225,到期收益率!$B225:$K225),"")</f>
        <v>5</v>
      </c>
      <c r="J225" s="5">
        <f>IFERROR(RANK(到期收益率!J225,到期收益率!$B225:$K225),"")</f>
        <v>10</v>
      </c>
      <c r="K225" s="5">
        <f>IFERROR(RANK(到期收益率!K225,到期收益率!$B225:$K225),"")</f>
        <v>3</v>
      </c>
    </row>
    <row r="226" spans="1:11" x14ac:dyDescent="0.15">
      <c r="A226" s="1">
        <v>42611</v>
      </c>
      <c r="B226" s="5">
        <f>IFERROR(RANK(到期收益率!B226,到期收益率!$B226:$K226),"")</f>
        <v>3</v>
      </c>
      <c r="C226" s="5">
        <f>IFERROR(RANK(到期收益率!C226,到期收益率!$B226:$K226),"")</f>
        <v>8</v>
      </c>
      <c r="D226" s="5">
        <f>IFERROR(RANK(到期收益率!D226,到期收益率!$B226:$K226),"")</f>
        <v>1</v>
      </c>
      <c r="E226" s="5">
        <f>IFERROR(RANK(到期收益率!E226,到期收益率!$B226:$K226),"")</f>
        <v>9</v>
      </c>
      <c r="F226" s="5">
        <f>IFERROR(RANK(到期收益率!F226,到期收益率!$B226:$K226),"")</f>
        <v>7</v>
      </c>
      <c r="G226" s="5">
        <f>IFERROR(RANK(到期收益率!G226,到期收益率!$B226:$K226),"")</f>
        <v>2</v>
      </c>
      <c r="H226" s="5">
        <f>IFERROR(RANK(到期收益率!H226,到期收益率!$B226:$K226),"")</f>
        <v>4</v>
      </c>
      <c r="I226" s="5">
        <f>IFERROR(RANK(到期收益率!I226,到期收益率!$B226:$K226),"")</f>
        <v>6</v>
      </c>
      <c r="J226" s="5">
        <f>IFERROR(RANK(到期收益率!J226,到期收益率!$B226:$K226),"")</f>
        <v>10</v>
      </c>
      <c r="K226" s="5">
        <f>IFERROR(RANK(到期收益率!K226,到期收益率!$B226:$K226),"")</f>
        <v>5</v>
      </c>
    </row>
    <row r="227" spans="1:11" x14ac:dyDescent="0.15">
      <c r="A227" s="1">
        <v>42612</v>
      </c>
      <c r="B227" s="5">
        <f>IFERROR(RANK(到期收益率!B227,到期收益率!$B227:$K227),"")</f>
        <v>2</v>
      </c>
      <c r="C227" s="5">
        <f>IFERROR(RANK(到期收益率!C227,到期收益率!$B227:$K227),"")</f>
        <v>7</v>
      </c>
      <c r="D227" s="5">
        <f>IFERROR(RANK(到期收益率!D227,到期收益率!$B227:$K227),"")</f>
        <v>9</v>
      </c>
      <c r="E227" s="5">
        <f>IFERROR(RANK(到期收益率!E227,到期收益率!$B227:$K227),"")</f>
        <v>8</v>
      </c>
      <c r="F227" s="5">
        <f>IFERROR(RANK(到期收益率!F227,到期收益率!$B227:$K227),"")</f>
        <v>6</v>
      </c>
      <c r="G227" s="5">
        <f>IFERROR(RANK(到期收益率!G227,到期收益率!$B227:$K227),"")</f>
        <v>1</v>
      </c>
      <c r="H227" s="5">
        <f>IFERROR(RANK(到期收益率!H227,到期收益率!$B227:$K227),"")</f>
        <v>3</v>
      </c>
      <c r="I227" s="5">
        <f>IFERROR(RANK(到期收益率!I227,到期收益率!$B227:$K227),"")</f>
        <v>5</v>
      </c>
      <c r="J227" s="5">
        <f>IFERROR(RANK(到期收益率!J227,到期收益率!$B227:$K227),"")</f>
        <v>10</v>
      </c>
      <c r="K227" s="5">
        <f>IFERROR(RANK(到期收益率!K227,到期收益率!$B227:$K227),"")</f>
        <v>4</v>
      </c>
    </row>
    <row r="228" spans="1:11" x14ac:dyDescent="0.15">
      <c r="A228" s="1">
        <v>42613</v>
      </c>
      <c r="B228" s="5">
        <f>IFERROR(RANK(到期收益率!B228,到期收益率!$B228:$K228),"")</f>
        <v>2</v>
      </c>
      <c r="C228" s="5">
        <f>IFERROR(RANK(到期收益率!C228,到期收益率!$B228:$K228),"")</f>
        <v>6</v>
      </c>
      <c r="D228" s="5">
        <f>IFERROR(RANK(到期收益率!D228,到期收益率!$B228:$K228),"")</f>
        <v>7</v>
      </c>
      <c r="E228" s="5">
        <f>IFERROR(RANK(到期收益率!E228,到期收益率!$B228:$K228),"")</f>
        <v>8</v>
      </c>
      <c r="F228" s="5">
        <f>IFERROR(RANK(到期收益率!F228,到期收益率!$B228:$K228),"")</f>
        <v>5</v>
      </c>
      <c r="G228" s="5">
        <f>IFERROR(RANK(到期收益率!G228,到期收益率!$B228:$K228),"")</f>
        <v>1</v>
      </c>
      <c r="H228" s="5">
        <f>IFERROR(RANK(到期收益率!H228,到期收益率!$B228:$K228),"")</f>
        <v>3</v>
      </c>
      <c r="I228" s="5">
        <f>IFERROR(RANK(到期收益率!I228,到期收益率!$B228:$K228),"")</f>
        <v>4</v>
      </c>
      <c r="J228" s="5">
        <f>IFERROR(RANK(到期收益率!J228,到期收益率!$B228:$K228),"")</f>
        <v>9</v>
      </c>
      <c r="K228" s="5" t="str">
        <f>IFERROR(RANK(到期收益率!K228,到期收益率!$B228:$K228),"")</f>
        <v/>
      </c>
    </row>
    <row r="229" spans="1:11" x14ac:dyDescent="0.15">
      <c r="A229" s="1">
        <v>42614</v>
      </c>
      <c r="B229" s="5">
        <f>IFERROR(RANK(到期收益率!B229,到期收益率!$B229:$K229),"")</f>
        <v>2</v>
      </c>
      <c r="C229" s="5">
        <f>IFERROR(RANK(到期收益率!C229,到期收益率!$B229:$K229),"")</f>
        <v>7</v>
      </c>
      <c r="D229" s="5">
        <f>IFERROR(RANK(到期收益率!D229,到期收益率!$B229:$K229),"")</f>
        <v>8</v>
      </c>
      <c r="E229" s="5">
        <f>IFERROR(RANK(到期收益率!E229,到期收益率!$B229:$K229),"")</f>
        <v>9</v>
      </c>
      <c r="F229" s="5">
        <f>IFERROR(RANK(到期收益率!F229,到期收益率!$B229:$K229),"")</f>
        <v>6</v>
      </c>
      <c r="G229" s="5">
        <f>IFERROR(RANK(到期收益率!G229,到期收益率!$B229:$K229),"")</f>
        <v>1</v>
      </c>
      <c r="H229" s="5">
        <f>IFERROR(RANK(到期收益率!H229,到期收益率!$B229:$K229),"")</f>
        <v>3</v>
      </c>
      <c r="I229" s="5">
        <f>IFERROR(RANK(到期收益率!I229,到期收益率!$B229:$K229),"")</f>
        <v>5</v>
      </c>
      <c r="J229" s="5">
        <f>IFERROR(RANK(到期收益率!J229,到期收益率!$B229:$K229),"")</f>
        <v>10</v>
      </c>
      <c r="K229" s="5">
        <f>IFERROR(RANK(到期收益率!K229,到期收益率!$B229:$K229),"")</f>
        <v>4</v>
      </c>
    </row>
    <row r="230" spans="1:11" x14ac:dyDescent="0.15">
      <c r="A230" s="1">
        <v>42615</v>
      </c>
      <c r="B230" s="5">
        <f>IFERROR(RANK(到期收益率!B230,到期收益率!$B230:$K230),"")</f>
        <v>2</v>
      </c>
      <c r="C230" s="5">
        <f>IFERROR(RANK(到期收益率!C230,到期收益率!$B230:$K230),"")</f>
        <v>7</v>
      </c>
      <c r="D230" s="5">
        <f>IFERROR(RANK(到期收益率!D230,到期收益率!$B230:$K230),"")</f>
        <v>8</v>
      </c>
      <c r="E230" s="5">
        <f>IFERROR(RANK(到期收益率!E230,到期收益率!$B230:$K230),"")</f>
        <v>9</v>
      </c>
      <c r="F230" s="5">
        <f>IFERROR(RANK(到期收益率!F230,到期收益率!$B230:$K230),"")</f>
        <v>6</v>
      </c>
      <c r="G230" s="5">
        <f>IFERROR(RANK(到期收益率!G230,到期收益率!$B230:$K230),"")</f>
        <v>1</v>
      </c>
      <c r="H230" s="5">
        <f>IFERROR(RANK(到期收益率!H230,到期收益率!$B230:$K230),"")</f>
        <v>3</v>
      </c>
      <c r="I230" s="5">
        <f>IFERROR(RANK(到期收益率!I230,到期收益率!$B230:$K230),"")</f>
        <v>5</v>
      </c>
      <c r="J230" s="5">
        <f>IFERROR(RANK(到期收益率!J230,到期收益率!$B230:$K230),"")</f>
        <v>10</v>
      </c>
      <c r="K230" s="5">
        <f>IFERROR(RANK(到期收益率!K230,到期收益率!$B230:$K230),"")</f>
        <v>4</v>
      </c>
    </row>
    <row r="231" spans="1:11" x14ac:dyDescent="0.15">
      <c r="A231" s="1">
        <v>42618</v>
      </c>
      <c r="B231" s="5">
        <f>IFERROR(RANK(到期收益率!B231,到期收益率!$B231:$K231),"")</f>
        <v>2</v>
      </c>
      <c r="C231" s="5">
        <f>IFERROR(RANK(到期收益率!C231,到期收益率!$B231:$K231),"")</f>
        <v>7</v>
      </c>
      <c r="D231" s="5">
        <f>IFERROR(RANK(到期收益率!D231,到期收益率!$B231:$K231),"")</f>
        <v>8</v>
      </c>
      <c r="E231" s="5">
        <f>IFERROR(RANK(到期收益率!E231,到期收益率!$B231:$K231),"")</f>
        <v>9</v>
      </c>
      <c r="F231" s="5">
        <f>IFERROR(RANK(到期收益率!F231,到期收益率!$B231:$K231),"")</f>
        <v>5</v>
      </c>
      <c r="G231" s="5">
        <f>IFERROR(RANK(到期收益率!G231,到期收益率!$B231:$K231),"")</f>
        <v>1</v>
      </c>
      <c r="H231" s="5">
        <f>IFERROR(RANK(到期收益率!H231,到期收益率!$B231:$K231),"")</f>
        <v>3</v>
      </c>
      <c r="I231" s="5">
        <f>IFERROR(RANK(到期收益率!I231,到期收益率!$B231:$K231),"")</f>
        <v>6</v>
      </c>
      <c r="J231" s="5">
        <f>IFERROR(RANK(到期收益率!J231,到期收益率!$B231:$K231),"")</f>
        <v>10</v>
      </c>
      <c r="K231" s="5">
        <f>IFERROR(RANK(到期收益率!K231,到期收益率!$B231:$K231),"")</f>
        <v>4</v>
      </c>
    </row>
    <row r="232" spans="1:11" x14ac:dyDescent="0.15">
      <c r="A232" s="1">
        <v>42619</v>
      </c>
      <c r="B232" s="5">
        <f>IFERROR(RANK(到期收益率!B232,到期收益率!$B232:$K232),"")</f>
        <v>2</v>
      </c>
      <c r="C232" s="5">
        <f>IFERROR(RANK(到期收益率!C232,到期收益率!$B232:$K232),"")</f>
        <v>7</v>
      </c>
      <c r="D232" s="5">
        <f>IFERROR(RANK(到期收益率!D232,到期收益率!$B232:$K232),"")</f>
        <v>8</v>
      </c>
      <c r="E232" s="5">
        <f>IFERROR(RANK(到期收益率!E232,到期收益率!$B232:$K232),"")</f>
        <v>9</v>
      </c>
      <c r="F232" s="5">
        <f>IFERROR(RANK(到期收益率!F232,到期收益率!$B232:$K232),"")</f>
        <v>5</v>
      </c>
      <c r="G232" s="5">
        <f>IFERROR(RANK(到期收益率!G232,到期收益率!$B232:$K232),"")</f>
        <v>1</v>
      </c>
      <c r="H232" s="5">
        <f>IFERROR(RANK(到期收益率!H232,到期收益率!$B232:$K232),"")</f>
        <v>3</v>
      </c>
      <c r="I232" s="5">
        <f>IFERROR(RANK(到期收益率!I232,到期收益率!$B232:$K232),"")</f>
        <v>6</v>
      </c>
      <c r="J232" s="5">
        <f>IFERROR(RANK(到期收益率!J232,到期收益率!$B232:$K232),"")</f>
        <v>10</v>
      </c>
      <c r="K232" s="5">
        <f>IFERROR(RANK(到期收益率!K232,到期收益率!$B232:$K232),"")</f>
        <v>4</v>
      </c>
    </row>
    <row r="233" spans="1:11" x14ac:dyDescent="0.15">
      <c r="A233" s="1">
        <v>42620</v>
      </c>
      <c r="B233" s="5">
        <f>IFERROR(RANK(到期收益率!B233,到期收益率!$B233:$K233),"")</f>
        <v>2</v>
      </c>
      <c r="C233" s="5">
        <f>IFERROR(RANK(到期收益率!C233,到期收益率!$B233:$K233),"")</f>
        <v>6</v>
      </c>
      <c r="D233" s="5">
        <f>IFERROR(RANK(到期收益率!D233,到期收益率!$B233:$K233),"")</f>
        <v>7</v>
      </c>
      <c r="E233" s="5">
        <f>IFERROR(RANK(到期收益率!E233,到期收益率!$B233:$K233),"")</f>
        <v>8</v>
      </c>
      <c r="F233" s="5" t="str">
        <f>IFERROR(RANK(到期收益率!F233,到期收益率!$B233:$K233),"")</f>
        <v/>
      </c>
      <c r="G233" s="5">
        <f>IFERROR(RANK(到期收益率!G233,到期收益率!$B233:$K233),"")</f>
        <v>1</v>
      </c>
      <c r="H233" s="5">
        <f>IFERROR(RANK(到期收益率!H233,到期收益率!$B233:$K233),"")</f>
        <v>4</v>
      </c>
      <c r="I233" s="5">
        <f>IFERROR(RANK(到期收益率!I233,到期收益率!$B233:$K233),"")</f>
        <v>5</v>
      </c>
      <c r="J233" s="5">
        <f>IFERROR(RANK(到期收益率!J233,到期收益率!$B233:$K233),"")</f>
        <v>9</v>
      </c>
      <c r="K233" s="5">
        <f>IFERROR(RANK(到期收益率!K233,到期收益率!$B233:$K233),"")</f>
        <v>3</v>
      </c>
    </row>
    <row r="234" spans="1:11" x14ac:dyDescent="0.15">
      <c r="A234" s="1">
        <v>42621</v>
      </c>
      <c r="B234" s="5">
        <f>IFERROR(RANK(到期收益率!B234,到期收益率!$B234:$K234),"")</f>
        <v>3</v>
      </c>
      <c r="C234" s="5">
        <f>IFERROR(RANK(到期收益率!C234,到期收益率!$B234:$K234),"")</f>
        <v>6</v>
      </c>
      <c r="D234" s="5">
        <f>IFERROR(RANK(到期收益率!D234,到期收益率!$B234:$K234),"")</f>
        <v>7</v>
      </c>
      <c r="E234" s="5">
        <f>IFERROR(RANK(到期收益率!E234,到期收益率!$B234:$K234),"")</f>
        <v>8</v>
      </c>
      <c r="F234" s="5">
        <f>IFERROR(RANK(到期收益率!F234,到期收益率!$B234:$K234),"")</f>
        <v>5</v>
      </c>
      <c r="G234" s="5">
        <f>IFERROR(RANK(到期收益率!G234,到期收益率!$B234:$K234),"")</f>
        <v>1</v>
      </c>
      <c r="H234" s="5">
        <f>IFERROR(RANK(到期收益率!H234,到期收益率!$B234:$K234),"")</f>
        <v>2</v>
      </c>
      <c r="I234" s="5">
        <f>IFERROR(RANK(到期收益率!I234,到期收益率!$B234:$K234),"")</f>
        <v>4</v>
      </c>
      <c r="J234" s="5">
        <f>IFERROR(RANK(到期收益率!J234,到期收益率!$B234:$K234),"")</f>
        <v>9</v>
      </c>
      <c r="K234" s="5" t="str">
        <f>IFERROR(RANK(到期收益率!K234,到期收益率!$B234:$K234),"")</f>
        <v/>
      </c>
    </row>
    <row r="235" spans="1:11" x14ac:dyDescent="0.15">
      <c r="A235" s="1">
        <v>42622</v>
      </c>
      <c r="B235" s="5" t="str">
        <f>IFERROR(RANK(到期收益率!B235,到期收益率!$B235:$K235),"")</f>
        <v/>
      </c>
      <c r="C235" s="5">
        <f>IFERROR(RANK(到期收益率!C235,到期收益率!$B235:$K235),"")</f>
        <v>5</v>
      </c>
      <c r="D235" s="5">
        <f>IFERROR(RANK(到期收益率!D235,到期收益率!$B235:$K235),"")</f>
        <v>6</v>
      </c>
      <c r="E235" s="5">
        <f>IFERROR(RANK(到期收益率!E235,到期收益率!$B235:$K235),"")</f>
        <v>7</v>
      </c>
      <c r="F235" s="5">
        <f>IFERROR(RANK(到期收益率!F235,到期收益率!$B235:$K235),"")</f>
        <v>4</v>
      </c>
      <c r="G235" s="5">
        <f>IFERROR(RANK(到期收益率!G235,到期收益率!$B235:$K235),"")</f>
        <v>1</v>
      </c>
      <c r="H235" s="5">
        <f>IFERROR(RANK(到期收益率!H235,到期收益率!$B235:$K235),"")</f>
        <v>2</v>
      </c>
      <c r="I235" s="5">
        <f>IFERROR(RANK(到期收益率!I235,到期收益率!$B235:$K235),"")</f>
        <v>3</v>
      </c>
      <c r="J235" s="5">
        <f>IFERROR(RANK(到期收益率!J235,到期收益率!$B235:$K235),"")</f>
        <v>8</v>
      </c>
      <c r="K235" s="5" t="str">
        <f>IFERROR(RANK(到期收益率!K235,到期收益率!$B235:$K235),"")</f>
        <v/>
      </c>
    </row>
    <row r="236" spans="1:11" x14ac:dyDescent="0.15">
      <c r="A236" s="1">
        <v>42625</v>
      </c>
      <c r="B236" s="5">
        <f>IFERROR(RANK(到期收益率!B236,到期收益率!$B236:$K236),"")</f>
        <v>2</v>
      </c>
      <c r="C236" s="5">
        <f>IFERROR(RANK(到期收益率!C236,到期收益率!$B236:$K236),"")</f>
        <v>7</v>
      </c>
      <c r="D236" s="5">
        <f>IFERROR(RANK(到期收益率!D236,到期收益率!$B236:$K236),"")</f>
        <v>8</v>
      </c>
      <c r="E236" s="5">
        <f>IFERROR(RANK(到期收益率!E236,到期收益率!$B236:$K236),"")</f>
        <v>9</v>
      </c>
      <c r="F236" s="5">
        <f>IFERROR(RANK(到期收益率!F236,到期收益率!$B236:$K236),"")</f>
        <v>6</v>
      </c>
      <c r="G236" s="5">
        <f>IFERROR(RANK(到期收益率!G236,到期收益率!$B236:$K236),"")</f>
        <v>1</v>
      </c>
      <c r="H236" s="5">
        <f>IFERROR(RANK(到期收益率!H236,到期收益率!$B236:$K236),"")</f>
        <v>4</v>
      </c>
      <c r="I236" s="5">
        <f>IFERROR(RANK(到期收益率!I236,到期收益率!$B236:$K236),"")</f>
        <v>5</v>
      </c>
      <c r="J236" s="5">
        <f>IFERROR(RANK(到期收益率!J236,到期收益率!$B236:$K236),"")</f>
        <v>10</v>
      </c>
      <c r="K236" s="5">
        <f>IFERROR(RANK(到期收益率!K236,到期收益率!$B236:$K236),"")</f>
        <v>3</v>
      </c>
    </row>
    <row r="237" spans="1:11" x14ac:dyDescent="0.15">
      <c r="A237" s="1">
        <v>42626</v>
      </c>
      <c r="B237" s="5">
        <f>IFERROR(RANK(到期收益率!B237,到期收益率!$B237:$K237),"")</f>
        <v>2</v>
      </c>
      <c r="C237" s="5">
        <f>IFERROR(RANK(到期收益率!C237,到期收益率!$B237:$K237),"")</f>
        <v>7</v>
      </c>
      <c r="D237" s="5">
        <f>IFERROR(RANK(到期收益率!D237,到期收益率!$B237:$K237),"")</f>
        <v>8</v>
      </c>
      <c r="E237" s="5">
        <f>IFERROR(RANK(到期收益率!E237,到期收益率!$B237:$K237),"")</f>
        <v>9</v>
      </c>
      <c r="F237" s="5">
        <f>IFERROR(RANK(到期收益率!F237,到期收益率!$B237:$K237),"")</f>
        <v>5</v>
      </c>
      <c r="G237" s="5">
        <f>IFERROR(RANK(到期收益率!G237,到期收益率!$B237:$K237),"")</f>
        <v>1</v>
      </c>
      <c r="H237" s="5">
        <f>IFERROR(RANK(到期收益率!H237,到期收益率!$B237:$K237),"")</f>
        <v>4</v>
      </c>
      <c r="I237" s="5">
        <f>IFERROR(RANK(到期收益率!I237,到期收益率!$B237:$K237),"")</f>
        <v>6</v>
      </c>
      <c r="J237" s="5">
        <f>IFERROR(RANK(到期收益率!J237,到期收益率!$B237:$K237),"")</f>
        <v>10</v>
      </c>
      <c r="K237" s="5">
        <f>IFERROR(RANK(到期收益率!K237,到期收益率!$B237:$K237),"")</f>
        <v>3</v>
      </c>
    </row>
    <row r="238" spans="1:11" x14ac:dyDescent="0.15">
      <c r="A238" s="1">
        <v>42627</v>
      </c>
      <c r="B238" s="5" t="str">
        <f>IFERROR(RANK(到期收益率!B238,到期收益率!$B238:$K238),"")</f>
        <v/>
      </c>
      <c r="C238" s="5">
        <f>IFERROR(RANK(到期收益率!C238,到期收益率!$B238:$K238),"")</f>
        <v>6</v>
      </c>
      <c r="D238" s="5">
        <f>IFERROR(RANK(到期收益率!D238,到期收益率!$B238:$K238),"")</f>
        <v>7</v>
      </c>
      <c r="E238" s="5">
        <f>IFERROR(RANK(到期收益率!E238,到期收益率!$B238:$K238),"")</f>
        <v>8</v>
      </c>
      <c r="F238" s="5">
        <f>IFERROR(RANK(到期收益率!F238,到期收益率!$B238:$K238),"")</f>
        <v>4</v>
      </c>
      <c r="G238" s="5">
        <f>IFERROR(RANK(到期收益率!G238,到期收益率!$B238:$K238),"")</f>
        <v>1</v>
      </c>
      <c r="H238" s="5">
        <f>IFERROR(RANK(到期收益率!H238,到期收益率!$B238:$K238),"")</f>
        <v>2</v>
      </c>
      <c r="I238" s="5">
        <f>IFERROR(RANK(到期收益率!I238,到期收益率!$B238:$K238),"")</f>
        <v>5</v>
      </c>
      <c r="J238" s="5">
        <f>IFERROR(RANK(到期收益率!J238,到期收益率!$B238:$K238),"")</f>
        <v>9</v>
      </c>
      <c r="K238" s="5">
        <f>IFERROR(RANK(到期收益率!K238,到期收益率!$B238:$K238),"")</f>
        <v>3</v>
      </c>
    </row>
    <row r="239" spans="1:11" x14ac:dyDescent="0.15">
      <c r="A239" s="1">
        <v>42632</v>
      </c>
      <c r="B239" s="5">
        <f>IFERROR(RANK(到期收益率!B239,到期收益率!$B239:$K239),"")</f>
        <v>2</v>
      </c>
      <c r="C239" s="5">
        <f>IFERROR(RANK(到期收益率!C239,到期收益率!$B239:$K239),"")</f>
        <v>8</v>
      </c>
      <c r="D239" s="5">
        <f>IFERROR(RANK(到期收益率!D239,到期收益率!$B239:$K239),"")</f>
        <v>7</v>
      </c>
      <c r="E239" s="5">
        <f>IFERROR(RANK(到期收益率!E239,到期收益率!$B239:$K239),"")</f>
        <v>9</v>
      </c>
      <c r="F239" s="5">
        <f>IFERROR(RANK(到期收益率!F239,到期收益率!$B239:$K239),"")</f>
        <v>5</v>
      </c>
      <c r="G239" s="5">
        <f>IFERROR(RANK(到期收益率!G239,到期收益率!$B239:$K239),"")</f>
        <v>1</v>
      </c>
      <c r="H239" s="5">
        <f>IFERROR(RANK(到期收益率!H239,到期收益率!$B239:$K239),"")</f>
        <v>4</v>
      </c>
      <c r="I239" s="5">
        <f>IFERROR(RANK(到期收益率!I239,到期收益率!$B239:$K239),"")</f>
        <v>6</v>
      </c>
      <c r="J239" s="5">
        <f>IFERROR(RANK(到期收益率!J239,到期收益率!$B239:$K239),"")</f>
        <v>10</v>
      </c>
      <c r="K239" s="5">
        <f>IFERROR(RANK(到期收益率!K239,到期收益率!$B239:$K239),"")</f>
        <v>3</v>
      </c>
    </row>
    <row r="240" spans="1:11" x14ac:dyDescent="0.15">
      <c r="A240" s="1">
        <v>42633</v>
      </c>
      <c r="B240" s="5">
        <f>IFERROR(RANK(到期收益率!B240,到期收益率!$B240:$K240),"")</f>
        <v>2</v>
      </c>
      <c r="C240" s="5">
        <f>IFERROR(RANK(到期收益率!C240,到期收益率!$B240:$K240),"")</f>
        <v>9</v>
      </c>
      <c r="D240" s="5">
        <f>IFERROR(RANK(到期收益率!D240,到期收益率!$B240:$K240),"")</f>
        <v>8</v>
      </c>
      <c r="E240" s="5">
        <f>IFERROR(RANK(到期收益率!E240,到期收益率!$B240:$K240),"")</f>
        <v>7</v>
      </c>
      <c r="F240" s="5">
        <f>IFERROR(RANK(到期收益率!F240,到期收益率!$B240:$K240),"")</f>
        <v>5</v>
      </c>
      <c r="G240" s="5">
        <f>IFERROR(RANK(到期收益率!G240,到期收益率!$B240:$K240),"")</f>
        <v>1</v>
      </c>
      <c r="H240" s="5">
        <f>IFERROR(RANK(到期收益率!H240,到期收益率!$B240:$K240),"")</f>
        <v>3</v>
      </c>
      <c r="I240" s="5">
        <f>IFERROR(RANK(到期收益率!I240,到期收益率!$B240:$K240),"")</f>
        <v>6</v>
      </c>
      <c r="J240" s="5">
        <f>IFERROR(RANK(到期收益率!J240,到期收益率!$B240:$K240),"")</f>
        <v>10</v>
      </c>
      <c r="K240" s="5">
        <f>IFERROR(RANK(到期收益率!K240,到期收益率!$B240:$K240),"")</f>
        <v>4</v>
      </c>
    </row>
    <row r="241" spans="1:11" x14ac:dyDescent="0.15">
      <c r="A241" s="1">
        <v>42634</v>
      </c>
      <c r="B241" s="5">
        <f>IFERROR(RANK(到期收益率!B241,到期收益率!$B241:$K241),"")</f>
        <v>2</v>
      </c>
      <c r="C241" s="5">
        <f>IFERROR(RANK(到期收益率!C241,到期收益率!$B241:$K241),"")</f>
        <v>7</v>
      </c>
      <c r="D241" s="5">
        <f>IFERROR(RANK(到期收益率!D241,到期收益率!$B241:$K241),"")</f>
        <v>9</v>
      </c>
      <c r="E241" s="5">
        <f>IFERROR(RANK(到期收益率!E241,到期收益率!$B241:$K241),"")</f>
        <v>8</v>
      </c>
      <c r="F241" s="5">
        <f>IFERROR(RANK(到期收益率!F241,到期收益率!$B241:$K241),"")</f>
        <v>6</v>
      </c>
      <c r="G241" s="5">
        <f>IFERROR(RANK(到期收益率!G241,到期收益率!$B241:$K241),"")</f>
        <v>1</v>
      </c>
      <c r="H241" s="5">
        <f>IFERROR(RANK(到期收益率!H241,到期收益率!$B241:$K241),"")</f>
        <v>4</v>
      </c>
      <c r="I241" s="5">
        <f>IFERROR(RANK(到期收益率!I241,到期收益率!$B241:$K241),"")</f>
        <v>5</v>
      </c>
      <c r="J241" s="5">
        <f>IFERROR(RANK(到期收益率!J241,到期收益率!$B241:$K241),"")</f>
        <v>10</v>
      </c>
      <c r="K241" s="5">
        <f>IFERROR(RANK(到期收益率!K241,到期收益率!$B241:$K241),"")</f>
        <v>3</v>
      </c>
    </row>
    <row r="242" spans="1:11" x14ac:dyDescent="0.15">
      <c r="A242" s="1">
        <v>42635</v>
      </c>
      <c r="B242" s="5">
        <f>IFERROR(RANK(到期收益率!B242,到期收益率!$B242:$K242),"")</f>
        <v>2</v>
      </c>
      <c r="C242" s="5">
        <f>IFERROR(RANK(到期收益率!C242,到期收益率!$B242:$K242),"")</f>
        <v>7</v>
      </c>
      <c r="D242" s="5">
        <f>IFERROR(RANK(到期收益率!D242,到期收益率!$B242:$K242),"")</f>
        <v>8</v>
      </c>
      <c r="E242" s="5">
        <f>IFERROR(RANK(到期收益率!E242,到期收益率!$B242:$K242),"")</f>
        <v>6</v>
      </c>
      <c r="F242" s="5">
        <f>IFERROR(RANK(到期收益率!F242,到期收益率!$B242:$K242),"")</f>
        <v>5</v>
      </c>
      <c r="G242" s="5">
        <f>IFERROR(RANK(到期收益率!G242,到期收益率!$B242:$K242),"")</f>
        <v>1</v>
      </c>
      <c r="H242" s="5">
        <f>IFERROR(RANK(到期收益率!H242,到期收益率!$B242:$K242),"")</f>
        <v>3</v>
      </c>
      <c r="I242" s="5">
        <f>IFERROR(RANK(到期收益率!I242,到期收益率!$B242:$K242),"")</f>
        <v>4</v>
      </c>
      <c r="J242" s="5">
        <f>IFERROR(RANK(到期收益率!J242,到期收益率!$B242:$K242),"")</f>
        <v>9</v>
      </c>
      <c r="K242" s="5" t="str">
        <f>IFERROR(RANK(到期收益率!K242,到期收益率!$B242:$K242),"")</f>
        <v/>
      </c>
    </row>
    <row r="243" spans="1:11" x14ac:dyDescent="0.15">
      <c r="A243" s="1">
        <v>42636</v>
      </c>
      <c r="B243" s="5">
        <f>IFERROR(RANK(到期收益率!B243,到期收益率!$B243:$K243),"")</f>
        <v>2</v>
      </c>
      <c r="C243" s="5">
        <f>IFERROR(RANK(到期收益率!C243,到期收益率!$B243:$K243),"")</f>
        <v>7</v>
      </c>
      <c r="D243" s="5">
        <f>IFERROR(RANK(到期收益率!D243,到期收益率!$B243:$K243),"")</f>
        <v>8</v>
      </c>
      <c r="E243" s="5">
        <f>IFERROR(RANK(到期收益率!E243,到期收益率!$B243:$K243),"")</f>
        <v>6</v>
      </c>
      <c r="F243" s="5">
        <f>IFERROR(RANK(到期收益率!F243,到期收益率!$B243:$K243),"")</f>
        <v>5</v>
      </c>
      <c r="G243" s="5">
        <f>IFERROR(RANK(到期收益率!G243,到期收益率!$B243:$K243),"")</f>
        <v>1</v>
      </c>
      <c r="H243" s="5">
        <f>IFERROR(RANK(到期收益率!H243,到期收益率!$B243:$K243),"")</f>
        <v>3</v>
      </c>
      <c r="I243" s="5">
        <f>IFERROR(RANK(到期收益率!I243,到期收益率!$B243:$K243),"")</f>
        <v>4</v>
      </c>
      <c r="J243" s="5">
        <f>IFERROR(RANK(到期收益率!J243,到期收益率!$B243:$K243),"")</f>
        <v>9</v>
      </c>
      <c r="K243" s="5" t="str">
        <f>IFERROR(RANK(到期收益率!K243,到期收益率!$B243:$K243),"")</f>
        <v/>
      </c>
    </row>
    <row r="244" spans="1:11" x14ac:dyDescent="0.15">
      <c r="A244" s="1">
        <v>42639</v>
      </c>
      <c r="B244" s="5">
        <f>IFERROR(RANK(到期收益率!B244,到期收益率!$B244:$K244),"")</f>
        <v>2</v>
      </c>
      <c r="C244" s="5">
        <f>IFERROR(RANK(到期收益率!C244,到期收益率!$B244:$K244),"")</f>
        <v>8</v>
      </c>
      <c r="D244" s="5">
        <f>IFERROR(RANK(到期收益率!D244,到期收益率!$B244:$K244),"")</f>
        <v>10</v>
      </c>
      <c r="E244" s="5">
        <f>IFERROR(RANK(到期收益率!E244,到期收益率!$B244:$K244),"")</f>
        <v>9</v>
      </c>
      <c r="F244" s="5">
        <f>IFERROR(RANK(到期收益率!F244,到期收益率!$B244:$K244),"")</f>
        <v>5</v>
      </c>
      <c r="G244" s="5">
        <f>IFERROR(RANK(到期收益率!G244,到期收益率!$B244:$K244),"")</f>
        <v>1</v>
      </c>
      <c r="H244" s="5">
        <f>IFERROR(RANK(到期收益率!H244,到期收益率!$B244:$K244),"")</f>
        <v>4</v>
      </c>
      <c r="I244" s="5">
        <f>IFERROR(RANK(到期收益率!I244,到期收益率!$B244:$K244),"")</f>
        <v>6</v>
      </c>
      <c r="J244" s="5">
        <f>IFERROR(RANK(到期收益率!J244,到期收益率!$B244:$K244),"")</f>
        <v>7</v>
      </c>
      <c r="K244" s="5">
        <f>IFERROR(RANK(到期收益率!K244,到期收益率!$B244:$K244),"")</f>
        <v>3</v>
      </c>
    </row>
    <row r="245" spans="1:11" x14ac:dyDescent="0.15">
      <c r="A245" s="1">
        <v>42640</v>
      </c>
      <c r="B245" s="5">
        <f>IFERROR(RANK(到期收益率!B245,到期收益率!$B245:$K245),"")</f>
        <v>2</v>
      </c>
      <c r="C245" s="5">
        <f>IFERROR(RANK(到期收益率!C245,到期收益率!$B245:$K245),"")</f>
        <v>7</v>
      </c>
      <c r="D245" s="5">
        <f>IFERROR(RANK(到期收益率!D245,到期收益率!$B245:$K245),"")</f>
        <v>9</v>
      </c>
      <c r="E245" s="5">
        <f>IFERROR(RANK(到期收益率!E245,到期收益率!$B245:$K245),"")</f>
        <v>8</v>
      </c>
      <c r="F245" s="5">
        <f>IFERROR(RANK(到期收益率!F245,到期收益率!$B245:$K245),"")</f>
        <v>4</v>
      </c>
      <c r="G245" s="5">
        <f>IFERROR(RANK(到期收益率!G245,到期收益率!$B245:$K245),"")</f>
        <v>1</v>
      </c>
      <c r="H245" s="5">
        <f>IFERROR(RANK(到期收益率!H245,到期收益率!$B245:$K245),"")</f>
        <v>3</v>
      </c>
      <c r="I245" s="5">
        <f>IFERROR(RANK(到期收益率!I245,到期收益率!$B245:$K245),"")</f>
        <v>5</v>
      </c>
      <c r="J245" s="5">
        <f>IFERROR(RANK(到期收益率!J245,到期收益率!$B245:$K245),"")</f>
        <v>6</v>
      </c>
      <c r="K245" s="5" t="str">
        <f>IFERROR(RANK(到期收益率!K245,到期收益率!$B245:$K245),"")</f>
        <v/>
      </c>
    </row>
    <row r="246" spans="1:11" x14ac:dyDescent="0.15">
      <c r="A246" s="1">
        <v>42641</v>
      </c>
      <c r="B246" s="5" t="str">
        <f>IFERROR(RANK(到期收益率!B246,到期收益率!$B246:$K246),"")</f>
        <v/>
      </c>
      <c r="C246" s="5">
        <f>IFERROR(RANK(到期收益率!C246,到期收益率!$B246:$K246),"")</f>
        <v>7</v>
      </c>
      <c r="D246" s="5">
        <f>IFERROR(RANK(到期收益率!D246,到期收益率!$B246:$K246),"")</f>
        <v>9</v>
      </c>
      <c r="E246" s="5">
        <f>IFERROR(RANK(到期收益率!E246,到期收益率!$B246:$K246),"")</f>
        <v>8</v>
      </c>
      <c r="F246" s="5">
        <f>IFERROR(RANK(到期收益率!F246,到期收益率!$B246:$K246),"")</f>
        <v>4</v>
      </c>
      <c r="G246" s="5">
        <f>IFERROR(RANK(到期收益率!G246,到期收益率!$B246:$K246),"")</f>
        <v>1</v>
      </c>
      <c r="H246" s="5">
        <f>IFERROR(RANK(到期收益率!H246,到期收益率!$B246:$K246),"")</f>
        <v>3</v>
      </c>
      <c r="I246" s="5">
        <f>IFERROR(RANK(到期收益率!I246,到期收益率!$B246:$K246),"")</f>
        <v>5</v>
      </c>
      <c r="J246" s="5">
        <f>IFERROR(RANK(到期收益率!J246,到期收益率!$B246:$K246),"")</f>
        <v>6</v>
      </c>
      <c r="K246" s="5">
        <f>IFERROR(RANK(到期收益率!K246,到期收益率!$B246:$K246),"")</f>
        <v>2</v>
      </c>
    </row>
    <row r="247" spans="1:11" x14ac:dyDescent="0.15">
      <c r="A247" s="1">
        <v>42642</v>
      </c>
      <c r="B247" s="5">
        <f>IFERROR(RANK(到期收益率!B247,到期收益率!$B247:$K247),"")</f>
        <v>2</v>
      </c>
      <c r="C247" s="5">
        <f>IFERROR(RANK(到期收益率!C247,到期收益率!$B247:$K247),"")</f>
        <v>8</v>
      </c>
      <c r="D247" s="5">
        <f>IFERROR(RANK(到期收益率!D247,到期收益率!$B247:$K247),"")</f>
        <v>10</v>
      </c>
      <c r="E247" s="5">
        <f>IFERROR(RANK(到期收益率!E247,到期收益率!$B247:$K247),"")</f>
        <v>9</v>
      </c>
      <c r="F247" s="5">
        <f>IFERROR(RANK(到期收益率!F247,到期收益率!$B247:$K247),"")</f>
        <v>5</v>
      </c>
      <c r="G247" s="5">
        <f>IFERROR(RANK(到期收益率!G247,到期收益率!$B247:$K247),"")</f>
        <v>1</v>
      </c>
      <c r="H247" s="5">
        <f>IFERROR(RANK(到期收益率!H247,到期收益率!$B247:$K247),"")</f>
        <v>4</v>
      </c>
      <c r="I247" s="5">
        <f>IFERROR(RANK(到期收益率!I247,到期收益率!$B247:$K247),"")</f>
        <v>6</v>
      </c>
      <c r="J247" s="5">
        <f>IFERROR(RANK(到期收益率!J247,到期收益率!$B247:$K247),"")</f>
        <v>7</v>
      </c>
      <c r="K247" s="5">
        <f>IFERROR(RANK(到期收益率!K247,到期收益率!$B247:$K247),"")</f>
        <v>3</v>
      </c>
    </row>
    <row r="248" spans="1:11" x14ac:dyDescent="0.15">
      <c r="A248" s="1">
        <v>42643</v>
      </c>
      <c r="B248" s="5">
        <f>IFERROR(RANK(到期收益率!B248,到期收益率!$B248:$K248),"")</f>
        <v>2</v>
      </c>
      <c r="C248" s="5">
        <f>IFERROR(RANK(到期收益率!C248,到期收益率!$B248:$K248),"")</f>
        <v>8</v>
      </c>
      <c r="D248" s="5">
        <f>IFERROR(RANK(到期收益率!D248,到期收益率!$B248:$K248),"")</f>
        <v>9</v>
      </c>
      <c r="E248" s="5">
        <f>IFERROR(RANK(到期收益率!E248,到期收益率!$B248:$K248),"")</f>
        <v>10</v>
      </c>
      <c r="F248" s="5">
        <f>IFERROR(RANK(到期收益率!F248,到期收益率!$B248:$K248),"")</f>
        <v>5</v>
      </c>
      <c r="G248" s="5">
        <f>IFERROR(RANK(到期收益率!G248,到期收益率!$B248:$K248),"")</f>
        <v>1</v>
      </c>
      <c r="H248" s="5">
        <f>IFERROR(RANK(到期收益率!H248,到期收益率!$B248:$K248),"")</f>
        <v>4</v>
      </c>
      <c r="I248" s="5">
        <f>IFERROR(RANK(到期收益率!I248,到期收益率!$B248:$K248),"")</f>
        <v>7</v>
      </c>
      <c r="J248" s="5">
        <f>IFERROR(RANK(到期收益率!J248,到期收益率!$B248:$K248),"")</f>
        <v>6</v>
      </c>
      <c r="K248" s="5">
        <f>IFERROR(RANK(到期收益率!K248,到期收益率!$B248:$K248),"")</f>
        <v>3</v>
      </c>
    </row>
    <row r="249" spans="1:11" x14ac:dyDescent="0.15">
      <c r="B249" s="5" t="str">
        <f>IFERROR(RANK(到期收益率!B249,到期收益率!$B249:$K249),"")</f>
        <v/>
      </c>
      <c r="C249" s="5" t="str">
        <f>IFERROR(RANK(到期收益率!C249,到期收益率!$B249:$K249),"")</f>
        <v/>
      </c>
      <c r="D249" s="5" t="str">
        <f>IFERROR(RANK(到期收益率!D249,到期收益率!$B249:$K249),"")</f>
        <v/>
      </c>
      <c r="E249" s="5" t="str">
        <f>IFERROR(RANK(到期收益率!E249,到期收益率!$B249:$K249),"")</f>
        <v/>
      </c>
      <c r="F249" s="5" t="str">
        <f>IFERROR(RANK(到期收益率!F249,到期收益率!$B249:$K249),"")</f>
        <v/>
      </c>
      <c r="G249" s="5" t="str">
        <f>IFERROR(RANK(到期收益率!G249,到期收益率!$B249:$K249),"")</f>
        <v/>
      </c>
      <c r="H249" s="5" t="str">
        <f>IFERROR(RANK(到期收益率!H249,到期收益率!$B249:$K249),"")</f>
        <v/>
      </c>
      <c r="I249" s="5" t="str">
        <f>IFERROR(RANK(到期收益率!I249,到期收益率!$B249:$K249),"")</f>
        <v/>
      </c>
      <c r="J249" s="5" t="str">
        <f>IFERROR(RANK(到期收益率!J249,到期收益率!$B249:$K249),"")</f>
        <v/>
      </c>
      <c r="K249" s="5" t="str">
        <f>IFERROR(RANK(到期收益率!K249,到期收益率!$B249:$K249),"")</f>
        <v/>
      </c>
    </row>
    <row r="250" spans="1:11" x14ac:dyDescent="0.15">
      <c r="B250" s="5" t="str">
        <f>IFERROR(RANK(到期收益率!B250,到期收益率!$B250:$K250),"")</f>
        <v/>
      </c>
      <c r="C250" s="5" t="str">
        <f>IFERROR(RANK(到期收益率!C250,到期收益率!$B250:$K250),"")</f>
        <v/>
      </c>
      <c r="D250" s="5" t="str">
        <f>IFERROR(RANK(到期收益率!D250,到期收益率!$B250:$K250),"")</f>
        <v/>
      </c>
      <c r="E250" s="5" t="str">
        <f>IFERROR(RANK(到期收益率!E250,到期收益率!$B250:$K250),"")</f>
        <v/>
      </c>
      <c r="F250" s="5" t="str">
        <f>IFERROR(RANK(到期收益率!F250,到期收益率!$B250:$K250),"")</f>
        <v/>
      </c>
      <c r="G250" s="5" t="str">
        <f>IFERROR(RANK(到期收益率!G250,到期收益率!$B250:$K250),"")</f>
        <v/>
      </c>
      <c r="H250" s="5" t="str">
        <f>IFERROR(RANK(到期收益率!H250,到期收益率!$B250:$K250),"")</f>
        <v/>
      </c>
      <c r="I250" s="5" t="str">
        <f>IFERROR(RANK(到期收益率!I250,到期收益率!$B250:$K250),"")</f>
        <v/>
      </c>
      <c r="J250" s="5" t="str">
        <f>IFERROR(RANK(到期收益率!J250,到期收益率!$B250:$K250),"")</f>
        <v/>
      </c>
      <c r="K250" s="5" t="str">
        <f>IFERROR(RANK(到期收益率!K250,到期收益率!$B250:$K250),"")</f>
        <v/>
      </c>
    </row>
    <row r="251" spans="1:11" x14ac:dyDescent="0.15">
      <c r="B251" s="5" t="str">
        <f>IFERROR(RANK(到期收益率!B251,到期收益率!$B251:$K251),"")</f>
        <v/>
      </c>
      <c r="C251" s="5" t="str">
        <f>IFERROR(RANK(到期收益率!C251,到期收益率!$B251:$K251),"")</f>
        <v/>
      </c>
      <c r="D251" s="5" t="str">
        <f>IFERROR(RANK(到期收益率!D251,到期收益率!$B251:$K251),"")</f>
        <v/>
      </c>
      <c r="E251" s="5" t="str">
        <f>IFERROR(RANK(到期收益率!E251,到期收益率!$B251:$K251),"")</f>
        <v/>
      </c>
      <c r="F251" s="5" t="str">
        <f>IFERROR(RANK(到期收益率!F251,到期收益率!$B251:$K251),"")</f>
        <v/>
      </c>
      <c r="G251" s="5" t="str">
        <f>IFERROR(RANK(到期收益率!G251,到期收益率!$B251:$K251),"")</f>
        <v/>
      </c>
      <c r="H251" s="5" t="str">
        <f>IFERROR(RANK(到期收益率!H251,到期收益率!$B251:$K251),"")</f>
        <v/>
      </c>
      <c r="I251" s="5" t="str">
        <f>IFERROR(RANK(到期收益率!I251,到期收益率!$B251:$K251),"")</f>
        <v/>
      </c>
      <c r="J251" s="5" t="str">
        <f>IFERROR(RANK(到期收益率!J251,到期收益率!$B251:$K251),"")</f>
        <v/>
      </c>
      <c r="K251" s="5" t="str">
        <f>IFERROR(RANK(到期收益率!K251,到期收益率!$B251:$K251),"")</f>
        <v/>
      </c>
    </row>
    <row r="252" spans="1:11" x14ac:dyDescent="0.15">
      <c r="B252" s="5" t="str">
        <f>IFERROR(RANK(到期收益率!B252,到期收益率!$B252:$K252),"")</f>
        <v/>
      </c>
      <c r="C252" s="5" t="str">
        <f>IFERROR(RANK(到期收益率!C252,到期收益率!$B252:$K252),"")</f>
        <v/>
      </c>
      <c r="D252" s="5" t="str">
        <f>IFERROR(RANK(到期收益率!D252,到期收益率!$B252:$K252),"")</f>
        <v/>
      </c>
      <c r="E252" s="5" t="str">
        <f>IFERROR(RANK(到期收益率!E252,到期收益率!$B252:$K252),"")</f>
        <v/>
      </c>
      <c r="F252" s="5" t="str">
        <f>IFERROR(RANK(到期收益率!F252,到期收益率!$B252:$K252),"")</f>
        <v/>
      </c>
      <c r="G252" s="5" t="str">
        <f>IFERROR(RANK(到期收益率!G252,到期收益率!$B252:$K252),"")</f>
        <v/>
      </c>
      <c r="H252" s="5" t="str">
        <f>IFERROR(RANK(到期收益率!H252,到期收益率!$B252:$K252),"")</f>
        <v/>
      </c>
      <c r="I252" s="5" t="str">
        <f>IFERROR(RANK(到期收益率!I252,到期收益率!$B252:$K252),"")</f>
        <v/>
      </c>
      <c r="J252" s="5" t="str">
        <f>IFERROR(RANK(到期收益率!J252,到期收益率!$B252:$K252),"")</f>
        <v/>
      </c>
      <c r="K252" s="5" t="str">
        <f>IFERROR(RANK(到期收益率!K252,到期收益率!$B252:$K252),"")</f>
        <v/>
      </c>
    </row>
    <row r="253" spans="1:11" x14ac:dyDescent="0.15">
      <c r="B253" s="5" t="str">
        <f>IFERROR(RANK(到期收益率!B253,到期收益率!$B253:$K253),"")</f>
        <v/>
      </c>
      <c r="C253" s="5" t="str">
        <f>IFERROR(RANK(到期收益率!C253,到期收益率!$B253:$K253),"")</f>
        <v/>
      </c>
      <c r="D253" s="5" t="str">
        <f>IFERROR(RANK(到期收益率!D253,到期收益率!$B253:$K253),"")</f>
        <v/>
      </c>
      <c r="E253" s="5" t="str">
        <f>IFERROR(RANK(到期收益率!E253,到期收益率!$B253:$K253),"")</f>
        <v/>
      </c>
      <c r="F253" s="5" t="str">
        <f>IFERROR(RANK(到期收益率!F253,到期收益率!$B253:$K253),"")</f>
        <v/>
      </c>
      <c r="G253" s="5" t="str">
        <f>IFERROR(RANK(到期收益率!G253,到期收益率!$B253:$K253),"")</f>
        <v/>
      </c>
      <c r="H253" s="5" t="str">
        <f>IFERROR(RANK(到期收益率!H253,到期收益率!$B253:$K253),"")</f>
        <v/>
      </c>
      <c r="I253" s="5" t="str">
        <f>IFERROR(RANK(到期收益率!I253,到期收益率!$B253:$K253),"")</f>
        <v/>
      </c>
      <c r="J253" s="5" t="str">
        <f>IFERROR(RANK(到期收益率!J253,到期收益率!$B253:$K253),"")</f>
        <v/>
      </c>
      <c r="K253" s="5" t="str">
        <f>IFERROR(RANK(到期收益率!K253,到期收益率!$B253:$K253),"")</f>
        <v/>
      </c>
    </row>
    <row r="254" spans="1:11" x14ac:dyDescent="0.15">
      <c r="B254" s="5" t="str">
        <f>IFERROR(RANK(到期收益率!B254,到期收益率!$B254:$K254),"")</f>
        <v/>
      </c>
      <c r="C254" s="5" t="str">
        <f>IFERROR(RANK(到期收益率!C254,到期收益率!$B254:$K254),"")</f>
        <v/>
      </c>
      <c r="D254" s="5" t="str">
        <f>IFERROR(RANK(到期收益率!D254,到期收益率!$B254:$K254),"")</f>
        <v/>
      </c>
      <c r="E254" s="5" t="str">
        <f>IFERROR(RANK(到期收益率!E254,到期收益率!$B254:$K254),"")</f>
        <v/>
      </c>
      <c r="F254" s="5" t="str">
        <f>IFERROR(RANK(到期收益率!F254,到期收益率!$B254:$K254),"")</f>
        <v/>
      </c>
      <c r="G254" s="5" t="str">
        <f>IFERROR(RANK(到期收益率!G254,到期收益率!$B254:$K254),"")</f>
        <v/>
      </c>
      <c r="H254" s="5" t="str">
        <f>IFERROR(RANK(到期收益率!H254,到期收益率!$B254:$K254),"")</f>
        <v/>
      </c>
      <c r="I254" s="5" t="str">
        <f>IFERROR(RANK(到期收益率!I254,到期收益率!$B254:$K254),"")</f>
        <v/>
      </c>
      <c r="J254" s="5" t="str">
        <f>IFERROR(RANK(到期收益率!J254,到期收益率!$B254:$K254),"")</f>
        <v/>
      </c>
      <c r="K254" s="5" t="str">
        <f>IFERROR(RANK(到期收益率!K254,到期收益率!$B254:$K254),"")</f>
        <v/>
      </c>
    </row>
    <row r="255" spans="1:11" x14ac:dyDescent="0.15">
      <c r="B255" s="5" t="str">
        <f>IFERROR(RANK(到期收益率!B255,到期收益率!$B255:$K255),"")</f>
        <v/>
      </c>
      <c r="C255" s="5" t="str">
        <f>IFERROR(RANK(到期收益率!C255,到期收益率!$B255:$K255),"")</f>
        <v/>
      </c>
      <c r="D255" s="5" t="str">
        <f>IFERROR(RANK(到期收益率!D255,到期收益率!$B255:$K255),"")</f>
        <v/>
      </c>
      <c r="E255" s="5" t="str">
        <f>IFERROR(RANK(到期收益率!E255,到期收益率!$B255:$K255),"")</f>
        <v/>
      </c>
      <c r="F255" s="5" t="str">
        <f>IFERROR(RANK(到期收益率!F255,到期收益率!$B255:$K255),"")</f>
        <v/>
      </c>
      <c r="G255" s="5" t="str">
        <f>IFERROR(RANK(到期收益率!G255,到期收益率!$B255:$K255),"")</f>
        <v/>
      </c>
      <c r="H255" s="5" t="str">
        <f>IFERROR(RANK(到期收益率!H255,到期收益率!$B255:$K255),"")</f>
        <v/>
      </c>
      <c r="I255" s="5" t="str">
        <f>IFERROR(RANK(到期收益率!I255,到期收益率!$B255:$K255),"")</f>
        <v/>
      </c>
      <c r="J255" s="5" t="str">
        <f>IFERROR(RANK(到期收益率!J255,到期收益率!$B255:$K255),"")</f>
        <v/>
      </c>
      <c r="K255" s="5" t="str">
        <f>IFERROR(RANK(到期收益率!K255,到期收益率!$B255:$K255),"")</f>
        <v/>
      </c>
    </row>
    <row r="256" spans="1:11" x14ac:dyDescent="0.15">
      <c r="B256" s="5" t="str">
        <f>IFERROR(RANK(到期收益率!B256,到期收益率!$B256:$K256),"")</f>
        <v/>
      </c>
      <c r="C256" s="5" t="str">
        <f>IFERROR(RANK(到期收益率!C256,到期收益率!$B256:$K256),"")</f>
        <v/>
      </c>
      <c r="D256" s="5" t="str">
        <f>IFERROR(RANK(到期收益率!D256,到期收益率!$B256:$K256),"")</f>
        <v/>
      </c>
      <c r="E256" s="5" t="str">
        <f>IFERROR(RANK(到期收益率!E256,到期收益率!$B256:$K256),"")</f>
        <v/>
      </c>
      <c r="F256" s="5" t="str">
        <f>IFERROR(RANK(到期收益率!F256,到期收益率!$B256:$K256),"")</f>
        <v/>
      </c>
      <c r="G256" s="5" t="str">
        <f>IFERROR(RANK(到期收益率!G256,到期收益率!$B256:$K256),"")</f>
        <v/>
      </c>
      <c r="H256" s="5" t="str">
        <f>IFERROR(RANK(到期收益率!H256,到期收益率!$B256:$K256),"")</f>
        <v/>
      </c>
      <c r="I256" s="5" t="str">
        <f>IFERROR(RANK(到期收益率!I256,到期收益率!$B256:$K256),"")</f>
        <v/>
      </c>
      <c r="J256" s="5" t="str">
        <f>IFERROR(RANK(到期收益率!J256,到期收益率!$B256:$K256),"")</f>
        <v/>
      </c>
      <c r="K256" s="5" t="str">
        <f>IFERROR(RANK(到期收益率!K256,到期收益率!$B256:$K256),"")</f>
        <v/>
      </c>
    </row>
    <row r="257" spans="2:11" x14ac:dyDescent="0.15">
      <c r="B257" s="5" t="str">
        <f>IFERROR(RANK(到期收益率!B257,到期收益率!$B257:$K257),"")</f>
        <v/>
      </c>
      <c r="C257" s="5" t="str">
        <f>IFERROR(RANK(到期收益率!C257,到期收益率!$B257:$K257),"")</f>
        <v/>
      </c>
      <c r="D257" s="5" t="str">
        <f>IFERROR(RANK(到期收益率!D257,到期收益率!$B257:$K257),"")</f>
        <v/>
      </c>
      <c r="E257" s="5" t="str">
        <f>IFERROR(RANK(到期收益率!E257,到期收益率!$B257:$K257),"")</f>
        <v/>
      </c>
      <c r="F257" s="5" t="str">
        <f>IFERROR(RANK(到期收益率!F257,到期收益率!$B257:$K257),"")</f>
        <v/>
      </c>
      <c r="G257" s="5" t="str">
        <f>IFERROR(RANK(到期收益率!G257,到期收益率!$B257:$K257),"")</f>
        <v/>
      </c>
      <c r="H257" s="5" t="str">
        <f>IFERROR(RANK(到期收益率!H257,到期收益率!$B257:$K257),"")</f>
        <v/>
      </c>
      <c r="I257" s="5" t="str">
        <f>IFERROR(RANK(到期收益率!I257,到期收益率!$B257:$K257),"")</f>
        <v/>
      </c>
      <c r="J257" s="5" t="str">
        <f>IFERROR(RANK(到期收益率!J257,到期收益率!$B257:$K257),"")</f>
        <v/>
      </c>
      <c r="K257" s="5" t="str">
        <f>IFERROR(RANK(到期收益率!K257,到期收益率!$B257:$K257),"")</f>
        <v/>
      </c>
    </row>
    <row r="258" spans="2:11" x14ac:dyDescent="0.15">
      <c r="B258" s="5" t="str">
        <f>IFERROR(RANK(到期收益率!B258,到期收益率!$B258:$K258),"")</f>
        <v/>
      </c>
      <c r="C258" s="5" t="str">
        <f>IFERROR(RANK(到期收益率!C258,到期收益率!$B258:$K258),"")</f>
        <v/>
      </c>
      <c r="D258" s="5" t="str">
        <f>IFERROR(RANK(到期收益率!D258,到期收益率!$B258:$K258),"")</f>
        <v/>
      </c>
      <c r="E258" s="5" t="str">
        <f>IFERROR(RANK(到期收益率!E258,到期收益率!$B258:$K258),"")</f>
        <v/>
      </c>
      <c r="F258" s="5" t="str">
        <f>IFERROR(RANK(到期收益率!F258,到期收益率!$B258:$K258),"")</f>
        <v/>
      </c>
      <c r="G258" s="5" t="str">
        <f>IFERROR(RANK(到期收益率!G258,到期收益率!$B258:$K258),"")</f>
        <v/>
      </c>
      <c r="H258" s="5" t="str">
        <f>IFERROR(RANK(到期收益率!H258,到期收益率!$B258:$K258),"")</f>
        <v/>
      </c>
      <c r="I258" s="5" t="str">
        <f>IFERROR(RANK(到期收益率!I258,到期收益率!$B258:$K258),"")</f>
        <v/>
      </c>
      <c r="J258" s="5" t="str">
        <f>IFERROR(RANK(到期收益率!J258,到期收益率!$B258:$K258),"")</f>
        <v/>
      </c>
      <c r="K258" s="5" t="str">
        <f>IFERROR(RANK(到期收益率!K258,到期收益率!$B258:$K258),"")</f>
        <v/>
      </c>
    </row>
    <row r="259" spans="2:11" x14ac:dyDescent="0.15">
      <c r="B259" s="5" t="str">
        <f>IFERROR(RANK(到期收益率!B259,到期收益率!$B259:$K259),"")</f>
        <v/>
      </c>
      <c r="C259" s="5" t="str">
        <f>IFERROR(RANK(到期收益率!C259,到期收益率!$B259:$K259),"")</f>
        <v/>
      </c>
      <c r="D259" s="5" t="str">
        <f>IFERROR(RANK(到期收益率!D259,到期收益率!$B259:$K259),"")</f>
        <v/>
      </c>
      <c r="E259" s="5" t="str">
        <f>IFERROR(RANK(到期收益率!E259,到期收益率!$B259:$K259),"")</f>
        <v/>
      </c>
      <c r="F259" s="5" t="str">
        <f>IFERROR(RANK(到期收益率!F259,到期收益率!$B259:$K259),"")</f>
        <v/>
      </c>
      <c r="G259" s="5" t="str">
        <f>IFERROR(RANK(到期收益率!G259,到期收益率!$B259:$K259),"")</f>
        <v/>
      </c>
      <c r="H259" s="5" t="str">
        <f>IFERROR(RANK(到期收益率!H259,到期收益率!$B259:$K259),"")</f>
        <v/>
      </c>
      <c r="I259" s="5" t="str">
        <f>IFERROR(RANK(到期收益率!I259,到期收益率!$B259:$K259),"")</f>
        <v/>
      </c>
      <c r="J259" s="5" t="str">
        <f>IFERROR(RANK(到期收益率!J259,到期收益率!$B259:$K259),"")</f>
        <v/>
      </c>
      <c r="K259" s="5" t="str">
        <f>IFERROR(RANK(到期收益率!K259,到期收益率!$B259:$K259),"")</f>
        <v/>
      </c>
    </row>
    <row r="260" spans="2:11" x14ac:dyDescent="0.15">
      <c r="B260" s="5" t="str">
        <f>IFERROR(RANK(到期收益率!B260,到期收益率!$B260:$K260),"")</f>
        <v/>
      </c>
      <c r="C260" s="5" t="str">
        <f>IFERROR(RANK(到期收益率!C260,到期收益率!$B260:$K260),"")</f>
        <v/>
      </c>
      <c r="D260" s="5" t="str">
        <f>IFERROR(RANK(到期收益率!D260,到期收益率!$B260:$K260),"")</f>
        <v/>
      </c>
      <c r="E260" s="5" t="str">
        <f>IFERROR(RANK(到期收益率!E260,到期收益率!$B260:$K260),"")</f>
        <v/>
      </c>
      <c r="F260" s="5" t="str">
        <f>IFERROR(RANK(到期收益率!F260,到期收益率!$B260:$K260),"")</f>
        <v/>
      </c>
      <c r="G260" s="5" t="str">
        <f>IFERROR(RANK(到期收益率!G260,到期收益率!$B260:$K260),"")</f>
        <v/>
      </c>
      <c r="H260" s="5" t="str">
        <f>IFERROR(RANK(到期收益率!H260,到期收益率!$B260:$K260),"")</f>
        <v/>
      </c>
      <c r="I260" s="5" t="str">
        <f>IFERROR(RANK(到期收益率!I260,到期收益率!$B260:$K260),"")</f>
        <v/>
      </c>
      <c r="J260" s="5" t="str">
        <f>IFERROR(RANK(到期收益率!J260,到期收益率!$B260:$K260),"")</f>
        <v/>
      </c>
      <c r="K260" s="5" t="str">
        <f>IFERROR(RANK(到期收益率!K260,到期收益率!$B260:$K260),"")</f>
        <v/>
      </c>
    </row>
  </sheetData>
  <phoneticPr fontId="1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8"/>
  <sheetViews>
    <sheetView workbookViewId="0">
      <pane xSplit="1" ySplit="2" topLeftCell="B186" activePane="bottomRight" state="frozen"/>
      <selection pane="topRight" activeCell="B1" sqref="B1"/>
      <selection pane="bottomLeft" activeCell="A3" sqref="A3"/>
      <selection pane="bottomRight" sqref="A1:XFD1048576"/>
    </sheetView>
  </sheetViews>
  <sheetFormatPr defaultRowHeight="13.5" x14ac:dyDescent="0.15"/>
  <cols>
    <col min="1" max="1" width="11.5" style="1" customWidth="1"/>
    <col min="13" max="13" width="9" style="6"/>
  </cols>
  <sheetData>
    <row r="1" spans="1:13" x14ac:dyDescent="0.15">
      <c r="A1" s="1" t="s">
        <v>14</v>
      </c>
      <c r="B1">
        <v>112236</v>
      </c>
      <c r="C1">
        <v>122126</v>
      </c>
      <c r="D1">
        <v>122163</v>
      </c>
      <c r="E1">
        <v>122201</v>
      </c>
      <c r="F1">
        <v>122222</v>
      </c>
      <c r="G1">
        <v>122249</v>
      </c>
      <c r="H1">
        <v>122267</v>
      </c>
      <c r="I1">
        <v>122328</v>
      </c>
      <c r="J1">
        <v>122383</v>
      </c>
      <c r="K1">
        <v>122408</v>
      </c>
    </row>
    <row r="2" spans="1:13" x14ac:dyDescent="0.15">
      <c r="A2" s="1" t="s">
        <v>15</v>
      </c>
      <c r="B2" t="s">
        <v>438</v>
      </c>
      <c r="C2" t="s">
        <v>53</v>
      </c>
      <c r="D2" t="s">
        <v>59</v>
      </c>
      <c r="E2" t="s">
        <v>135</v>
      </c>
      <c r="F2" t="s">
        <v>62</v>
      </c>
      <c r="G2" t="s">
        <v>134</v>
      </c>
      <c r="H2" t="s">
        <v>57</v>
      </c>
      <c r="I2" t="s">
        <v>114</v>
      </c>
      <c r="J2" t="s">
        <v>124</v>
      </c>
      <c r="K2" t="s">
        <v>109</v>
      </c>
    </row>
    <row r="3" spans="1:13" x14ac:dyDescent="0.15">
      <c r="A3" s="1">
        <v>42277</v>
      </c>
      <c r="B3" s="2"/>
      <c r="C3" s="2"/>
      <c r="D3" s="2"/>
      <c r="E3" s="2"/>
      <c r="F3" s="2"/>
      <c r="G3" s="2"/>
      <c r="H3" s="2"/>
      <c r="I3" s="2"/>
      <c r="J3" s="2"/>
      <c r="K3" s="2"/>
      <c r="M3" s="6">
        <v>1</v>
      </c>
    </row>
    <row r="4" spans="1:13" x14ac:dyDescent="0.15">
      <c r="A4" s="1">
        <v>42285</v>
      </c>
      <c r="B4" s="4" t="str">
        <f>IFERROR(IF('排序（YTM）'!B3=1,日收益率!B4,""),"")</f>
        <v/>
      </c>
      <c r="C4" s="4" t="str">
        <f>IFERROR(IF('排序（YTM）'!C3=1,日收益率!C4,""),"")</f>
        <v/>
      </c>
      <c r="D4" s="4" t="str">
        <f>IFERROR(IF('排序（YTM）'!D3=1,日收益率!D4,""),"")</f>
        <v/>
      </c>
      <c r="E4" s="4" t="str">
        <f>IFERROR(IF('排序（YTM）'!E3=1,日收益率!E4,""),"")</f>
        <v/>
      </c>
      <c r="F4" s="4">
        <f>IFERROR(IF('排序（YTM）'!F3=1,日收益率!F4,""),"")</f>
        <v>9.7401286790788077E-4</v>
      </c>
      <c r="G4" s="4" t="str">
        <f>IFERROR(IF('排序（YTM）'!G3=1,日收益率!G4,""),"")</f>
        <v/>
      </c>
      <c r="H4" s="4" t="str">
        <f>IFERROR(IF('排序（YTM）'!H3=1,日收益率!H4,""),"")</f>
        <v/>
      </c>
      <c r="I4" s="4" t="str">
        <f>IFERROR(IF('排序（YTM）'!I3=1,日收益率!I4,""),"")</f>
        <v/>
      </c>
      <c r="J4" s="4" t="str">
        <f>IFERROR(IF('排序（YTM）'!J3=1,日收益率!J4,""),"")</f>
        <v/>
      </c>
      <c r="K4" s="4" t="str">
        <f>IFERROR(IF('排序（YTM）'!K3=1,日收益率!K4,""),"")</f>
        <v/>
      </c>
      <c r="L4" s="2" t="str">
        <f>IF('排序（YTM）'!G3=1,全价!G4/全价!G3-1,"")</f>
        <v/>
      </c>
      <c r="M4" s="6">
        <f>IFERROR(M3*(1+AVERAGE(B4:K4)),M3)</f>
        <v>1.0009740128679079</v>
      </c>
    </row>
    <row r="5" spans="1:13" x14ac:dyDescent="0.15">
      <c r="A5" s="1">
        <v>42286</v>
      </c>
      <c r="B5" s="4" t="str">
        <f>IFERROR(IF('排序（YTM）'!B4=1,日收益率!B5,""),"")</f>
        <v/>
      </c>
      <c r="C5" s="4" t="str">
        <f>IFERROR(IF('排序（YTM）'!C4=1,日收益率!C5,""),"")</f>
        <v/>
      </c>
      <c r="D5" s="4" t="str">
        <f>IFERROR(IF('排序（YTM）'!D4=1,日收益率!D5,""),"")</f>
        <v/>
      </c>
      <c r="E5" s="4" t="str">
        <f>IFERROR(IF('排序（YTM）'!E4=1,日收益率!E5,""),"")</f>
        <v/>
      </c>
      <c r="F5" s="4" t="str">
        <f>IFERROR(IF('排序（YTM）'!F4=1,日收益率!F5,""),"")</f>
        <v/>
      </c>
      <c r="G5" s="4" t="str">
        <f>IFERROR(IF('排序（YTM）'!G4=1,日收益率!G5,""),"")</f>
        <v/>
      </c>
      <c r="H5" s="4" t="str">
        <f>IFERROR(IF('排序（YTM）'!H4=1,日收益率!H5,""),"")</f>
        <v/>
      </c>
      <c r="I5" s="4" t="str">
        <f>IFERROR(IF('排序（YTM）'!I4=1,日收益率!I5,""),"")</f>
        <v/>
      </c>
      <c r="J5" s="4" t="str">
        <f>IFERROR(IF('排序（YTM）'!J4=1,日收益率!J5,""),"")</f>
        <v/>
      </c>
      <c r="K5" s="4" t="str">
        <f>IFERROR(IF('排序（YTM）'!K4=1,日收益率!K5,""),"")</f>
        <v/>
      </c>
      <c r="M5" s="6">
        <f t="shared" ref="M5:M68" si="0">IFERROR(M4*(1+AVERAGE(B5:K5)),M4)</f>
        <v>1.0009740128679079</v>
      </c>
    </row>
    <row r="6" spans="1:13" x14ac:dyDescent="0.15">
      <c r="A6" s="1">
        <v>42289</v>
      </c>
      <c r="B6" s="4" t="str">
        <f>IFERROR(IF('排序（YTM）'!B5=1,日收益率!B6,""),"")</f>
        <v/>
      </c>
      <c r="C6" s="4" t="str">
        <f>IFERROR(IF('排序（YTM）'!C5=1,日收益率!C6,""),"")</f>
        <v/>
      </c>
      <c r="D6" s="4" t="str">
        <f>IFERROR(IF('排序（YTM）'!D5=1,日收益率!D6,""),"")</f>
        <v/>
      </c>
      <c r="E6" s="4" t="str">
        <f>IFERROR(IF('排序（YTM）'!E5=1,日收益率!E6,""),"")</f>
        <v/>
      </c>
      <c r="F6" s="4" t="str">
        <f>IFERROR(IF('排序（YTM）'!F5=1,日收益率!F6,""),"")</f>
        <v/>
      </c>
      <c r="G6" s="4" t="str">
        <f>IFERROR(IF('排序（YTM）'!G5=1,日收益率!G6,""),"")</f>
        <v/>
      </c>
      <c r="H6" s="4">
        <f>IFERROR(IF('排序（YTM）'!H5=1,日收益率!H6,""),"")</f>
        <v>-1.3451191391237183E-3</v>
      </c>
      <c r="I6" s="4" t="str">
        <f>IFERROR(IF('排序（YTM）'!I5=1,日收益率!I6,""),"")</f>
        <v/>
      </c>
      <c r="J6" s="4" t="str">
        <f>IFERROR(IF('排序（YTM）'!J5=1,日收益率!J6,""),"")</f>
        <v/>
      </c>
      <c r="K6" s="4" t="str">
        <f>IFERROR(IF('排序（YTM）'!K5=1,日收益率!K6,""),"")</f>
        <v/>
      </c>
      <c r="M6" s="6">
        <f t="shared" si="0"/>
        <v>0.9996275835654338</v>
      </c>
    </row>
    <row r="7" spans="1:13" x14ac:dyDescent="0.15">
      <c r="A7" s="1">
        <v>42290</v>
      </c>
      <c r="B7" s="4" t="str">
        <f>IFERROR(IF('排序（YTM）'!B6=1,日收益率!B7,""),"")</f>
        <v/>
      </c>
      <c r="C7" s="4" t="str">
        <f>IFERROR(IF('排序（YTM）'!C6=1,日收益率!C7,""),"")</f>
        <v/>
      </c>
      <c r="D7" s="4" t="str">
        <f>IFERROR(IF('排序（YTM）'!D6=1,日收益率!D7,""),"")</f>
        <v/>
      </c>
      <c r="E7" s="4" t="str">
        <f>IFERROR(IF('排序（YTM）'!E6=1,日收益率!E7,""),"")</f>
        <v/>
      </c>
      <c r="F7" s="4" t="str">
        <f>IFERROR(IF('排序（YTM）'!F6=1,日收益率!F7,""),"")</f>
        <v/>
      </c>
      <c r="G7" s="4" t="str">
        <f>IFERROR(IF('排序（YTM）'!G6=1,日收益率!G7,""),"")</f>
        <v/>
      </c>
      <c r="H7" s="4">
        <f>IFERROR(IF('排序（YTM）'!H6=1,日收益率!H7,""),"")</f>
        <v>4.8104675774474082E-4</v>
      </c>
      <c r="I7" s="4" t="str">
        <f>IFERROR(IF('排序（YTM）'!I6=1,日收益率!I7,""),"")</f>
        <v/>
      </c>
      <c r="J7" s="4" t="str">
        <f>IFERROR(IF('排序（YTM）'!J6=1,日收益率!J7,""),"")</f>
        <v/>
      </c>
      <c r="K7" s="4" t="str">
        <f>IFERROR(IF('排序（YTM）'!K6=1,日收益率!K7,""),"")</f>
        <v/>
      </c>
      <c r="M7" s="6">
        <f t="shared" si="0"/>
        <v>1.0001084511734601</v>
      </c>
    </row>
    <row r="8" spans="1:13" x14ac:dyDescent="0.15">
      <c r="A8" s="1">
        <v>42291</v>
      </c>
      <c r="B8" s="4" t="str">
        <f>IFERROR(IF('排序（YTM）'!B7=1,日收益率!B8,""),"")</f>
        <v/>
      </c>
      <c r="C8" s="4" t="str">
        <f>IFERROR(IF('排序（YTM）'!C7=1,日收益率!C8,""),"")</f>
        <v/>
      </c>
      <c r="D8" s="4" t="str">
        <f>IFERROR(IF('排序（YTM）'!D7=1,日收益率!D8,""),"")</f>
        <v/>
      </c>
      <c r="E8" s="4" t="str">
        <f>IFERROR(IF('排序（YTM）'!E7=1,日收益率!E8,""),"")</f>
        <v/>
      </c>
      <c r="F8" s="4" t="str">
        <f>IFERROR(IF('排序（YTM）'!F7=1,日收益率!F8,""),"")</f>
        <v/>
      </c>
      <c r="G8" s="4" t="str">
        <f>IFERROR(IF('排序（YTM）'!G7=1,日收益率!G8,""),"")</f>
        <v/>
      </c>
      <c r="H8" s="4">
        <f>IFERROR(IF('排序（YTM）'!H7=1,日收益率!H8,""),"")</f>
        <v>-9.616309260507272E-5</v>
      </c>
      <c r="I8" s="4" t="str">
        <f>IFERROR(IF('排序（YTM）'!I7=1,日收益率!I8,""),"")</f>
        <v/>
      </c>
      <c r="J8" s="4" t="str">
        <f>IFERROR(IF('排序（YTM）'!J7=1,日收益率!J8,""),"")</f>
        <v/>
      </c>
      <c r="K8" s="4" t="str">
        <f>IFERROR(IF('排序（YTM）'!K7=1,日收益率!K8,""),"")</f>
        <v/>
      </c>
      <c r="M8" s="6">
        <f t="shared" si="0"/>
        <v>1.0000122776518547</v>
      </c>
    </row>
    <row r="9" spans="1:13" x14ac:dyDescent="0.15">
      <c r="A9" s="1">
        <v>42292</v>
      </c>
      <c r="B9" s="4" t="str">
        <f>IFERROR(IF('排序（YTM）'!B8=1,日收益率!B9,""),"")</f>
        <v/>
      </c>
      <c r="C9" s="4" t="str">
        <f>IFERROR(IF('排序（YTM）'!C8=1,日收益率!C9,""),"")</f>
        <v/>
      </c>
      <c r="D9" s="4" t="str">
        <f>IFERROR(IF('排序（YTM）'!D8=1,日收益率!D9,""),"")</f>
        <v/>
      </c>
      <c r="E9" s="4" t="str">
        <f>IFERROR(IF('排序（YTM）'!E8=1,日收益率!E9,""),"")</f>
        <v/>
      </c>
      <c r="F9" s="4" t="str">
        <f>IFERROR(IF('排序（YTM）'!F8=1,日收益率!F9,""),"")</f>
        <v/>
      </c>
      <c r="G9" s="4" t="str">
        <f>IFERROR(IF('排序（YTM）'!G8=1,日收益率!G9,""),"")</f>
        <v/>
      </c>
      <c r="H9" s="4">
        <f>IFERROR(IF('排序（YTM）'!H8=1,日收益率!H9,""),"")</f>
        <v>1.923446816696206E-4</v>
      </c>
      <c r="I9" s="4" t="str">
        <f>IFERROR(IF('排序（YTM）'!I8=1,日收益率!I9,""),"")</f>
        <v/>
      </c>
      <c r="J9" s="4" t="str">
        <f>IFERROR(IF('排序（YTM）'!J8=1,日收益率!J9,""),"")</f>
        <v/>
      </c>
      <c r="K9" s="4" t="str">
        <f>IFERROR(IF('排序（YTM）'!K8=1,日收益率!K9,""),"")</f>
        <v/>
      </c>
      <c r="M9" s="6">
        <f t="shared" si="0"/>
        <v>1.0002046246950653</v>
      </c>
    </row>
    <row r="10" spans="1:13" x14ac:dyDescent="0.15">
      <c r="A10" s="1">
        <v>42293</v>
      </c>
      <c r="B10" s="4" t="str">
        <f>IFERROR(IF('排序（YTM）'!B9=1,日收益率!B10,""),"")</f>
        <v/>
      </c>
      <c r="C10" s="4" t="str">
        <f>IFERROR(IF('排序（YTM）'!C9=1,日收益率!C10,""),"")</f>
        <v/>
      </c>
      <c r="D10" s="4" t="str">
        <f>IFERROR(IF('排序（YTM）'!D9=1,日收益率!D10,""),"")</f>
        <v/>
      </c>
      <c r="E10" s="4" t="str">
        <f>IFERROR(IF('排序（YTM）'!E9=1,日收益率!E10,""),"")</f>
        <v/>
      </c>
      <c r="F10" s="4" t="str">
        <f>IFERROR(IF('排序（YTM）'!F9=1,日收益率!F10,""),"")</f>
        <v/>
      </c>
      <c r="G10" s="4" t="str">
        <f>IFERROR(IF('排序（YTM）'!G9=1,日收益率!G10,""),"")</f>
        <v/>
      </c>
      <c r="H10" s="4">
        <f>IFERROR(IF('排序（YTM）'!H9=1,日收益率!H10,""),"")</f>
        <v>1.3461538461538858E-3</v>
      </c>
      <c r="I10" s="4" t="str">
        <f>IFERROR(IF('排序（YTM）'!I9=1,日收益率!I10,""),"")</f>
        <v/>
      </c>
      <c r="J10" s="4" t="str">
        <f>IFERROR(IF('排序（YTM）'!J9=1,日收益率!J10,""),"")</f>
        <v/>
      </c>
      <c r="K10" s="4" t="str">
        <f>IFERROR(IF('排序（YTM）'!K9=1,日收益率!K10,""),"")</f>
        <v/>
      </c>
      <c r="M10" s="6">
        <f t="shared" si="0"/>
        <v>1.0015510539975394</v>
      </c>
    </row>
    <row r="11" spans="1:13" x14ac:dyDescent="0.15">
      <c r="A11" s="1">
        <v>42296</v>
      </c>
      <c r="B11" s="4" t="str">
        <f>IFERROR(IF('排序（YTM）'!B10=1,日收益率!B11,""),"")</f>
        <v/>
      </c>
      <c r="C11" s="4" t="str">
        <f>IFERROR(IF('排序（YTM）'!C10=1,日收益率!C11,""),"")</f>
        <v/>
      </c>
      <c r="D11" s="4" t="str">
        <f>IFERROR(IF('排序（YTM）'!D10=1,日收益率!D11,""),"")</f>
        <v/>
      </c>
      <c r="E11" s="4" t="str">
        <f>IFERROR(IF('排序（YTM）'!E10=1,日收益率!E11,""),"")</f>
        <v/>
      </c>
      <c r="F11" s="4" t="str">
        <f>IFERROR(IF('排序（YTM）'!F10=1,日收益率!F11,""),"")</f>
        <v/>
      </c>
      <c r="G11" s="4" t="str">
        <f>IFERROR(IF('排序（YTM）'!G10=1,日收益率!G11,""),"")</f>
        <v/>
      </c>
      <c r="H11" s="4">
        <f>IFERROR(IF('排序（YTM）'!H10=1,日收益率!H11,""),"")</f>
        <v>-5.7614749375844987E-4</v>
      </c>
      <c r="I11" s="4" t="str">
        <f>IFERROR(IF('排序（YTM）'!I10=1,日收益率!I11,""),"")</f>
        <v/>
      </c>
      <c r="J11" s="4" t="str">
        <f>IFERROR(IF('排序（YTM）'!J10=1,日收益率!J11,""),"")</f>
        <v/>
      </c>
      <c r="K11" s="4" t="str">
        <f>IFERROR(IF('排序（YTM）'!K10=1,日收益率!K11,""),"")</f>
        <v/>
      </c>
      <c r="M11" s="6">
        <f t="shared" si="0"/>
        <v>1.0009740128679077</v>
      </c>
    </row>
    <row r="12" spans="1:13" x14ac:dyDescent="0.15">
      <c r="A12" s="1">
        <v>42297</v>
      </c>
      <c r="B12" s="4" t="str">
        <f>IFERROR(IF('排序（YTM）'!B11=1,日收益率!B12,""),"")</f>
        <v/>
      </c>
      <c r="C12" s="4" t="str">
        <f>IFERROR(IF('排序（YTM）'!C11=1,日收益率!C12,""),"")</f>
        <v/>
      </c>
      <c r="D12" s="4" t="str">
        <f>IFERROR(IF('排序（YTM）'!D11=1,日收益率!D12,""),"")</f>
        <v/>
      </c>
      <c r="E12" s="4" t="str">
        <f>IFERROR(IF('排序（YTM）'!E11=1,日收益率!E12,""),"")</f>
        <v/>
      </c>
      <c r="F12" s="4" t="str">
        <f>IFERROR(IF('排序（YTM）'!F11=1,日收益率!F12,""),"")</f>
        <v/>
      </c>
      <c r="G12" s="4" t="str">
        <f>IFERROR(IF('排序（YTM）'!G11=1,日收益率!G12,""),"")</f>
        <v/>
      </c>
      <c r="H12" s="4">
        <f>IFERROR(IF('排序（YTM）'!H11=1,日收益率!H12,""),"")</f>
        <v>1.9215987701759474E-4</v>
      </c>
      <c r="I12" s="4" t="str">
        <f>IFERROR(IF('排序（YTM）'!I11=1,日收益率!I12,""),"")</f>
        <v/>
      </c>
      <c r="J12" s="4" t="str">
        <f>IFERROR(IF('排序（YTM）'!J11=1,日收益率!J12,""),"")</f>
        <v/>
      </c>
      <c r="K12" s="4" t="str">
        <f>IFERROR(IF('排序（YTM）'!K11=1,日收益率!K12,""),"")</f>
        <v/>
      </c>
      <c r="M12" s="6">
        <f t="shared" si="0"/>
        <v>1.0011663599111182</v>
      </c>
    </row>
    <row r="13" spans="1:13" x14ac:dyDescent="0.15">
      <c r="A13" s="1">
        <v>42298</v>
      </c>
      <c r="B13" s="4" t="str">
        <f>IFERROR(IF('排序（YTM）'!B12=1,日收益率!B13,""),"")</f>
        <v/>
      </c>
      <c r="C13" s="4" t="str">
        <f>IFERROR(IF('排序（YTM）'!C12=1,日收益率!C13,""),"")</f>
        <v/>
      </c>
      <c r="D13" s="4" t="str">
        <f>IFERROR(IF('排序（YTM）'!D12=1,日收益率!D13,""),"")</f>
        <v/>
      </c>
      <c r="E13" s="4" t="str">
        <f>IFERROR(IF('排序（YTM）'!E12=1,日收益率!E13,""),"")</f>
        <v/>
      </c>
      <c r="F13" s="4" t="str">
        <f>IFERROR(IF('排序（YTM）'!F12=1,日收益率!F13,""),"")</f>
        <v/>
      </c>
      <c r="G13" s="4" t="str">
        <f>IFERROR(IF('排序（YTM）'!G12=1,日收益率!G13,""),"")</f>
        <v/>
      </c>
      <c r="H13" s="4">
        <f>IFERROR(IF('排序（YTM）'!H12=1,日收益率!H13,""),"")</f>
        <v>2.881844380404619E-4</v>
      </c>
      <c r="I13" s="4" t="str">
        <f>IFERROR(IF('排序（YTM）'!I12=1,日收益率!I13,""),"")</f>
        <v/>
      </c>
      <c r="J13" s="4" t="str">
        <f>IFERROR(IF('排序（YTM）'!J12=1,日收益率!J13,""),"")</f>
        <v/>
      </c>
      <c r="K13" s="4" t="str">
        <f>IFERROR(IF('排序（YTM）'!K12=1,日收益率!K13,""),"")</f>
        <v/>
      </c>
      <c r="M13" s="6">
        <f t="shared" si="0"/>
        <v>1.0014548804759342</v>
      </c>
    </row>
    <row r="14" spans="1:13" x14ac:dyDescent="0.15">
      <c r="A14" s="1">
        <v>42299</v>
      </c>
      <c r="B14" s="4" t="str">
        <f>IFERROR(IF('排序（YTM）'!B13=1,日收益率!B14,""),"")</f>
        <v/>
      </c>
      <c r="C14" s="4" t="str">
        <f>IFERROR(IF('排序（YTM）'!C13=1,日收益率!C14,""),"")</f>
        <v/>
      </c>
      <c r="D14" s="4" t="str">
        <f>IFERROR(IF('排序（YTM）'!D13=1,日收益率!D14,""),"")</f>
        <v/>
      </c>
      <c r="E14" s="4" t="str">
        <f>IFERROR(IF('排序（YTM）'!E13=1,日收益率!E14,""),"")</f>
        <v/>
      </c>
      <c r="F14" s="4" t="str">
        <f>IFERROR(IF('排序（YTM）'!F13=1,日收益率!F14,""),"")</f>
        <v/>
      </c>
      <c r="G14" s="4" t="str">
        <f>IFERROR(IF('排序（YTM）'!G13=1,日收益率!G14,""),"")</f>
        <v/>
      </c>
      <c r="H14" s="4">
        <f>IFERROR(IF('排序（YTM）'!H13=1,日收益率!H14,""),"")</f>
        <v>6.7223662729287703E-4</v>
      </c>
      <c r="I14" s="4" t="str">
        <f>IFERROR(IF('排序（YTM）'!I13=1,日收益率!I14,""),"")</f>
        <v/>
      </c>
      <c r="J14" s="4" t="str">
        <f>IFERROR(IF('排序（YTM）'!J13=1,日收益率!J14,""),"")</f>
        <v/>
      </c>
      <c r="K14" s="4" t="str">
        <f>IFERROR(IF('排序（YTM）'!K13=1,日收益率!K14,""),"")</f>
        <v/>
      </c>
      <c r="M14" s="6">
        <f t="shared" si="0"/>
        <v>1.0021280951271714</v>
      </c>
    </row>
    <row r="15" spans="1:13" x14ac:dyDescent="0.15">
      <c r="A15" s="1">
        <v>42300</v>
      </c>
      <c r="B15" s="4" t="str">
        <f>IFERROR(IF('排序（YTM）'!B14=1,日收益率!B15,""),"")</f>
        <v/>
      </c>
      <c r="C15" s="4" t="str">
        <f>IFERROR(IF('排序（YTM）'!C14=1,日收益率!C15,""),"")</f>
        <v/>
      </c>
      <c r="D15" s="4" t="str">
        <f>IFERROR(IF('排序（YTM）'!D14=1,日收益率!D15,""),"")</f>
        <v/>
      </c>
      <c r="E15" s="4" t="str">
        <f>IFERROR(IF('排序（YTM）'!E14=1,日收益率!E15,""),"")</f>
        <v/>
      </c>
      <c r="F15" s="4" t="str">
        <f>IFERROR(IF('排序（YTM）'!F14=1,日收益率!F15,""),"")</f>
        <v/>
      </c>
      <c r="G15" s="4" t="str">
        <f>IFERROR(IF('排序（YTM）'!G14=1,日收益率!G15,""),"")</f>
        <v/>
      </c>
      <c r="H15" s="4">
        <f>IFERROR(IF('排序（YTM）'!H14=1,日收益率!H15,""),"")</f>
        <v>3.4548944337811083E-3</v>
      </c>
      <c r="I15" s="4" t="str">
        <f>IFERROR(IF('排序（YTM）'!I14=1,日收益率!I15,""),"")</f>
        <v/>
      </c>
      <c r="J15" s="4" t="str">
        <f>IFERROR(IF('排序（YTM）'!J14=1,日收益率!J15,""),"")</f>
        <v/>
      </c>
      <c r="K15" s="4" t="str">
        <f>IFERROR(IF('排序（YTM）'!K14=1,日收益率!K15,""),"")</f>
        <v/>
      </c>
      <c r="M15" s="6">
        <f t="shared" si="0"/>
        <v>1.0055903419049619</v>
      </c>
    </row>
    <row r="16" spans="1:13" x14ac:dyDescent="0.15">
      <c r="A16" s="1">
        <v>42303</v>
      </c>
      <c r="B16" s="4" t="str">
        <f>IFERROR(IF('排序（YTM）'!B15=1,日收益率!B16,""),"")</f>
        <v/>
      </c>
      <c r="C16" s="4" t="str">
        <f>IFERROR(IF('排序（YTM）'!C15=1,日收益率!C16,""),"")</f>
        <v/>
      </c>
      <c r="D16" s="4" t="str">
        <f>IFERROR(IF('排序（YTM）'!D15=1,日收益率!D16,""),"")</f>
        <v/>
      </c>
      <c r="E16" s="4" t="str">
        <f>IFERROR(IF('排序（YTM）'!E15=1,日收益率!E16,""),"")</f>
        <v/>
      </c>
      <c r="F16" s="4" t="str">
        <f>IFERROR(IF('排序（YTM）'!F15=1,日收益率!F16,""),"")</f>
        <v/>
      </c>
      <c r="G16" s="4" t="str">
        <f>IFERROR(IF('排序（YTM）'!G15=1,日收益率!G16,""),"")</f>
        <v/>
      </c>
      <c r="H16" s="4">
        <f>IFERROR(IF('排序（YTM）'!H15=1,日收益率!H16,""),"")</f>
        <v>9.5638867635861047E-5</v>
      </c>
      <c r="I16" s="4" t="str">
        <f>IFERROR(IF('排序（YTM）'!I15=1,日收益率!I16,""),"")</f>
        <v/>
      </c>
      <c r="J16" s="4" t="str">
        <f>IFERROR(IF('排序（YTM）'!J15=1,日收益率!J16,""),"")</f>
        <v/>
      </c>
      <c r="K16" s="4" t="str">
        <f>IFERROR(IF('排序（YTM）'!K15=1,日收益率!K16,""),"")</f>
        <v/>
      </c>
      <c r="M16" s="6">
        <f t="shared" si="0"/>
        <v>1.0056865154265673</v>
      </c>
    </row>
    <row r="17" spans="1:13" x14ac:dyDescent="0.15">
      <c r="A17" s="1">
        <v>42304</v>
      </c>
      <c r="B17" s="4" t="str">
        <f>IFERROR(IF('排序（YTM）'!B16=1,日收益率!B17,""),"")</f>
        <v/>
      </c>
      <c r="C17" s="4" t="str">
        <f>IFERROR(IF('排序（YTM）'!C16=1,日收益率!C17,""),"")</f>
        <v/>
      </c>
      <c r="D17" s="4" t="str">
        <f>IFERROR(IF('排序（YTM）'!D16=1,日收益率!D17,""),"")</f>
        <v/>
      </c>
      <c r="E17" s="4" t="str">
        <f>IFERROR(IF('排序（YTM）'!E16=1,日收益率!E17,""),"")</f>
        <v/>
      </c>
      <c r="F17" s="4" t="str">
        <f>IFERROR(IF('排序（YTM）'!F16=1,日收益率!F17,""),"")</f>
        <v/>
      </c>
      <c r="G17" s="4" t="str">
        <f>IFERROR(IF('排序（YTM）'!G16=1,日收益率!G17,""),"")</f>
        <v/>
      </c>
      <c r="H17" s="4">
        <f>IFERROR(IF('排序（YTM）'!H16=1,日收益率!H17,""),"")</f>
        <v>-4.781486085876363E-4</v>
      </c>
      <c r="I17" s="4" t="str">
        <f>IFERROR(IF('排序（YTM）'!I16=1,日收益率!I17,""),"")</f>
        <v/>
      </c>
      <c r="J17" s="4" t="str">
        <f>IFERROR(IF('排序（YTM）'!J16=1,日收益率!J17,""),"")</f>
        <v/>
      </c>
      <c r="K17" s="4" t="str">
        <f>IFERROR(IF('排序（YTM）'!K16=1,日收益率!K17,""),"")</f>
        <v/>
      </c>
      <c r="M17" s="6">
        <f t="shared" si="0"/>
        <v>1.0052056478185407</v>
      </c>
    </row>
    <row r="18" spans="1:13" x14ac:dyDescent="0.15">
      <c r="A18" s="1">
        <v>42305</v>
      </c>
      <c r="B18" s="4" t="str">
        <f>IFERROR(IF('排序（YTM）'!B17=1,日收益率!B18,""),"")</f>
        <v/>
      </c>
      <c r="C18" s="4" t="str">
        <f>IFERROR(IF('排序（YTM）'!C17=1,日收益率!C18,""),"")</f>
        <v/>
      </c>
      <c r="D18" s="4" t="str">
        <f>IFERROR(IF('排序（YTM）'!D17=1,日收益率!D18,""),"")</f>
        <v/>
      </c>
      <c r="E18" s="4" t="str">
        <f>IFERROR(IF('排序（YTM）'!E17=1,日收益率!E18,""),"")</f>
        <v/>
      </c>
      <c r="F18" s="4" t="str">
        <f>IFERROR(IF('排序（YTM）'!F17=1,日收益率!F18,""),"")</f>
        <v/>
      </c>
      <c r="G18" s="4" t="str">
        <f>IFERROR(IF('排序（YTM）'!G17=1,日收益率!G18,""),"")</f>
        <v/>
      </c>
      <c r="H18" s="4">
        <f>IFERROR(IF('排序（YTM）'!H17=1,日收益率!H18,""),"")</f>
        <v>2.8702640642941368E-4</v>
      </c>
      <c r="I18" s="4" t="str">
        <f>IFERROR(IF('排序（YTM）'!I17=1,日收益率!I18,""),"")</f>
        <v/>
      </c>
      <c r="J18" s="4" t="str">
        <f>IFERROR(IF('排序（YTM）'!J17=1,日收益率!J18,""),"")</f>
        <v/>
      </c>
      <c r="K18" s="4" t="str">
        <f>IFERROR(IF('排序（YTM）'!K17=1,日收益率!K18,""),"")</f>
        <v/>
      </c>
      <c r="M18" s="6">
        <f t="shared" si="0"/>
        <v>1.0054941683833567</v>
      </c>
    </row>
    <row r="19" spans="1:13" x14ac:dyDescent="0.15">
      <c r="A19" s="1">
        <v>42306</v>
      </c>
      <c r="B19" s="4" t="str">
        <f>IFERROR(IF('排序（YTM）'!B18=1,日收益率!B19,""),"")</f>
        <v/>
      </c>
      <c r="C19" s="4" t="str">
        <f>IFERROR(IF('排序（YTM）'!C18=1,日收益率!C19,""),"")</f>
        <v/>
      </c>
      <c r="D19" s="4" t="str">
        <f>IFERROR(IF('排序（YTM）'!D18=1,日收益率!D19,""),"")</f>
        <v/>
      </c>
      <c r="E19" s="4" t="str">
        <f>IFERROR(IF('排序（YTM）'!E18=1,日收益率!E19,""),"")</f>
        <v/>
      </c>
      <c r="F19" s="4" t="str">
        <f>IFERROR(IF('排序（YTM）'!F18=1,日收益率!F19,""),"")</f>
        <v/>
      </c>
      <c r="G19" s="4" t="str">
        <f>IFERROR(IF('排序（YTM）'!G18=1,日收益率!G19,""),"")</f>
        <v/>
      </c>
      <c r="H19" s="4">
        <f>IFERROR(IF('排序（YTM）'!H18=1,日收益率!H19,""),"")</f>
        <v>-6.6953610712572331E-4</v>
      </c>
      <c r="I19" s="4" t="str">
        <f>IFERROR(IF('排序（YTM）'!I18=1,日收益率!I19,""),"")</f>
        <v/>
      </c>
      <c r="J19" s="4" t="str">
        <f>IFERROR(IF('排序（YTM）'!J18=1,日收益率!J19,""),"")</f>
        <v/>
      </c>
      <c r="K19" s="4" t="str">
        <f>IFERROR(IF('排序（YTM）'!K18=1,日收益率!K19,""),"")</f>
        <v/>
      </c>
      <c r="M19" s="6">
        <f t="shared" si="0"/>
        <v>1.0048209537321198</v>
      </c>
    </row>
    <row r="20" spans="1:13" x14ac:dyDescent="0.15">
      <c r="A20" s="1">
        <v>42307</v>
      </c>
      <c r="B20" s="4" t="str">
        <f>IFERROR(IF('排序（YTM）'!B19=1,日收益率!B20,""),"")</f>
        <v/>
      </c>
      <c r="C20" s="4" t="str">
        <f>IFERROR(IF('排序（YTM）'!C19=1,日收益率!C20,""),"")</f>
        <v/>
      </c>
      <c r="D20" s="4" t="str">
        <f>IFERROR(IF('排序（YTM）'!D19=1,日收益率!D20,""),"")</f>
        <v/>
      </c>
      <c r="E20" s="4" t="str">
        <f>IFERROR(IF('排序（YTM）'!E19=1,日收益率!E20,""),"")</f>
        <v/>
      </c>
      <c r="F20" s="4" t="str">
        <f>IFERROR(IF('排序（YTM）'!F19=1,日收益率!F20,""),"")</f>
        <v/>
      </c>
      <c r="G20" s="4" t="str">
        <f>IFERROR(IF('排序（YTM）'!G19=1,日收益率!G20,""),"")</f>
        <v/>
      </c>
      <c r="H20" s="4">
        <f>IFERROR(IF('排序（YTM）'!H19=1,日收益率!H20,""),"")</f>
        <v>-1.914241960183638E-4</v>
      </c>
      <c r="I20" s="4" t="str">
        <f>IFERROR(IF('排序（YTM）'!I19=1,日收益率!I20,""),"")</f>
        <v/>
      </c>
      <c r="J20" s="4" t="str">
        <f>IFERROR(IF('排序（YTM）'!J19=1,日收益率!J20,""),"")</f>
        <v/>
      </c>
      <c r="K20" s="4" t="str">
        <f>IFERROR(IF('排序（YTM）'!K19=1,日收益率!K20,""),"")</f>
        <v/>
      </c>
      <c r="M20" s="6">
        <f t="shared" si="0"/>
        <v>1.0046286066889092</v>
      </c>
    </row>
    <row r="21" spans="1:13" x14ac:dyDescent="0.15">
      <c r="A21" s="1">
        <v>42310</v>
      </c>
      <c r="B21" s="4" t="str">
        <f>IFERROR(IF('排序（YTM）'!B20=1,日收益率!B21,""),"")</f>
        <v/>
      </c>
      <c r="C21" s="4" t="str">
        <f>IFERROR(IF('排序（YTM）'!C20=1,日收益率!C21,""),"")</f>
        <v/>
      </c>
      <c r="D21" s="4" t="str">
        <f>IFERROR(IF('排序（YTM）'!D20=1,日收益率!D21,""),"")</f>
        <v/>
      </c>
      <c r="E21" s="4" t="str">
        <f>IFERROR(IF('排序（YTM）'!E20=1,日收益率!E21,""),"")</f>
        <v/>
      </c>
      <c r="F21" s="4" t="str">
        <f>IFERROR(IF('排序（YTM）'!F20=1,日收益率!F21,""),"")</f>
        <v/>
      </c>
      <c r="G21" s="4" t="str">
        <f>IFERROR(IF('排序（YTM）'!G20=1,日收益率!G21,""),"")</f>
        <v/>
      </c>
      <c r="H21" s="4">
        <f>IFERROR(IF('排序（YTM）'!H20=1,日收益率!H21,""),"")</f>
        <v>5.7438253877073464E-4</v>
      </c>
      <c r="I21" s="4" t="str">
        <f>IFERROR(IF('排序（YTM）'!I20=1,日收益率!I21,""),"")</f>
        <v/>
      </c>
      <c r="J21" s="4" t="str">
        <f>IFERROR(IF('排序（YTM）'!J20=1,日收益率!J21,""),"")</f>
        <v/>
      </c>
      <c r="K21" s="4" t="str">
        <f>IFERROR(IF('排序（YTM）'!K20=1,日收益率!K21,""),"")</f>
        <v/>
      </c>
      <c r="M21" s="6">
        <f t="shared" si="0"/>
        <v>1.0052056478185409</v>
      </c>
    </row>
    <row r="22" spans="1:13" x14ac:dyDescent="0.15">
      <c r="A22" s="1">
        <v>42311</v>
      </c>
      <c r="B22" s="4" t="str">
        <f>IFERROR(IF('排序（YTM）'!B21=1,日收益率!B22,""),"")</f>
        <v/>
      </c>
      <c r="C22" s="4" t="str">
        <f>IFERROR(IF('排序（YTM）'!C21=1,日收益率!C22,""),"")</f>
        <v/>
      </c>
      <c r="D22" s="4" t="str">
        <f>IFERROR(IF('排序（YTM）'!D21=1,日收益率!D22,""),"")</f>
        <v/>
      </c>
      <c r="E22" s="4" t="str">
        <f>IFERROR(IF('排序（YTM）'!E21=1,日收益率!E22,""),"")</f>
        <v/>
      </c>
      <c r="F22" s="4" t="str">
        <f>IFERROR(IF('排序（YTM）'!F21=1,日收益率!F22,""),"")</f>
        <v/>
      </c>
      <c r="G22" s="4" t="str">
        <f>IFERROR(IF('排序（YTM）'!G21=1,日收益率!G22,""),"")</f>
        <v/>
      </c>
      <c r="H22" s="4">
        <f>IFERROR(IF('排序（YTM）'!H21=1,日收益率!H22,""),"")</f>
        <v>1.9135093761946109E-4</v>
      </c>
      <c r="I22" s="4" t="str">
        <f>IFERROR(IF('排序（YTM）'!I21=1,日收益率!I22,""),"")</f>
        <v/>
      </c>
      <c r="J22" s="4" t="str">
        <f>IFERROR(IF('排序（YTM）'!J21=1,日收益率!J22,""),"")</f>
        <v/>
      </c>
      <c r="K22" s="4" t="str">
        <f>IFERROR(IF('排序（YTM）'!K21=1,日收益率!K22,""),"")</f>
        <v/>
      </c>
      <c r="M22" s="6">
        <f t="shared" si="0"/>
        <v>1.0053979948617513</v>
      </c>
    </row>
    <row r="23" spans="1:13" x14ac:dyDescent="0.15">
      <c r="A23" s="1">
        <v>42312</v>
      </c>
      <c r="B23" s="4" t="str">
        <f>IFERROR(IF('排序（YTM）'!B22=1,日收益率!B23,""),"")</f>
        <v/>
      </c>
      <c r="C23" s="4" t="str">
        <f>IFERROR(IF('排序（YTM）'!C22=1,日收益率!C23,""),"")</f>
        <v/>
      </c>
      <c r="D23" s="4" t="str">
        <f>IFERROR(IF('排序（YTM）'!D22=1,日收益率!D23,""),"")</f>
        <v/>
      </c>
      <c r="E23" s="4" t="str">
        <f>IFERROR(IF('排序（YTM）'!E22=1,日收益率!E23,""),"")</f>
        <v/>
      </c>
      <c r="F23" s="4" t="str">
        <f>IFERROR(IF('排序（YTM）'!F22=1,日收益率!F23,""),"")</f>
        <v/>
      </c>
      <c r="G23" s="4" t="str">
        <f>IFERROR(IF('排序（YTM）'!G22=1,日收益率!G23,""),"")</f>
        <v/>
      </c>
      <c r="H23" s="4">
        <f>IFERROR(IF('排序（YTM）'!H22=1,日收益率!H23,""),"")</f>
        <v>1.9131432944319293E-4</v>
      </c>
      <c r="I23" s="4" t="str">
        <f>IFERROR(IF('排序（YTM）'!I22=1,日收益率!I23,""),"")</f>
        <v/>
      </c>
      <c r="J23" s="4" t="str">
        <f>IFERROR(IF('排序（YTM）'!J22=1,日收益率!J23,""),"")</f>
        <v/>
      </c>
      <c r="K23" s="4" t="str">
        <f>IFERROR(IF('排序（YTM）'!K22=1,日收益率!K23,""),"")</f>
        <v/>
      </c>
      <c r="M23" s="6">
        <f t="shared" si="0"/>
        <v>1.0055903419049619</v>
      </c>
    </row>
    <row r="24" spans="1:13" x14ac:dyDescent="0.15">
      <c r="A24" s="1">
        <v>42313</v>
      </c>
      <c r="B24" s="4" t="str">
        <f>IFERROR(IF('排序（YTM）'!B23=1,日收益率!B24,""),"")</f>
        <v/>
      </c>
      <c r="C24" s="4" t="str">
        <f>IFERROR(IF('排序（YTM）'!C23=1,日收益率!C24,""),"")</f>
        <v/>
      </c>
      <c r="D24" s="4" t="str">
        <f>IFERROR(IF('排序（YTM）'!D23=1,日收益率!D24,""),"")</f>
        <v/>
      </c>
      <c r="E24" s="4" t="str">
        <f>IFERROR(IF('排序（YTM）'!E23=1,日收益率!E24,""),"")</f>
        <v/>
      </c>
      <c r="F24" s="4" t="str">
        <f>IFERROR(IF('排序（YTM）'!F23=1,日收益率!F24,""),"")</f>
        <v/>
      </c>
      <c r="G24" s="4" t="str">
        <f>IFERROR(IF('排序（YTM）'!G23=1,日收益率!G24,""),"")</f>
        <v/>
      </c>
      <c r="H24" s="4">
        <f>IFERROR(IF('排序（YTM）'!H23=1,日收益率!H24,""),"")</f>
        <v>-1.3389441469013885E-3</v>
      </c>
      <c r="I24" s="4" t="str">
        <f>IFERROR(IF('排序（YTM）'!I23=1,日收益率!I24,""),"")</f>
        <v/>
      </c>
      <c r="J24" s="4" t="str">
        <f>IFERROR(IF('排序（YTM）'!J23=1,日收益率!J24,""),"")</f>
        <v/>
      </c>
      <c r="K24" s="4" t="str">
        <f>IFERROR(IF('排序（YTM）'!K23=1,日收益率!K24,""),"")</f>
        <v/>
      </c>
      <c r="M24" s="6">
        <f t="shared" si="0"/>
        <v>1.0042439126024876</v>
      </c>
    </row>
    <row r="25" spans="1:13" x14ac:dyDescent="0.15">
      <c r="A25" s="1">
        <v>42314</v>
      </c>
      <c r="B25" s="4" t="str">
        <f>IFERROR(IF('排序（YTM）'!B24=1,日收益率!B25,""),"")</f>
        <v/>
      </c>
      <c r="C25" s="4" t="str">
        <f>IFERROR(IF('排序（YTM）'!C24=1,日收益率!C25,""),"")</f>
        <v/>
      </c>
      <c r="D25" s="4" t="str">
        <f>IFERROR(IF('排序（YTM）'!D24=1,日收益率!D25,""),"")</f>
        <v/>
      </c>
      <c r="E25" s="4" t="str">
        <f>IFERROR(IF('排序（YTM）'!E24=1,日收益率!E25,""),"")</f>
        <v/>
      </c>
      <c r="F25" s="4" t="str">
        <f>IFERROR(IF('排序（YTM）'!F24=1,日收益率!F25,""),"")</f>
        <v/>
      </c>
      <c r="G25" s="4" t="str">
        <f>IFERROR(IF('排序（YTM）'!G24=1,日收益率!G25,""),"")</f>
        <v/>
      </c>
      <c r="H25" s="4">
        <f>IFERROR(IF('排序（YTM）'!H24=1,日收益率!H25,""),"")</f>
        <v>1.9153418885275997E-4</v>
      </c>
      <c r="I25" s="4" t="str">
        <f>IFERROR(IF('排序（YTM）'!I24=1,日收益率!I25,""),"")</f>
        <v/>
      </c>
      <c r="J25" s="4" t="str">
        <f>IFERROR(IF('排序（YTM）'!J24=1,日收益率!J25,""),"")</f>
        <v/>
      </c>
      <c r="K25" s="4" t="str">
        <f>IFERROR(IF('排序（YTM）'!K24=1,日收益率!K25,""),"")</f>
        <v/>
      </c>
      <c r="M25" s="6">
        <f t="shared" si="0"/>
        <v>1.0044362596456982</v>
      </c>
    </row>
    <row r="26" spans="1:13" x14ac:dyDescent="0.15">
      <c r="A26" s="1">
        <v>42317</v>
      </c>
      <c r="B26" s="4" t="str">
        <f>IFERROR(IF('排序（YTM）'!B25=1,日收益率!B26,""),"")</f>
        <v/>
      </c>
      <c r="C26" s="4" t="str">
        <f>IFERROR(IF('排序（YTM）'!C25=1,日收益率!C26,""),"")</f>
        <v/>
      </c>
      <c r="D26" s="4" t="str">
        <f>IFERROR(IF('排序（YTM）'!D25=1,日收益率!D26,""),"")</f>
        <v/>
      </c>
      <c r="E26" s="4" t="str">
        <f>IFERROR(IF('排序（YTM）'!E25=1,日收益率!E26,""),"")</f>
        <v/>
      </c>
      <c r="F26" s="4" t="str">
        <f>IFERROR(IF('排序（YTM）'!F25=1,日收益率!F26,""),"")</f>
        <v/>
      </c>
      <c r="G26" s="4" t="str">
        <f>IFERROR(IF('排序（YTM）'!G25=1,日收益率!G26,""),"")</f>
        <v/>
      </c>
      <c r="H26" s="4">
        <f>IFERROR(IF('排序（YTM）'!H25=1,日收益率!H26,""),"")</f>
        <v>-2.872462657985464E-3</v>
      </c>
      <c r="I26" s="4" t="str">
        <f>IFERROR(IF('排序（YTM）'!I25=1,日收益率!I26,""),"")</f>
        <v/>
      </c>
      <c r="J26" s="4" t="str">
        <f>IFERROR(IF('排序（YTM）'!J25=1,日收益率!J26,""),"")</f>
        <v/>
      </c>
      <c r="K26" s="4" t="str">
        <f>IFERROR(IF('排序（YTM）'!K25=1,日收益率!K26,""),"")</f>
        <v/>
      </c>
      <c r="M26" s="6">
        <f t="shared" si="0"/>
        <v>1.0015510539975394</v>
      </c>
    </row>
    <row r="27" spans="1:13" x14ac:dyDescent="0.15">
      <c r="A27" s="1">
        <v>42318</v>
      </c>
      <c r="B27" s="4" t="str">
        <f>IFERROR(IF('排序（YTM）'!B26=1,日收益率!B27,""),"")</f>
        <v/>
      </c>
      <c r="C27" s="4" t="str">
        <f>IFERROR(IF('排序（YTM）'!C26=1,日收益率!C27,""),"")</f>
        <v/>
      </c>
      <c r="D27" s="4" t="str">
        <f>IFERROR(IF('排序（YTM）'!D26=1,日收益率!D27,""),"")</f>
        <v/>
      </c>
      <c r="E27" s="4" t="str">
        <f>IFERROR(IF('排序（YTM）'!E26=1,日收益率!E27,""),"")</f>
        <v/>
      </c>
      <c r="F27" s="4" t="str">
        <f>IFERROR(IF('排序（YTM）'!F26=1,日收益率!F27,""),"")</f>
        <v/>
      </c>
      <c r="G27" s="4" t="str">
        <f>IFERROR(IF('排序（YTM）'!G26=1,日收益率!G27,""),"")</f>
        <v/>
      </c>
      <c r="H27" s="4">
        <f>IFERROR(IF('排序（YTM）'!H26=1,日收益率!H27,""),"")</f>
        <v>-4.12905703860178E-3</v>
      </c>
      <c r="I27" s="4" t="str">
        <f>IFERROR(IF('排序（YTM）'!I26=1,日收益率!I27,""),"")</f>
        <v/>
      </c>
      <c r="J27" s="4" t="str">
        <f>IFERROR(IF('排序（YTM）'!J26=1,日收益率!J27,""),"")</f>
        <v/>
      </c>
      <c r="K27" s="4" t="str">
        <f>IFERROR(IF('排序（YTM）'!K26=1,日收益率!K27,""),"")</f>
        <v/>
      </c>
      <c r="M27" s="6">
        <f t="shared" si="0"/>
        <v>0.99741559256851187</v>
      </c>
    </row>
    <row r="28" spans="1:13" x14ac:dyDescent="0.15">
      <c r="A28" s="1">
        <v>42319</v>
      </c>
      <c r="B28" s="4" t="str">
        <f>IFERROR(IF('排序（YTM）'!B27=1,日收益率!B28,""),"")</f>
        <v/>
      </c>
      <c r="C28" s="4" t="str">
        <f>IFERROR(IF('排序（YTM）'!C27=1,日收益率!C28,""),"")</f>
        <v/>
      </c>
      <c r="D28" s="4" t="str">
        <f>IFERROR(IF('排序（YTM）'!D27=1,日收益率!D28,""),"")</f>
        <v/>
      </c>
      <c r="E28" s="4" t="str">
        <f>IFERROR(IF('排序（YTM）'!E27=1,日收益率!E28,""),"")</f>
        <v/>
      </c>
      <c r="F28" s="4" t="str">
        <f>IFERROR(IF('排序（YTM）'!F27=1,日收益率!F28,""),"")</f>
        <v/>
      </c>
      <c r="G28" s="4" t="str">
        <f>IFERROR(IF('排序（YTM）'!G27=1,日收益率!G28,""),"")</f>
        <v/>
      </c>
      <c r="H28" s="4">
        <f>IFERROR(IF('排序（YTM）'!H27=1,日收益率!H28,""),"")</f>
        <v>-3.5676405361103614E-3</v>
      </c>
      <c r="I28" s="4" t="str">
        <f>IFERROR(IF('排序（YTM）'!I27=1,日收益率!I28,""),"")</f>
        <v/>
      </c>
      <c r="J28" s="4" t="str">
        <f>IFERROR(IF('排序（YTM）'!J27=1,日收益率!J28,""),"")</f>
        <v/>
      </c>
      <c r="K28" s="4" t="str">
        <f>IFERROR(IF('排序（YTM）'!K27=1,日收益率!K28,""),"")</f>
        <v/>
      </c>
      <c r="M28" s="6">
        <f t="shared" si="0"/>
        <v>0.99385717226911585</v>
      </c>
    </row>
    <row r="29" spans="1:13" x14ac:dyDescent="0.15">
      <c r="A29" s="1">
        <v>42320</v>
      </c>
      <c r="B29" s="4" t="str">
        <f>IFERROR(IF('排序（YTM）'!B28=1,日收益率!B29,""),"")</f>
        <v/>
      </c>
      <c r="C29" s="4" t="str">
        <f>IFERROR(IF('排序（YTM）'!C28=1,日收益率!C29,""),"")</f>
        <v/>
      </c>
      <c r="D29" s="4" t="str">
        <f>IFERROR(IF('排序（YTM）'!D28=1,日收益率!D29,""),"")</f>
        <v/>
      </c>
      <c r="E29" s="4" t="str">
        <f>IFERROR(IF('排序（YTM）'!E28=1,日收益率!E29,""),"")</f>
        <v/>
      </c>
      <c r="F29" s="4" t="str">
        <f>IFERROR(IF('排序（YTM）'!F28=1,日收益率!F29,""),"")</f>
        <v/>
      </c>
      <c r="G29" s="4" t="str">
        <f>IFERROR(IF('排序（YTM）'!G28=1,日收益率!G29,""),"")</f>
        <v/>
      </c>
      <c r="H29" s="4">
        <f>IFERROR(IF('排序（YTM）'!H28=1,日收益率!H29,""),"")</f>
        <v>-6.0963808786530516E-3</v>
      </c>
      <c r="I29" s="4" t="str">
        <f>IFERROR(IF('排序（YTM）'!I28=1,日收益率!I29,""),"")</f>
        <v/>
      </c>
      <c r="J29" s="4" t="str">
        <f>IFERROR(IF('排序（YTM）'!J28=1,日收益率!J29,""),"")</f>
        <v/>
      </c>
      <c r="K29" s="4" t="str">
        <f>IFERROR(IF('排序（YTM）'!K28=1,日收益率!K29,""),"")</f>
        <v/>
      </c>
      <c r="M29" s="6">
        <f t="shared" si="0"/>
        <v>0.98779824040798225</v>
      </c>
    </row>
    <row r="30" spans="1:13" x14ac:dyDescent="0.15">
      <c r="A30" s="1">
        <v>42321</v>
      </c>
      <c r="B30" s="4" t="str">
        <f>IFERROR(IF('排序（YTM）'!B29=1,日收益率!B30,""),"")</f>
        <v/>
      </c>
      <c r="C30" s="4" t="str">
        <f>IFERROR(IF('排序（YTM）'!C29=1,日收益率!C30,""),"")</f>
        <v/>
      </c>
      <c r="D30" s="4" t="str">
        <f>IFERROR(IF('排序（YTM）'!D29=1,日收益率!D30,""),"")</f>
        <v/>
      </c>
      <c r="E30" s="4" t="str">
        <f>IFERROR(IF('排序（YTM）'!E29=1,日收益率!E30,""),"")</f>
        <v/>
      </c>
      <c r="F30" s="4" t="str">
        <f>IFERROR(IF('排序（YTM）'!F29=1,日收益率!F30,""),"")</f>
        <v/>
      </c>
      <c r="G30" s="4" t="str">
        <f>IFERROR(IF('排序（YTM）'!G29=1,日收益率!G30,""),"")</f>
        <v/>
      </c>
      <c r="H30" s="4">
        <f>IFERROR(IF('排序（YTM）'!H29=1,日收益率!H30,""),"")</f>
        <v>2.531399084801933E-3</v>
      </c>
      <c r="I30" s="4" t="str">
        <f>IFERROR(IF('排序（YTM）'!I29=1,日收益率!I30,""),"")</f>
        <v/>
      </c>
      <c r="J30" s="4" t="str">
        <f>IFERROR(IF('排序（YTM）'!J29=1,日收益率!J30,""),"")</f>
        <v/>
      </c>
      <c r="K30" s="4" t="str">
        <f>IFERROR(IF('排序（YTM）'!K29=1,日收益率!K30,""),"")</f>
        <v/>
      </c>
      <c r="M30" s="6">
        <f t="shared" si="0"/>
        <v>0.99029875196971995</v>
      </c>
    </row>
    <row r="31" spans="1:13" x14ac:dyDescent="0.15">
      <c r="A31" s="1">
        <v>42324</v>
      </c>
      <c r="B31" s="4" t="str">
        <f>IFERROR(IF('排序（YTM）'!B30=1,日收益率!B31,""),"")</f>
        <v/>
      </c>
      <c r="C31" s="4" t="str">
        <f>IFERROR(IF('排序（YTM）'!C30=1,日收益率!C31,""),"")</f>
        <v/>
      </c>
      <c r="D31" s="4" t="str">
        <f>IFERROR(IF('排序（YTM）'!D30=1,日收益率!D31,""),"")</f>
        <v/>
      </c>
      <c r="E31" s="4" t="str">
        <f>IFERROR(IF('排序（YTM）'!E30=1,日收益率!E31,""),"")</f>
        <v/>
      </c>
      <c r="F31" s="4" t="str">
        <f>IFERROR(IF('排序（YTM）'!F30=1,日收益率!F31,""),"")</f>
        <v/>
      </c>
      <c r="G31" s="4" t="str">
        <f>IFERROR(IF('排序（YTM）'!G30=1,日收益率!G31,""),"")</f>
        <v/>
      </c>
      <c r="H31" s="4">
        <f>IFERROR(IF('排序（YTM）'!H30=1,日收益率!H31,""),"")</f>
        <v>-4.2730892492959249E-3</v>
      </c>
      <c r="I31" s="4" t="str">
        <f>IFERROR(IF('排序（YTM）'!I30=1,日收益率!I31,""),"")</f>
        <v/>
      </c>
      <c r="J31" s="4" t="str">
        <f>IFERROR(IF('排序（YTM）'!J30=1,日收益率!J31,""),"")</f>
        <v/>
      </c>
      <c r="K31" s="4" t="str">
        <f>IFERROR(IF('排序（YTM）'!K30=1,日收益率!K31,""),"")</f>
        <v/>
      </c>
      <c r="M31" s="6">
        <f t="shared" si="0"/>
        <v>0.986067117019087</v>
      </c>
    </row>
    <row r="32" spans="1:13" x14ac:dyDescent="0.15">
      <c r="A32" s="1">
        <v>42325</v>
      </c>
      <c r="B32" s="4" t="str">
        <f>IFERROR(IF('排序（YTM）'!B31=1,日收益率!B32,""),"")</f>
        <v/>
      </c>
      <c r="C32" s="4" t="str">
        <f>IFERROR(IF('排序（YTM）'!C31=1,日收益率!C32,""),"")</f>
        <v/>
      </c>
      <c r="D32" s="4" t="str">
        <f>IFERROR(IF('排序（YTM）'!D31=1,日收益率!D32,""),"")</f>
        <v/>
      </c>
      <c r="E32" s="4" t="str">
        <f>IFERROR(IF('排序（YTM）'!E31=1,日收益率!E32,""),"")</f>
        <v/>
      </c>
      <c r="F32" s="4" t="str">
        <f>IFERROR(IF('排序（YTM）'!F31=1,日收益率!F32,""),"")</f>
        <v/>
      </c>
      <c r="G32" s="4" t="str">
        <f>IFERROR(IF('排序（YTM）'!G31=1,日收益率!G32,""),"")</f>
        <v/>
      </c>
      <c r="H32" s="4">
        <f>IFERROR(IF('排序（YTM）'!H31=1,日收益率!H32,""),"")</f>
        <v>-9.7532429532920517E-5</v>
      </c>
      <c r="I32" s="4" t="str">
        <f>IFERROR(IF('排序（YTM）'!I31=1,日收益率!I32,""),"")</f>
        <v/>
      </c>
      <c r="J32" s="4" t="str">
        <f>IFERROR(IF('排序（YTM）'!J31=1,日收益率!J32,""),"")</f>
        <v/>
      </c>
      <c r="K32" s="4" t="str">
        <f>IFERROR(IF('排序（YTM）'!K31=1,日收益率!K32,""),"")</f>
        <v/>
      </c>
      <c r="M32" s="6">
        <f t="shared" si="0"/>
        <v>0.9859709434974816</v>
      </c>
    </row>
    <row r="33" spans="1:13" x14ac:dyDescent="0.15">
      <c r="A33" s="1">
        <v>42326</v>
      </c>
      <c r="B33" s="4" t="str">
        <f>IFERROR(IF('排序（YTM）'!B32=1,日收益率!B33,""),"")</f>
        <v/>
      </c>
      <c r="C33" s="4" t="str">
        <f>IFERROR(IF('排序（YTM）'!C32=1,日收益率!C33,""),"")</f>
        <v/>
      </c>
      <c r="D33" s="4" t="str">
        <f>IFERROR(IF('排序（YTM）'!D32=1,日收益率!D33,""),"")</f>
        <v/>
      </c>
      <c r="E33" s="4" t="str">
        <f>IFERROR(IF('排序（YTM）'!E32=1,日收益率!E33,""),"")</f>
        <v/>
      </c>
      <c r="F33" s="4" t="str">
        <f>IFERROR(IF('排序（YTM）'!F32=1,日收益率!F33,""),"")</f>
        <v/>
      </c>
      <c r="G33" s="4" t="str">
        <f>IFERROR(IF('排序（YTM）'!G32=1,日收益率!G33,""),"")</f>
        <v/>
      </c>
      <c r="H33" s="4">
        <f>IFERROR(IF('排序（YTM）'!H32=1,日收益率!H33,""),"")</f>
        <v>-8.7787748731960047E-4</v>
      </c>
      <c r="I33" s="4" t="str">
        <f>IFERROR(IF('排序（YTM）'!I32=1,日收益率!I33,""),"")</f>
        <v/>
      </c>
      <c r="J33" s="4" t="str">
        <f>IFERROR(IF('排序（YTM）'!J32=1,日收益率!J33,""),"")</f>
        <v/>
      </c>
      <c r="K33" s="4" t="str">
        <f>IFERROR(IF('排序（YTM）'!K32=1,日收益率!K33,""),"")</f>
        <v/>
      </c>
      <c r="M33" s="6">
        <f t="shared" si="0"/>
        <v>0.98510538180303386</v>
      </c>
    </row>
    <row r="34" spans="1:13" x14ac:dyDescent="0.15">
      <c r="A34" s="1">
        <v>42327</v>
      </c>
      <c r="B34" s="4" t="str">
        <f>IFERROR(IF('排序（YTM）'!B33=1,日收益率!B34,""),"")</f>
        <v/>
      </c>
      <c r="C34" s="4" t="str">
        <f>IFERROR(IF('排序（YTM）'!C33=1,日收益率!C34,""),"")</f>
        <v/>
      </c>
      <c r="D34" s="4" t="str">
        <f>IFERROR(IF('排序（YTM）'!D33=1,日收益率!D34,""),"")</f>
        <v/>
      </c>
      <c r="E34" s="4" t="str">
        <f>IFERROR(IF('排序（YTM）'!E33=1,日收益率!E34,""),"")</f>
        <v/>
      </c>
      <c r="F34" s="4" t="str">
        <f>IFERROR(IF('排序（YTM）'!F33=1,日收益率!F34,""),"")</f>
        <v/>
      </c>
      <c r="G34" s="4" t="str">
        <f>IFERROR(IF('排序（YTM）'!G33=1,日收益率!G34,""),"")</f>
        <v/>
      </c>
      <c r="H34" s="4">
        <f>IFERROR(IF('排序（YTM）'!H33=1,日收益率!H34,""),"")</f>
        <v>1.952552962998233E-4</v>
      </c>
      <c r="I34" s="4" t="str">
        <f>IFERROR(IF('排序（YTM）'!I33=1,日收益率!I34,""),"")</f>
        <v/>
      </c>
      <c r="J34" s="4" t="str">
        <f>IFERROR(IF('排序（YTM）'!J33=1,日收益率!J34,""),"")</f>
        <v/>
      </c>
      <c r="K34" s="4" t="str">
        <f>IFERROR(IF('排序（YTM）'!K33=1,日收益率!K34,""),"")</f>
        <v/>
      </c>
      <c r="M34" s="6">
        <f t="shared" si="0"/>
        <v>0.98529772884624434</v>
      </c>
    </row>
    <row r="35" spans="1:13" x14ac:dyDescent="0.15">
      <c r="A35" s="1">
        <v>42328</v>
      </c>
      <c r="B35" s="4" t="str">
        <f>IFERROR(IF('排序（YTM）'!B34=1,日收益率!B35,""),"")</f>
        <v/>
      </c>
      <c r="C35" s="4" t="str">
        <f>IFERROR(IF('排序（YTM）'!C34=1,日收益率!C35,""),"")</f>
        <v/>
      </c>
      <c r="D35" s="4" t="str">
        <f>IFERROR(IF('排序（YTM）'!D34=1,日收益率!D35,""),"")</f>
        <v/>
      </c>
      <c r="E35" s="4" t="str">
        <f>IFERROR(IF('排序（YTM）'!E34=1,日收益率!E35,""),"")</f>
        <v/>
      </c>
      <c r="F35" s="4" t="str">
        <f>IFERROR(IF('排序（YTM）'!F34=1,日收益率!F35,""),"")</f>
        <v/>
      </c>
      <c r="G35" s="4" t="str">
        <f>IFERROR(IF('排序（YTM）'!G34=1,日收益率!G35,""),"")</f>
        <v/>
      </c>
      <c r="H35" s="4">
        <f>IFERROR(IF('排序（YTM）'!H34=1,日收益率!H35,""),"")</f>
        <v>6.8326012689134963E-4</v>
      </c>
      <c r="I35" s="4" t="str">
        <f>IFERROR(IF('排序（YTM）'!I34=1,日收益率!I35,""),"")</f>
        <v/>
      </c>
      <c r="J35" s="4" t="str">
        <f>IFERROR(IF('排序（YTM）'!J34=1,日收益率!J35,""),"")</f>
        <v/>
      </c>
      <c r="K35" s="4" t="str">
        <f>IFERROR(IF('排序（YTM）'!K34=1,日收益率!K35,""),"")</f>
        <v/>
      </c>
      <c r="M35" s="6">
        <f t="shared" si="0"/>
        <v>0.9859709434974816</v>
      </c>
    </row>
    <row r="36" spans="1:13" x14ac:dyDescent="0.15">
      <c r="A36" s="1">
        <v>42331</v>
      </c>
      <c r="B36" s="4" t="str">
        <f>IFERROR(IF('排序（YTM）'!B35=1,日收益率!B36,""),"")</f>
        <v/>
      </c>
      <c r="C36" s="4" t="str">
        <f>IFERROR(IF('排序（YTM）'!C35=1,日收益率!C36,""),"")</f>
        <v/>
      </c>
      <c r="D36" s="4" t="str">
        <f>IFERROR(IF('排序（YTM）'!D35=1,日收益率!D36,""),"")</f>
        <v/>
      </c>
      <c r="E36" s="4" t="str">
        <f>IFERROR(IF('排序（YTM）'!E35=1,日收益率!E36,""),"")</f>
        <v/>
      </c>
      <c r="F36" s="4" t="str">
        <f>IFERROR(IF('排序（YTM）'!F35=1,日收益率!F36,""),"")</f>
        <v/>
      </c>
      <c r="G36" s="4" t="str">
        <f>IFERROR(IF('排序（YTM）'!G35=1,日收益率!G36,""),"")</f>
        <v/>
      </c>
      <c r="H36" s="4">
        <f>IFERROR(IF('排序（YTM）'!H35=1,日收益率!H36,""),"")</f>
        <v>-2.3410066328521939E-3</v>
      </c>
      <c r="I36" s="4" t="str">
        <f>IFERROR(IF('排序（YTM）'!I35=1,日收益率!I36,""),"")</f>
        <v/>
      </c>
      <c r="J36" s="4" t="str">
        <f>IFERROR(IF('排序（YTM）'!J35=1,日收益率!J36,""),"")</f>
        <v/>
      </c>
      <c r="K36" s="4" t="str">
        <f>IFERROR(IF('排序（YTM）'!K35=1,日收益率!K36,""),"")</f>
        <v/>
      </c>
      <c r="M36" s="6">
        <f t="shared" si="0"/>
        <v>0.98366277897895449</v>
      </c>
    </row>
    <row r="37" spans="1:13" x14ac:dyDescent="0.15">
      <c r="A37" s="1">
        <v>42332</v>
      </c>
      <c r="B37" s="4" t="str">
        <f>IFERROR(IF('排序（YTM）'!B36=1,日收益率!B37,""),"")</f>
        <v/>
      </c>
      <c r="C37" s="4" t="str">
        <f>IFERROR(IF('排序（YTM）'!C36=1,日收益率!C37,""),"")</f>
        <v/>
      </c>
      <c r="D37" s="4" t="str">
        <f>IFERROR(IF('排序（YTM）'!D36=1,日收益率!D37,""),"")</f>
        <v/>
      </c>
      <c r="E37" s="4" t="str">
        <f>IFERROR(IF('排序（YTM）'!E36=1,日收益率!E37,""),"")</f>
        <v/>
      </c>
      <c r="F37" s="4" t="str">
        <f>IFERROR(IF('排序（YTM）'!F36=1,日收益率!F37,""),"")</f>
        <v/>
      </c>
      <c r="G37" s="4" t="str">
        <f>IFERROR(IF('排序（YTM）'!G36=1,日收益率!G37,""),"")</f>
        <v/>
      </c>
      <c r="H37" s="4">
        <f>IFERROR(IF('排序（YTM）'!H36=1,日收益率!H37,""),"")</f>
        <v>6.8439577630052817E-4</v>
      </c>
      <c r="I37" s="4" t="str">
        <f>IFERROR(IF('排序（YTM）'!I36=1,日收益率!I37,""),"")</f>
        <v/>
      </c>
      <c r="J37" s="4" t="str">
        <f>IFERROR(IF('排序（YTM）'!J36=1,日收益率!J37,""),"")</f>
        <v/>
      </c>
      <c r="K37" s="4" t="str">
        <f>IFERROR(IF('排序（YTM）'!K36=1,日收益率!K37,""),"")</f>
        <v/>
      </c>
      <c r="M37" s="6">
        <f t="shared" si="0"/>
        <v>0.98433599363019175</v>
      </c>
    </row>
    <row r="38" spans="1:13" x14ac:dyDescent="0.15">
      <c r="A38" s="1">
        <v>42333</v>
      </c>
      <c r="B38" s="4" t="str">
        <f>IFERROR(IF('排序（YTM）'!B37=1,日收益率!B38,""),"")</f>
        <v/>
      </c>
      <c r="C38" s="4" t="str">
        <f>IFERROR(IF('排序（YTM）'!C37=1,日收益率!C38,""),"")</f>
        <v/>
      </c>
      <c r="D38" s="4" t="str">
        <f>IFERROR(IF('排序（YTM）'!D37=1,日收益率!D38,""),"")</f>
        <v/>
      </c>
      <c r="E38" s="4" t="str">
        <f>IFERROR(IF('排序（YTM）'!E37=1,日收益率!E38,""),"")</f>
        <v/>
      </c>
      <c r="F38" s="4" t="str">
        <f>IFERROR(IF('排序（YTM）'!F37=1,日收益率!F38,""),"")</f>
        <v/>
      </c>
      <c r="G38" s="4" t="str">
        <f>IFERROR(IF('排序（YTM）'!G37=1,日收益率!G38,""),"")</f>
        <v/>
      </c>
      <c r="H38" s="4">
        <f>IFERROR(IF('排序（YTM）'!H37=1,日收益率!H38,""),"")</f>
        <v>-2.2471910112359383E-3</v>
      </c>
      <c r="I38" s="4" t="str">
        <f>IFERROR(IF('排序（YTM）'!I37=1,日收益率!I38,""),"")</f>
        <v/>
      </c>
      <c r="J38" s="4" t="str">
        <f>IFERROR(IF('排序（YTM）'!J37=1,日收益率!J38,""),"")</f>
        <v/>
      </c>
      <c r="K38" s="4" t="str">
        <f>IFERROR(IF('排序（YTM）'!K37=1,日收益率!K38,""),"")</f>
        <v/>
      </c>
      <c r="M38" s="6">
        <f t="shared" si="0"/>
        <v>0.98212400263327004</v>
      </c>
    </row>
    <row r="39" spans="1:13" x14ac:dyDescent="0.15">
      <c r="A39" s="1">
        <v>42334</v>
      </c>
      <c r="B39" s="4" t="str">
        <f>IFERROR(IF('排序（YTM）'!B38=1,日收益率!B39,""),"")</f>
        <v/>
      </c>
      <c r="C39" s="4" t="str">
        <f>IFERROR(IF('排序（YTM）'!C38=1,日收益率!C39,""),"")</f>
        <v/>
      </c>
      <c r="D39" s="4" t="str">
        <f>IFERROR(IF('排序（YTM）'!D38=1,日收益率!D39,""),"")</f>
        <v/>
      </c>
      <c r="E39" s="4" t="str">
        <f>IFERROR(IF('排序（YTM）'!E38=1,日收益率!E39,""),"")</f>
        <v/>
      </c>
      <c r="F39" s="4" t="str">
        <f>IFERROR(IF('排序（YTM）'!F38=1,日收益率!F39,""),"")</f>
        <v/>
      </c>
      <c r="G39" s="4" t="str">
        <f>IFERROR(IF('排序（YTM）'!G38=1,日收益率!G39,""),"")</f>
        <v/>
      </c>
      <c r="H39" s="4">
        <f>IFERROR(IF('排序（YTM）'!H38=1,日收益率!H39,""),"")</f>
        <v>-2.9377203290259502E-4</v>
      </c>
      <c r="I39" s="4" t="str">
        <f>IFERROR(IF('排序（YTM）'!I38=1,日收益率!I39,""),"")</f>
        <v/>
      </c>
      <c r="J39" s="4" t="str">
        <f>IFERROR(IF('排序（YTM）'!J38=1,日收益率!J39,""),"")</f>
        <v/>
      </c>
      <c r="K39" s="4" t="str">
        <f>IFERROR(IF('排序（YTM）'!K38=1,日收益率!K39,""),"")</f>
        <v/>
      </c>
      <c r="M39" s="6">
        <f t="shared" si="0"/>
        <v>0.98183548206845406</v>
      </c>
    </row>
    <row r="40" spans="1:13" x14ac:dyDescent="0.15">
      <c r="A40" s="1">
        <v>42335</v>
      </c>
      <c r="B40" s="4" t="str">
        <f>IFERROR(IF('排序（YTM）'!B39=1,日收益率!B40,""),"")</f>
        <v/>
      </c>
      <c r="C40" s="4" t="str">
        <f>IFERROR(IF('排序（YTM）'!C39=1,日收益率!C40,""),"")</f>
        <v/>
      </c>
      <c r="D40" s="4" t="str">
        <f>IFERROR(IF('排序（YTM）'!D39=1,日收益率!D40,""),"")</f>
        <v/>
      </c>
      <c r="E40" s="4" t="str">
        <f>IFERROR(IF('排序（YTM）'!E39=1,日收益率!E40,""),"")</f>
        <v/>
      </c>
      <c r="F40" s="4" t="str">
        <f>IFERROR(IF('排序（YTM）'!F39=1,日收益率!F40,""),"")</f>
        <v/>
      </c>
      <c r="G40" s="4" t="str">
        <f>IFERROR(IF('排序（YTM）'!G39=1,日收益率!G40,""),"")</f>
        <v/>
      </c>
      <c r="H40" s="4">
        <f>IFERROR(IF('排序（YTM）'!H39=1,日收益率!H40,""),"")</f>
        <v>-2.9385836027018275E-4</v>
      </c>
      <c r="I40" s="4" t="str">
        <f>IFERROR(IF('排序（YTM）'!I39=1,日收益率!I40,""),"")</f>
        <v/>
      </c>
      <c r="J40" s="4" t="str">
        <f>IFERROR(IF('排序（YTM）'!J39=1,日收益率!J40,""),"")</f>
        <v/>
      </c>
      <c r="K40" s="4" t="str">
        <f>IFERROR(IF('排序（YTM）'!K39=1,日收益率!K40,""),"")</f>
        <v/>
      </c>
      <c r="M40" s="6">
        <f t="shared" si="0"/>
        <v>0.98154696150363829</v>
      </c>
    </row>
    <row r="41" spans="1:13" x14ac:dyDescent="0.15">
      <c r="A41" s="1">
        <v>42338</v>
      </c>
      <c r="B41" s="4" t="str">
        <f>IFERROR(IF('排序（YTM）'!B40=1,日收益率!B41,""),"")</f>
        <v/>
      </c>
      <c r="C41" s="4" t="str">
        <f>IFERROR(IF('排序（YTM）'!C40=1,日收益率!C41,""),"")</f>
        <v/>
      </c>
      <c r="D41" s="4" t="str">
        <f>IFERROR(IF('排序（YTM）'!D40=1,日收益率!D41,""),"")</f>
        <v/>
      </c>
      <c r="E41" s="4" t="str">
        <f>IFERROR(IF('排序（YTM）'!E40=1,日收益率!E41,""),"")</f>
        <v/>
      </c>
      <c r="F41" s="4" t="str">
        <f>IFERROR(IF('排序（YTM）'!F40=1,日收益率!F41,""),"")</f>
        <v/>
      </c>
      <c r="G41" s="4" t="str">
        <f>IFERROR(IF('排序（YTM）'!G40=1,日收益率!G41,""),"")</f>
        <v/>
      </c>
      <c r="H41" s="4">
        <f>IFERROR(IF('排序（YTM）'!H40=1,日收益率!H41,""),"")</f>
        <v>3.9192631785223142E-4</v>
      </c>
      <c r="I41" s="4" t="str">
        <f>IFERROR(IF('排序（YTM）'!I40=1,日收益率!I41,""),"")</f>
        <v/>
      </c>
      <c r="J41" s="4" t="str">
        <f>IFERROR(IF('排序（YTM）'!J40=1,日收益率!J41,""),"")</f>
        <v/>
      </c>
      <c r="K41" s="4" t="str">
        <f>IFERROR(IF('排序（YTM）'!K40=1,日收益率!K41,""),"")</f>
        <v/>
      </c>
      <c r="M41" s="6">
        <f t="shared" si="0"/>
        <v>0.98193165559005946</v>
      </c>
    </row>
    <row r="42" spans="1:13" x14ac:dyDescent="0.15">
      <c r="A42" s="1">
        <v>42339</v>
      </c>
      <c r="B42" s="4" t="str">
        <f>IFERROR(IF('排序（YTM）'!B41=1,日收益率!B42,""),"")</f>
        <v/>
      </c>
      <c r="C42" s="4" t="str">
        <f>IFERROR(IF('排序（YTM）'!C41=1,日收益率!C42,""),"")</f>
        <v/>
      </c>
      <c r="D42" s="4" t="str">
        <f>IFERROR(IF('排序（YTM）'!D41=1,日收益率!D42,""),"")</f>
        <v/>
      </c>
      <c r="E42" s="4" t="str">
        <f>IFERROR(IF('排序（YTM）'!E41=1,日收益率!E42,""),"")</f>
        <v/>
      </c>
      <c r="F42" s="4" t="str">
        <f>IFERROR(IF('排序（YTM）'!F41=1,日收益率!F42,""),"")</f>
        <v/>
      </c>
      <c r="G42" s="4" t="str">
        <f>IFERROR(IF('排序（YTM）'!G41=1,日收益率!G42,""),"")</f>
        <v/>
      </c>
      <c r="H42" s="4">
        <f>IFERROR(IF('排序（YTM）'!H41=1,日收益率!H42,""),"")</f>
        <v>2.2204460492503131E-16</v>
      </c>
      <c r="I42" s="4" t="str">
        <f>IFERROR(IF('排序（YTM）'!I41=1,日收益率!I42,""),"")</f>
        <v/>
      </c>
      <c r="J42" s="4" t="str">
        <f>IFERROR(IF('排序（YTM）'!J41=1,日收益率!J42,""),"")</f>
        <v/>
      </c>
      <c r="K42" s="4" t="str">
        <f>IFERROR(IF('排序（YTM）'!K41=1,日收益率!K42,""),"")</f>
        <v/>
      </c>
      <c r="M42" s="6">
        <f t="shared" si="0"/>
        <v>0.98193165559005968</v>
      </c>
    </row>
    <row r="43" spans="1:13" x14ac:dyDescent="0.15">
      <c r="A43" s="1">
        <v>42340</v>
      </c>
      <c r="B43" s="4" t="str">
        <f>IFERROR(IF('排序（YTM）'!B42=1,日收益率!B43,""),"")</f>
        <v/>
      </c>
      <c r="C43" s="4" t="str">
        <f>IFERROR(IF('排序（YTM）'!C42=1,日收益率!C43,""),"")</f>
        <v/>
      </c>
      <c r="D43" s="4" t="str">
        <f>IFERROR(IF('排序（YTM）'!D42=1,日收益率!D43,""),"")</f>
        <v/>
      </c>
      <c r="E43" s="4" t="str">
        <f>IFERROR(IF('排序（YTM）'!E42=1,日收益率!E43,""),"")</f>
        <v/>
      </c>
      <c r="F43" s="4" t="str">
        <f>IFERROR(IF('排序（YTM）'!F42=1,日收益率!F43,""),"")</f>
        <v/>
      </c>
      <c r="G43" s="4" t="str">
        <f>IFERROR(IF('排序（YTM）'!G42=1,日收益率!G43,""),"")</f>
        <v/>
      </c>
      <c r="H43" s="4">
        <f>IFERROR(IF('排序（YTM）'!H42=1,日收益率!H43,""),"")</f>
        <v>5.093046033300741E-3</v>
      </c>
      <c r="I43" s="4" t="str">
        <f>IFERROR(IF('排序（YTM）'!I42=1,日收益率!I43,""),"")</f>
        <v/>
      </c>
      <c r="J43" s="4" t="str">
        <f>IFERROR(IF('排序（YTM）'!J42=1,日收益率!J43,""),"")</f>
        <v/>
      </c>
      <c r="K43" s="4" t="str">
        <f>IFERROR(IF('排序（YTM）'!K42=1,日收益率!K43,""),"")</f>
        <v/>
      </c>
      <c r="M43" s="6">
        <f t="shared" si="0"/>
        <v>0.98693267871353507</v>
      </c>
    </row>
    <row r="44" spans="1:13" x14ac:dyDescent="0.15">
      <c r="A44" s="1">
        <v>42341</v>
      </c>
      <c r="B44" s="4" t="str">
        <f>IFERROR(IF('排序（YTM）'!B43=1,日收益率!B44,""),"")</f>
        <v/>
      </c>
      <c r="C44" s="4" t="str">
        <f>IFERROR(IF('排序（YTM）'!C43=1,日收益率!C44,""),"")</f>
        <v/>
      </c>
      <c r="D44" s="4" t="str">
        <f>IFERROR(IF('排序（YTM）'!D43=1,日收益率!D44,""),"")</f>
        <v/>
      </c>
      <c r="E44" s="4" t="str">
        <f>IFERROR(IF('排序（YTM）'!E43=1,日收益率!E44,""),"")</f>
        <v/>
      </c>
      <c r="F44" s="4" t="str">
        <f>IFERROR(IF('排序（YTM）'!F43=1,日收益率!F44,""),"")</f>
        <v/>
      </c>
      <c r="G44" s="4" t="str">
        <f>IFERROR(IF('排序（YTM）'!G43=1,日收益率!G44,""),"")</f>
        <v/>
      </c>
      <c r="H44" s="4">
        <f>IFERROR(IF('排序（YTM）'!H43=1,日收益率!H44,""),"")</f>
        <v>2.8259598518807216E-3</v>
      </c>
      <c r="I44" s="4" t="str">
        <f>IFERROR(IF('排序（YTM）'!I43=1,日收益率!I44,""),"")</f>
        <v/>
      </c>
      <c r="J44" s="4" t="str">
        <f>IFERROR(IF('排序（YTM）'!J43=1,日收益率!J44,""),"")</f>
        <v/>
      </c>
      <c r="K44" s="4" t="str">
        <f>IFERROR(IF('排序（YTM）'!K43=1,日收益率!K44,""),"")</f>
        <v/>
      </c>
      <c r="M44" s="6">
        <f t="shared" si="0"/>
        <v>0.98972171084008864</v>
      </c>
    </row>
    <row r="45" spans="1:13" x14ac:dyDescent="0.15">
      <c r="A45" s="1">
        <v>42342</v>
      </c>
      <c r="B45" s="4" t="str">
        <f>IFERROR(IF('排序（YTM）'!B44=1,日收益率!B45,""),"")</f>
        <v/>
      </c>
      <c r="C45" s="4" t="str">
        <f>IFERROR(IF('排序（YTM）'!C44=1,日收益率!C45,""),"")</f>
        <v/>
      </c>
      <c r="D45" s="4" t="str">
        <f>IFERROR(IF('排序（YTM）'!D44=1,日收益率!D45,""),"")</f>
        <v/>
      </c>
      <c r="E45" s="4" t="str">
        <f>IFERROR(IF('排序（YTM）'!E44=1,日收益率!E45,""),"")</f>
        <v/>
      </c>
      <c r="F45" s="4" t="str">
        <f>IFERROR(IF('排序（YTM）'!F44=1,日收益率!F45,""),"")</f>
        <v/>
      </c>
      <c r="G45" s="4" t="str">
        <f>IFERROR(IF('排序（YTM）'!G44=1,日收益率!G45,""),"")</f>
        <v/>
      </c>
      <c r="H45" s="4">
        <f>IFERROR(IF('排序（YTM）'!H44=1,日收益率!H45,""),"")</f>
        <v>2.9151685939170502E-3</v>
      </c>
      <c r="I45" s="4" t="str">
        <f>IFERROR(IF('排序（YTM）'!I44=1,日收益率!I45,""),"")</f>
        <v/>
      </c>
      <c r="J45" s="4" t="str">
        <f>IFERROR(IF('排序（YTM）'!J44=1,日收益率!J45,""),"")</f>
        <v/>
      </c>
      <c r="K45" s="4" t="str">
        <f>IFERROR(IF('排序（YTM）'!K44=1,日收益率!K45,""),"")</f>
        <v/>
      </c>
      <c r="M45" s="6">
        <f t="shared" si="0"/>
        <v>0.9926069164882475</v>
      </c>
    </row>
    <row r="46" spans="1:13" x14ac:dyDescent="0.15">
      <c r="A46" s="1">
        <v>42345</v>
      </c>
      <c r="B46" s="4" t="str">
        <f>IFERROR(IF('排序（YTM）'!B45=1,日收益率!B46,""),"")</f>
        <v/>
      </c>
      <c r="C46" s="4" t="str">
        <f>IFERROR(IF('排序（YTM）'!C45=1,日收益率!C46,""),"")</f>
        <v/>
      </c>
      <c r="D46" s="4" t="str">
        <f>IFERROR(IF('排序（YTM）'!D45=1,日收益率!D46,""),"")</f>
        <v/>
      </c>
      <c r="E46" s="4" t="str">
        <f>IFERROR(IF('排序（YTM）'!E45=1,日收益率!E46,""),"")</f>
        <v/>
      </c>
      <c r="F46" s="4" t="str">
        <f>IFERROR(IF('排序（YTM）'!F45=1,日收益率!F46,""),"")</f>
        <v/>
      </c>
      <c r="G46" s="4" t="str">
        <f>IFERROR(IF('排序（YTM）'!G45=1,日收益率!G46,""),"")</f>
        <v/>
      </c>
      <c r="H46" s="4">
        <f>IFERROR(IF('排序（YTM）'!H45=1,日收益率!H46,""),"")</f>
        <v>-3.9724832865033477E-3</v>
      </c>
      <c r="I46" s="4" t="str">
        <f>IFERROR(IF('排序（YTM）'!I45=1,日收益率!I46,""),"")</f>
        <v/>
      </c>
      <c r="J46" s="4" t="str">
        <f>IFERROR(IF('排序（YTM）'!J45=1,日收益率!J46,""),"")</f>
        <v/>
      </c>
      <c r="K46" s="4" t="str">
        <f>IFERROR(IF('排序（YTM）'!K45=1,日收益率!K46,""),"")</f>
        <v/>
      </c>
      <c r="M46" s="6">
        <f t="shared" si="0"/>
        <v>0.98866380210243032</v>
      </c>
    </row>
    <row r="47" spans="1:13" x14ac:dyDescent="0.15">
      <c r="A47" s="1">
        <v>42346</v>
      </c>
      <c r="B47" s="4" t="str">
        <f>IFERROR(IF('排序（YTM）'!B46=1,日收益率!B47,""),"")</f>
        <v/>
      </c>
      <c r="C47" s="4" t="str">
        <f>IFERROR(IF('排序（YTM）'!C46=1,日收益率!C47,""),"")</f>
        <v/>
      </c>
      <c r="D47" s="4" t="str">
        <f>IFERROR(IF('排序（YTM）'!D46=1,日收益率!D47,""),"")</f>
        <v/>
      </c>
      <c r="E47" s="4" t="str">
        <f>IFERROR(IF('排序（YTM）'!E46=1,日收益率!E47,""),"")</f>
        <v/>
      </c>
      <c r="F47" s="4" t="str">
        <f>IFERROR(IF('排序（YTM）'!F46=1,日收益率!F47,""),"")</f>
        <v/>
      </c>
      <c r="G47" s="4" t="str">
        <f>IFERROR(IF('排序（YTM）'!G46=1,日收益率!G47,""),"")</f>
        <v/>
      </c>
      <c r="H47" s="4">
        <f>IFERROR(IF('排序（YTM）'!H46=1,日收益率!H47,""),"")</f>
        <v>1.6536964980544688E-3</v>
      </c>
      <c r="I47" s="4" t="str">
        <f>IFERROR(IF('排序（YTM）'!I46=1,日收益率!I47,""),"")</f>
        <v/>
      </c>
      <c r="J47" s="4" t="str">
        <f>IFERROR(IF('排序（YTM）'!J46=1,日收益率!J47,""),"")</f>
        <v/>
      </c>
      <c r="K47" s="4" t="str">
        <f>IFERROR(IF('排序（YTM）'!K46=1,日收益率!K47,""),"")</f>
        <v/>
      </c>
      <c r="M47" s="6">
        <f t="shared" si="0"/>
        <v>0.99029875196972028</v>
      </c>
    </row>
    <row r="48" spans="1:13" x14ac:dyDescent="0.15">
      <c r="A48" s="1">
        <v>42347</v>
      </c>
      <c r="B48" s="4" t="str">
        <f>IFERROR(IF('排序（YTM）'!B47=1,日收益率!B48,""),"")</f>
        <v/>
      </c>
      <c r="C48" s="4" t="str">
        <f>IFERROR(IF('排序（YTM）'!C47=1,日收益率!C48,""),"")</f>
        <v/>
      </c>
      <c r="D48" s="4" t="str">
        <f>IFERROR(IF('排序（YTM）'!D47=1,日收益率!D48,""),"")</f>
        <v/>
      </c>
      <c r="E48" s="4" t="str">
        <f>IFERROR(IF('排序（YTM）'!E47=1,日收益率!E48,""),"")</f>
        <v/>
      </c>
      <c r="F48" s="4" t="str">
        <f>IFERROR(IF('排序（YTM）'!F47=1,日收益率!F48,""),"")</f>
        <v/>
      </c>
      <c r="G48" s="4" t="str">
        <f>IFERROR(IF('排序（YTM）'!G47=1,日收益率!G48,""),"")</f>
        <v/>
      </c>
      <c r="H48" s="4">
        <f>IFERROR(IF('排序（YTM）'!H47=1,日收益率!H48,""),"")</f>
        <v>-6.7980965329705878E-4</v>
      </c>
      <c r="I48" s="4" t="str">
        <f>IFERROR(IF('排序（YTM）'!I47=1,日收益率!I48,""),"")</f>
        <v/>
      </c>
      <c r="J48" s="4" t="str">
        <f>IFERROR(IF('排序（YTM）'!J47=1,日收益率!J48,""),"")</f>
        <v/>
      </c>
      <c r="K48" s="4" t="str">
        <f>IFERROR(IF('排序（YTM）'!K47=1,日收益率!K48,""),"")</f>
        <v/>
      </c>
      <c r="M48" s="6">
        <f t="shared" si="0"/>
        <v>0.98962553731848324</v>
      </c>
    </row>
    <row r="49" spans="1:13" x14ac:dyDescent="0.15">
      <c r="A49" s="1">
        <v>42348</v>
      </c>
      <c r="B49" s="4" t="str">
        <f>IFERROR(IF('排序（YTM）'!B48=1,日收益率!B49,""),"")</f>
        <v/>
      </c>
      <c r="C49" s="4" t="str">
        <f>IFERROR(IF('排序（YTM）'!C48=1,日收益率!C49,""),"")</f>
        <v/>
      </c>
      <c r="D49" s="4" t="str">
        <f>IFERROR(IF('排序（YTM）'!D48=1,日收益率!D49,""),"")</f>
        <v/>
      </c>
      <c r="E49" s="4" t="str">
        <f>IFERROR(IF('排序（YTM）'!E48=1,日收益率!E49,""),"")</f>
        <v/>
      </c>
      <c r="F49" s="4" t="str">
        <f>IFERROR(IF('排序（YTM）'!F48=1,日收益率!F49,""),"")</f>
        <v/>
      </c>
      <c r="G49" s="4" t="str">
        <f>IFERROR(IF('排序（YTM）'!G48=1,日收益率!G49,""),"")</f>
        <v/>
      </c>
      <c r="H49" s="4">
        <f>IFERROR(IF('排序（YTM）'!H48=1,日收益率!H49,""),"")</f>
        <v>-5.8309037900894367E-4</v>
      </c>
      <c r="I49" s="4" t="str">
        <f>IFERROR(IF('排序（YTM）'!I48=1,日收益率!I49,""),"")</f>
        <v/>
      </c>
      <c r="J49" s="4" t="str">
        <f>IFERROR(IF('排序（YTM）'!J48=1,日收益率!J49,""),"")</f>
        <v/>
      </c>
      <c r="K49" s="4" t="str">
        <f>IFERROR(IF('排序（YTM）'!K48=1,日收益率!K49,""),"")</f>
        <v/>
      </c>
      <c r="M49" s="6">
        <f t="shared" si="0"/>
        <v>0.98904849618885127</v>
      </c>
    </row>
    <row r="50" spans="1:13" x14ac:dyDescent="0.15">
      <c r="A50" s="1">
        <v>42349</v>
      </c>
      <c r="B50" s="4" t="str">
        <f>IFERROR(IF('排序（YTM）'!B49=1,日收益率!B50,""),"")</f>
        <v/>
      </c>
      <c r="C50" s="4" t="str">
        <f>IFERROR(IF('排序（YTM）'!C49=1,日收益率!C50,""),"")</f>
        <v/>
      </c>
      <c r="D50" s="4" t="str">
        <f>IFERROR(IF('排序（YTM）'!D49=1,日收益率!D50,""),"")</f>
        <v/>
      </c>
      <c r="E50" s="4" t="str">
        <f>IFERROR(IF('排序（YTM）'!E49=1,日收益率!E50,""),"")</f>
        <v/>
      </c>
      <c r="F50" s="4" t="str">
        <f>IFERROR(IF('排序（YTM）'!F49=1,日收益率!F50,""),"")</f>
        <v/>
      </c>
      <c r="G50" s="4" t="str">
        <f>IFERROR(IF('排序（YTM）'!G49=1,日收益率!G50,""),"")</f>
        <v/>
      </c>
      <c r="H50" s="4">
        <f>IFERROR(IF('排序（YTM）'!H49=1,日收益率!H50,""),"")</f>
        <v>-9.7238428626977846E-4</v>
      </c>
      <c r="I50" s="4" t="str">
        <f>IFERROR(IF('排序（YTM）'!I49=1,日收益率!I50,""),"")</f>
        <v/>
      </c>
      <c r="J50" s="4" t="str">
        <f>IFERROR(IF('排序（YTM）'!J49=1,日收益率!J50,""),"")</f>
        <v/>
      </c>
      <c r="K50" s="4" t="str">
        <f>IFERROR(IF('排序（YTM）'!K49=1,日收益率!K50,""),"")</f>
        <v/>
      </c>
      <c r="M50" s="6">
        <f t="shared" si="0"/>
        <v>0.98808676097279846</v>
      </c>
    </row>
    <row r="51" spans="1:13" x14ac:dyDescent="0.15">
      <c r="A51" s="1">
        <v>42352</v>
      </c>
      <c r="B51" s="4" t="str">
        <f>IFERROR(IF('排序（YTM）'!B50=1,日收益率!B51,""),"")</f>
        <v/>
      </c>
      <c r="C51" s="4" t="str">
        <f>IFERROR(IF('排序（YTM）'!C50=1,日收益率!C51,""),"")</f>
        <v/>
      </c>
      <c r="D51" s="4" t="str">
        <f>IFERROR(IF('排序（YTM）'!D50=1,日收益率!D51,""),"")</f>
        <v/>
      </c>
      <c r="E51" s="4" t="str">
        <f>IFERROR(IF('排序（YTM）'!E50=1,日收益率!E51,""),"")</f>
        <v/>
      </c>
      <c r="F51" s="4" t="str">
        <f>IFERROR(IF('排序（YTM）'!F50=1,日收益率!F51,""),"")</f>
        <v/>
      </c>
      <c r="G51" s="4" t="str">
        <f>IFERROR(IF('排序（YTM）'!G50=1,日收益率!G51,""),"")</f>
        <v/>
      </c>
      <c r="H51" s="4">
        <f>IFERROR(IF('排序（YTM）'!H50=1,日收益率!H51,""),"")</f>
        <v>1.1679968853415268E-3</v>
      </c>
      <c r="I51" s="4" t="str">
        <f>IFERROR(IF('排序（YTM）'!I50=1,日收益率!I51,""),"")</f>
        <v/>
      </c>
      <c r="J51" s="4" t="str">
        <f>IFERROR(IF('排序（YTM）'!J50=1,日收益率!J51,""),"")</f>
        <v/>
      </c>
      <c r="K51" s="4" t="str">
        <f>IFERROR(IF('排序（YTM）'!K50=1,日收益率!K51,""),"")</f>
        <v/>
      </c>
      <c r="M51" s="6">
        <f t="shared" si="0"/>
        <v>0.98924084323206185</v>
      </c>
    </row>
    <row r="52" spans="1:13" x14ac:dyDescent="0.15">
      <c r="A52" s="1">
        <v>42353</v>
      </c>
      <c r="B52" s="4" t="str">
        <f>IFERROR(IF('排序（YTM）'!B51=1,日收益率!B52,""),"")</f>
        <v/>
      </c>
      <c r="C52" s="4" t="str">
        <f>IFERROR(IF('排序（YTM）'!C51=1,日收益率!C52,""),"")</f>
        <v/>
      </c>
      <c r="D52" s="4" t="str">
        <f>IFERROR(IF('排序（YTM）'!D51=1,日收益率!D52,""),"")</f>
        <v/>
      </c>
      <c r="E52" s="4" t="str">
        <f>IFERROR(IF('排序（YTM）'!E51=1,日收益率!E52,""),"")</f>
        <v/>
      </c>
      <c r="F52" s="4" t="str">
        <f>IFERROR(IF('排序（YTM）'!F51=1,日收益率!F52,""),"")</f>
        <v/>
      </c>
      <c r="G52" s="4" t="str">
        <f>IFERROR(IF('排序（YTM）'!G51=1,日收益率!G52,""),"")</f>
        <v/>
      </c>
      <c r="H52" s="4">
        <f>IFERROR(IF('排序（YTM）'!H51=1,日收益率!H52,""),"")</f>
        <v>9.7219521679958731E-5</v>
      </c>
      <c r="I52" s="4" t="str">
        <f>IFERROR(IF('排序（YTM）'!I51=1,日收益率!I52,""),"")</f>
        <v/>
      </c>
      <c r="J52" s="4" t="str">
        <f>IFERROR(IF('排序（YTM）'!J51=1,日收益率!J52,""),"")</f>
        <v/>
      </c>
      <c r="K52" s="4" t="str">
        <f>IFERROR(IF('排序（YTM）'!K51=1,日收益率!K52,""),"")</f>
        <v/>
      </c>
      <c r="M52" s="6">
        <f t="shared" si="0"/>
        <v>0.98933701675366714</v>
      </c>
    </row>
    <row r="53" spans="1:13" x14ac:dyDescent="0.15">
      <c r="A53" s="1">
        <v>42354</v>
      </c>
      <c r="B53" s="4" t="str">
        <f>IFERROR(IF('排序（YTM）'!B52=1,日收益率!B53,""),"")</f>
        <v/>
      </c>
      <c r="C53" s="4" t="str">
        <f>IFERROR(IF('排序（YTM）'!C52=1,日收益率!C53,""),"")</f>
        <v/>
      </c>
      <c r="D53" s="4" t="str">
        <f>IFERROR(IF('排序（YTM）'!D52=1,日收益率!D53,""),"")</f>
        <v/>
      </c>
      <c r="E53" s="4" t="str">
        <f>IFERROR(IF('排序（YTM）'!E52=1,日收益率!E53,""),"")</f>
        <v/>
      </c>
      <c r="F53" s="4" t="str">
        <f>IFERROR(IF('排序（YTM）'!F52=1,日收益率!F53,""),"")</f>
        <v/>
      </c>
      <c r="G53" s="4" t="str">
        <f>IFERROR(IF('排序（YTM）'!G52=1,日收益率!G53,""),"")</f>
        <v/>
      </c>
      <c r="H53" s="4">
        <f>IFERROR(IF('排序（YTM）'!H52=1,日收益率!H53,""),"")</f>
        <v>0</v>
      </c>
      <c r="I53" s="4" t="str">
        <f>IFERROR(IF('排序（YTM）'!I52=1,日收益率!I53,""),"")</f>
        <v/>
      </c>
      <c r="J53" s="4" t="str">
        <f>IFERROR(IF('排序（YTM）'!J52=1,日收益率!J53,""),"")</f>
        <v/>
      </c>
      <c r="K53" s="4" t="str">
        <f>IFERROR(IF('排序（YTM）'!K52=1,日收益率!K53,""),"")</f>
        <v/>
      </c>
      <c r="M53" s="6">
        <f t="shared" si="0"/>
        <v>0.98933701675366714</v>
      </c>
    </row>
    <row r="54" spans="1:13" x14ac:dyDescent="0.15">
      <c r="A54" s="1">
        <v>42355</v>
      </c>
      <c r="B54" s="4" t="str">
        <f>IFERROR(IF('排序（YTM）'!B53=1,日收益率!B54,""),"")</f>
        <v/>
      </c>
      <c r="C54" s="4" t="str">
        <f>IFERROR(IF('排序（YTM）'!C53=1,日收益率!C54,""),"")</f>
        <v/>
      </c>
      <c r="D54" s="4" t="str">
        <f>IFERROR(IF('排序（YTM）'!D53=1,日收益率!D54,""),"")</f>
        <v/>
      </c>
      <c r="E54" s="4" t="str">
        <f>IFERROR(IF('排序（YTM）'!E53=1,日收益率!E54,""),"")</f>
        <v/>
      </c>
      <c r="F54" s="4" t="str">
        <f>IFERROR(IF('排序（YTM）'!F53=1,日收益率!F54,""),"")</f>
        <v/>
      </c>
      <c r="G54" s="4" t="str">
        <f>IFERROR(IF('排序（YTM）'!G53=1,日收益率!G54,""),"")</f>
        <v/>
      </c>
      <c r="H54" s="4">
        <f>IFERROR(IF('排序（YTM）'!H53=1,日收益率!H54,""),"")</f>
        <v>2.9163021288991509E-4</v>
      </c>
      <c r="I54" s="4" t="str">
        <f>IFERROR(IF('排序（YTM）'!I53=1,日收益率!I54,""),"")</f>
        <v/>
      </c>
      <c r="J54" s="4" t="str">
        <f>IFERROR(IF('排序（YTM）'!J53=1,日收益率!J54,""),"")</f>
        <v/>
      </c>
      <c r="K54" s="4" t="str">
        <f>IFERROR(IF('排序（YTM）'!K53=1,日收益率!K54,""),"")</f>
        <v/>
      </c>
      <c r="M54" s="6">
        <f t="shared" si="0"/>
        <v>0.98962553731848291</v>
      </c>
    </row>
    <row r="55" spans="1:13" x14ac:dyDescent="0.15">
      <c r="A55" s="1">
        <v>42356</v>
      </c>
      <c r="B55" s="4" t="str">
        <f>IFERROR(IF('排序（YTM）'!B54=1,日收益率!B55,""),"")</f>
        <v/>
      </c>
      <c r="C55" s="4" t="str">
        <f>IFERROR(IF('排序（YTM）'!C54=1,日收益率!C55,""),"")</f>
        <v/>
      </c>
      <c r="D55" s="4" t="str">
        <f>IFERROR(IF('排序（YTM）'!D54=1,日收益率!D55,""),"")</f>
        <v/>
      </c>
      <c r="E55" s="4" t="str">
        <f>IFERROR(IF('排序（YTM）'!E54=1,日收益率!E55,""),"")</f>
        <v/>
      </c>
      <c r="F55" s="4" t="str">
        <f>IFERROR(IF('排序（YTM）'!F54=1,日收益率!F55,""),"")</f>
        <v/>
      </c>
      <c r="G55" s="4" t="str">
        <f>IFERROR(IF('排序（YTM）'!G54=1,日收益率!G55,""),"")</f>
        <v/>
      </c>
      <c r="H55" s="4">
        <f>IFERROR(IF('排序（YTM）'!H54=1,日收益率!H55,""),"")</f>
        <v>9.7181729834794339E-4</v>
      </c>
      <c r="I55" s="4" t="str">
        <f>IFERROR(IF('排序（YTM）'!I54=1,日收益率!I55,""),"")</f>
        <v/>
      </c>
      <c r="J55" s="4" t="str">
        <f>IFERROR(IF('排序（YTM）'!J54=1,日收益率!J55,""),"")</f>
        <v/>
      </c>
      <c r="K55" s="4" t="str">
        <f>IFERROR(IF('排序（YTM）'!K54=1,日收益率!K55,""),"")</f>
        <v/>
      </c>
      <c r="M55" s="6">
        <f t="shared" si="0"/>
        <v>0.99058727253453593</v>
      </c>
    </row>
    <row r="56" spans="1:13" x14ac:dyDescent="0.15">
      <c r="A56" s="1">
        <v>42359</v>
      </c>
      <c r="B56" s="4" t="str">
        <f>IFERROR(IF('排序（YTM）'!B55=1,日收益率!B56,""),"")</f>
        <v/>
      </c>
      <c r="C56" s="4" t="str">
        <f>IFERROR(IF('排序（YTM）'!C55=1,日收益率!C56,""),"")</f>
        <v/>
      </c>
      <c r="D56" s="4" t="str">
        <f>IFERROR(IF('排序（YTM）'!D55=1,日收益率!D56,""),"")</f>
        <v/>
      </c>
      <c r="E56" s="4" t="str">
        <f>IFERROR(IF('排序（YTM）'!E55=1,日收益率!E56,""),"")</f>
        <v/>
      </c>
      <c r="F56" s="4" t="str">
        <f>IFERROR(IF('排序（YTM）'!F55=1,日收益率!F56,""),"")</f>
        <v/>
      </c>
      <c r="G56" s="4" t="str">
        <f>IFERROR(IF('排序（YTM）'!G55=1,日收益率!G56,""),"")</f>
        <v/>
      </c>
      <c r="H56" s="4">
        <f>IFERROR(IF('排序（YTM）'!H55=1,日收益率!H56,""),"")</f>
        <v>-5.8252427184468658E-4</v>
      </c>
      <c r="I56" s="4" t="str">
        <f>IFERROR(IF('排序（YTM）'!I55=1,日收益率!I56,""),"")</f>
        <v/>
      </c>
      <c r="J56" s="4" t="str">
        <f>IFERROR(IF('排序（YTM）'!J55=1,日收益率!J56,""),"")</f>
        <v/>
      </c>
      <c r="K56" s="4" t="str">
        <f>IFERROR(IF('排序（YTM）'!K55=1,日收益率!K56,""),"")</f>
        <v/>
      </c>
      <c r="M56" s="6">
        <f t="shared" si="0"/>
        <v>0.99001023140490418</v>
      </c>
    </row>
    <row r="57" spans="1:13" x14ac:dyDescent="0.15">
      <c r="A57" s="1">
        <v>42360</v>
      </c>
      <c r="B57" s="4" t="str">
        <f>IFERROR(IF('排序（YTM）'!B56=1,日收益率!B57,""),"")</f>
        <v/>
      </c>
      <c r="C57" s="4" t="str">
        <f>IFERROR(IF('排序（YTM）'!C56=1,日收益率!C57,""),"")</f>
        <v/>
      </c>
      <c r="D57" s="4" t="str">
        <f>IFERROR(IF('排序（YTM）'!D56=1,日收益率!D57,""),"")</f>
        <v/>
      </c>
      <c r="E57" s="4" t="str">
        <f>IFERROR(IF('排序（YTM）'!E56=1,日收益率!E57,""),"")</f>
        <v/>
      </c>
      <c r="F57" s="4" t="str">
        <f>IFERROR(IF('排序（YTM）'!F56=1,日收益率!F57,""),"")</f>
        <v/>
      </c>
      <c r="G57" s="4" t="str">
        <f>IFERROR(IF('排序（YTM）'!G56=1,日收益率!G57,""),"")</f>
        <v/>
      </c>
      <c r="H57" s="4">
        <f>IFERROR(IF('排序（YTM）'!H56=1,日收益率!H57,""),"")</f>
        <v>1.0685836409560778E-3</v>
      </c>
      <c r="I57" s="4" t="str">
        <f>IFERROR(IF('排序（YTM）'!I56=1,日收益率!I57,""),"")</f>
        <v/>
      </c>
      <c r="J57" s="4" t="str">
        <f>IFERROR(IF('排序（YTM）'!J56=1,日收益率!J57,""),"")</f>
        <v/>
      </c>
      <c r="K57" s="4" t="str">
        <f>IFERROR(IF('排序（YTM）'!K56=1,日收益率!K57,""),"")</f>
        <v/>
      </c>
      <c r="M57" s="6">
        <f t="shared" si="0"/>
        <v>0.99106814014256261</v>
      </c>
    </row>
    <row r="58" spans="1:13" x14ac:dyDescent="0.15">
      <c r="A58" s="1">
        <v>42361</v>
      </c>
      <c r="B58" s="4" t="str">
        <f>IFERROR(IF('排序（YTM）'!B57=1,日收益率!B58,""),"")</f>
        <v/>
      </c>
      <c r="C58" s="4" t="str">
        <f>IFERROR(IF('排序（YTM）'!C57=1,日收益率!C58,""),"")</f>
        <v/>
      </c>
      <c r="D58" s="4" t="str">
        <f>IFERROR(IF('排序（YTM）'!D57=1,日收益率!D58,""),"")</f>
        <v/>
      </c>
      <c r="E58" s="4" t="str">
        <f>IFERROR(IF('排序（YTM）'!E57=1,日收益率!E58,""),"")</f>
        <v/>
      </c>
      <c r="F58" s="4" t="str">
        <f>IFERROR(IF('排序（YTM）'!F57=1,日收益率!F58,""),"")</f>
        <v/>
      </c>
      <c r="G58" s="4" t="str">
        <f>IFERROR(IF('排序（YTM）'!G57=1,日收益率!G58,""),"")</f>
        <v/>
      </c>
      <c r="H58" s="4">
        <f>IFERROR(IF('排序（YTM）'!H57=1,日收益率!H58,""),"")</f>
        <v>1.9408054342551218E-4</v>
      </c>
      <c r="I58" s="4" t="str">
        <f>IFERROR(IF('排序（YTM）'!I57=1,日收益率!I58,""),"")</f>
        <v/>
      </c>
      <c r="J58" s="4" t="str">
        <f>IFERROR(IF('排序（YTM）'!J57=1,日收益率!J58,""),"")</f>
        <v/>
      </c>
      <c r="K58" s="4" t="str">
        <f>IFERROR(IF('排序（YTM）'!K57=1,日收益率!K58,""),"")</f>
        <v/>
      </c>
      <c r="M58" s="6">
        <f t="shared" si="0"/>
        <v>0.9912604871857732</v>
      </c>
    </row>
    <row r="59" spans="1:13" x14ac:dyDescent="0.15">
      <c r="A59" s="1">
        <v>42362</v>
      </c>
      <c r="B59" s="4" t="str">
        <f>IFERROR(IF('排序（YTM）'!B58=1,日收益率!B59,""),"")</f>
        <v/>
      </c>
      <c r="C59" s="4" t="str">
        <f>IFERROR(IF('排序（YTM）'!C58=1,日收益率!C59,""),"")</f>
        <v/>
      </c>
      <c r="D59" s="4" t="str">
        <f>IFERROR(IF('排序（YTM）'!D58=1,日收益率!D59,""),"")</f>
        <v/>
      </c>
      <c r="E59" s="4" t="str">
        <f>IFERROR(IF('排序（YTM）'!E58=1,日收益率!E59,""),"")</f>
        <v/>
      </c>
      <c r="F59" s="4" t="str">
        <f>IFERROR(IF('排序（YTM）'!F58=1,日收益率!F59,""),"")</f>
        <v/>
      </c>
      <c r="G59" s="4" t="str">
        <f>IFERROR(IF('排序（YTM）'!G58=1,日收益率!G59,""),"")</f>
        <v/>
      </c>
      <c r="H59" s="4">
        <f>IFERROR(IF('排序（YTM）'!H58=1,日收益率!H59,""),"")</f>
        <v>-1.1102230246251565E-16</v>
      </c>
      <c r="I59" s="4" t="str">
        <f>IFERROR(IF('排序（YTM）'!I58=1,日收益率!I59,""),"")</f>
        <v/>
      </c>
      <c r="J59" s="4" t="str">
        <f>IFERROR(IF('排序（YTM）'!J58=1,日收益率!J59,""),"")</f>
        <v/>
      </c>
      <c r="K59" s="4" t="str">
        <f>IFERROR(IF('排序（YTM）'!K58=1,日收益率!K59,""),"")</f>
        <v/>
      </c>
      <c r="M59" s="6">
        <f t="shared" si="0"/>
        <v>0.99126048718577309</v>
      </c>
    </row>
    <row r="60" spans="1:13" x14ac:dyDescent="0.15">
      <c r="A60" s="1">
        <v>42363</v>
      </c>
      <c r="B60" s="4" t="str">
        <f>IFERROR(IF('排序（YTM）'!B59=1,日收益率!B60,""),"")</f>
        <v/>
      </c>
      <c r="C60" s="4" t="str">
        <f>IFERROR(IF('排序（YTM）'!C59=1,日收益率!C60,""),"")</f>
        <v/>
      </c>
      <c r="D60" s="4" t="str">
        <f>IFERROR(IF('排序（YTM）'!D59=1,日收益率!D60,""),"")</f>
        <v/>
      </c>
      <c r="E60" s="4" t="str">
        <f>IFERROR(IF('排序（YTM）'!E59=1,日收益率!E60,""),"")</f>
        <v/>
      </c>
      <c r="F60" s="4" t="str">
        <f>IFERROR(IF('排序（YTM）'!F59=1,日收益率!F60,""),"")</f>
        <v/>
      </c>
      <c r="G60" s="4" t="str">
        <f>IFERROR(IF('排序（YTM）'!G59=1,日收益率!G60,""),"")</f>
        <v/>
      </c>
      <c r="H60" s="4">
        <f>IFERROR(IF('排序（YTM）'!H59=1,日收益率!H60,""),"")</f>
        <v>3.8808576695448238E-4</v>
      </c>
      <c r="I60" s="4" t="str">
        <f>IFERROR(IF('排序（YTM）'!I59=1,日收益率!I60,""),"")</f>
        <v/>
      </c>
      <c r="J60" s="4" t="str">
        <f>IFERROR(IF('排序（YTM）'!J59=1,日收益率!J60,""),"")</f>
        <v/>
      </c>
      <c r="K60" s="4" t="str">
        <f>IFERROR(IF('排序（YTM）'!K59=1,日收益率!K60,""),"")</f>
        <v/>
      </c>
      <c r="M60" s="6">
        <f t="shared" si="0"/>
        <v>0.99164518127219425</v>
      </c>
    </row>
    <row r="61" spans="1:13" x14ac:dyDescent="0.15">
      <c r="A61" s="1">
        <v>42366</v>
      </c>
      <c r="B61" s="4" t="str">
        <f>IFERROR(IF('排序（YTM）'!B60=1,日收益率!B61,""),"")</f>
        <v/>
      </c>
      <c r="C61" s="4" t="str">
        <f>IFERROR(IF('排序（YTM）'!C60=1,日收益率!C61,""),"")</f>
        <v/>
      </c>
      <c r="D61" s="4" t="str">
        <f>IFERROR(IF('排序（YTM）'!D60=1,日收益率!D61,""),"")</f>
        <v/>
      </c>
      <c r="E61" s="4" t="str">
        <f>IFERROR(IF('排序（YTM）'!E60=1,日收益率!E61,""),"")</f>
        <v/>
      </c>
      <c r="F61" s="4" t="str">
        <f>IFERROR(IF('排序（YTM）'!F60=1,日收益率!F61,""),"")</f>
        <v/>
      </c>
      <c r="G61" s="4" t="str">
        <f>IFERROR(IF('排序（YTM）'!G60=1,日收益率!G61,""),"")</f>
        <v/>
      </c>
      <c r="H61" s="4">
        <f>IFERROR(IF('排序（YTM）'!H60=1,日收益率!H61,""),"")</f>
        <v>1.6487246629812713E-3</v>
      </c>
      <c r="I61" s="4" t="str">
        <f>IFERROR(IF('排序（YTM）'!I60=1,日收益率!I61,""),"")</f>
        <v/>
      </c>
      <c r="J61" s="4" t="str">
        <f>IFERROR(IF('排序（YTM）'!J60=1,日收益率!J61,""),"")</f>
        <v/>
      </c>
      <c r="K61" s="4" t="str">
        <f>IFERROR(IF('排序（YTM）'!K60=1,日收益率!K61,""),"")</f>
        <v/>
      </c>
      <c r="M61" s="6">
        <f t="shared" si="0"/>
        <v>0.99328013113948421</v>
      </c>
    </row>
    <row r="62" spans="1:13" x14ac:dyDescent="0.15">
      <c r="A62" s="1">
        <v>42367</v>
      </c>
      <c r="B62" s="4" t="str">
        <f>IFERROR(IF('排序（YTM）'!B61=1,日收益率!B62,""),"")</f>
        <v/>
      </c>
      <c r="C62" s="4" t="str">
        <f>IFERROR(IF('排序（YTM）'!C61=1,日收益率!C62,""),"")</f>
        <v/>
      </c>
      <c r="D62" s="4" t="str">
        <f>IFERROR(IF('排序（YTM）'!D61=1,日收益率!D62,""),"")</f>
        <v/>
      </c>
      <c r="E62" s="4" t="str">
        <f>IFERROR(IF('排序（YTM）'!E61=1,日收益率!E62,""),"")</f>
        <v/>
      </c>
      <c r="F62" s="4" t="str">
        <f>IFERROR(IF('排序（YTM）'!F61=1,日收益率!F62,""),"")</f>
        <v/>
      </c>
      <c r="G62" s="4" t="str">
        <f>IFERROR(IF('排序（YTM）'!G61=1,日收益率!G62,""),"")</f>
        <v/>
      </c>
      <c r="H62" s="4">
        <f>IFERROR(IF('排序（YTM）'!H61=1,日收益率!H62,""),"")</f>
        <v>7.7459333849727585E-4</v>
      </c>
      <c r="I62" s="4" t="str">
        <f>IFERROR(IF('排序（YTM）'!I61=1,日收益率!I62,""),"")</f>
        <v/>
      </c>
      <c r="J62" s="4" t="str">
        <f>IFERROR(IF('排序（YTM）'!J61=1,日收益率!J62,""),"")</f>
        <v/>
      </c>
      <c r="K62" s="4" t="str">
        <f>IFERROR(IF('排序（YTM）'!K61=1,日收益率!K62,""),"")</f>
        <v/>
      </c>
      <c r="M62" s="6">
        <f t="shared" si="0"/>
        <v>0.99404951931232655</v>
      </c>
    </row>
    <row r="63" spans="1:13" x14ac:dyDescent="0.15">
      <c r="A63" s="1">
        <v>42368</v>
      </c>
      <c r="B63" s="4" t="str">
        <f>IFERROR(IF('排序（YTM）'!B62=1,日收益率!B63,""),"")</f>
        <v/>
      </c>
      <c r="C63" s="4" t="str">
        <f>IFERROR(IF('排序（YTM）'!C62=1,日收益率!C63,""),"")</f>
        <v/>
      </c>
      <c r="D63" s="4" t="str">
        <f>IFERROR(IF('排序（YTM）'!D62=1,日收益率!D63,""),"")</f>
        <v/>
      </c>
      <c r="E63" s="4" t="str">
        <f>IFERROR(IF('排序（YTM）'!E62=1,日收益率!E63,""),"")</f>
        <v/>
      </c>
      <c r="F63" s="4" t="str">
        <f>IFERROR(IF('排序（YTM）'!F62=1,日收益率!F63,""),"")</f>
        <v/>
      </c>
      <c r="G63" s="4" t="str">
        <f>IFERROR(IF('排序（YTM）'!G62=1,日收益率!G63,""),"")</f>
        <v/>
      </c>
      <c r="H63" s="4" t="str">
        <f>IFERROR(IF('排序（YTM）'!H62=1,日收益率!H63,""),"")</f>
        <v/>
      </c>
      <c r="I63" s="4" t="str">
        <f>IFERROR(IF('排序（YTM）'!I62=1,日收益率!I63,""),"")</f>
        <v/>
      </c>
      <c r="J63" s="4" t="str">
        <f>IFERROR(IF('排序（YTM）'!J62=1,日收益率!J63,""),"")</f>
        <v/>
      </c>
      <c r="K63" s="4">
        <f>IFERROR(IF('排序（YTM）'!K62=1,日收益率!K63,""),"")</f>
        <v>1.0949937918306896E-2</v>
      </c>
      <c r="M63" s="6">
        <f t="shared" si="0"/>
        <v>1.0049342998365194</v>
      </c>
    </row>
    <row r="64" spans="1:13" x14ac:dyDescent="0.15">
      <c r="A64" s="1">
        <v>42369</v>
      </c>
      <c r="B64" s="4" t="str">
        <f>IFERROR(IF('排序（YTM）'!B63=1,日收益率!B64,""),"")</f>
        <v/>
      </c>
      <c r="C64" s="4" t="str">
        <f>IFERROR(IF('排序（YTM）'!C63=1,日收益率!C64,""),"")</f>
        <v/>
      </c>
      <c r="D64" s="4" t="str">
        <f>IFERROR(IF('排序（YTM）'!D63=1,日收益率!D64,""),"")</f>
        <v/>
      </c>
      <c r="E64" s="4" t="str">
        <f>IFERROR(IF('排序（YTM）'!E63=1,日收益率!E64,""),"")</f>
        <v/>
      </c>
      <c r="F64" s="4" t="str">
        <f>IFERROR(IF('排序（YTM）'!F63=1,日收益率!F64,""),"")</f>
        <v/>
      </c>
      <c r="G64" s="4" t="str">
        <f>IFERROR(IF('排序（YTM）'!G63=1,日收益率!G64,""),"")</f>
        <v/>
      </c>
      <c r="H64" s="4">
        <f>IFERROR(IF('排序（YTM）'!H63=1,日收益率!H64,""),"")</f>
        <v>1.9351717464921592E-4</v>
      </c>
      <c r="I64" s="4" t="str">
        <f>IFERROR(IF('排序（YTM）'!I63=1,日收益率!I64,""),"")</f>
        <v/>
      </c>
      <c r="J64" s="4" t="str">
        <f>IFERROR(IF('排序（YTM）'!J63=1,日收益率!J64,""),"")</f>
        <v/>
      </c>
      <c r="K64" s="4" t="str">
        <f>IFERROR(IF('排序（YTM）'!K63=1,日收益率!K64,""),"")</f>
        <v/>
      </c>
      <c r="M64" s="6">
        <f t="shared" si="0"/>
        <v>1.0051287718829318</v>
      </c>
    </row>
    <row r="65" spans="1:13" x14ac:dyDescent="0.15">
      <c r="A65" s="1">
        <v>42373</v>
      </c>
      <c r="B65" s="4" t="str">
        <f>IFERROR(IF('排序（YTM）'!B64=1,日收益率!B65,""),"")</f>
        <v/>
      </c>
      <c r="C65" s="4" t="str">
        <f>IFERROR(IF('排序（YTM）'!C64=1,日收益率!C65,""),"")</f>
        <v/>
      </c>
      <c r="D65" s="4" t="str">
        <f>IFERROR(IF('排序（YTM）'!D64=1,日收益率!D65,""),"")</f>
        <v/>
      </c>
      <c r="E65" s="4" t="str">
        <f>IFERROR(IF('排序（YTM）'!E64=1,日收益率!E65,""),"")</f>
        <v/>
      </c>
      <c r="F65" s="4" t="str">
        <f>IFERROR(IF('排序（YTM）'!F64=1,日收益率!F65,""),"")</f>
        <v/>
      </c>
      <c r="G65" s="4" t="str">
        <f>IFERROR(IF('排序（YTM）'!G64=1,日收益率!G65,""),"")</f>
        <v/>
      </c>
      <c r="H65" s="4">
        <f>IFERROR(IF('排序（YTM）'!H64=1,日收益率!H65,""),"")</f>
        <v>2.9021959949693255E-4</v>
      </c>
      <c r="I65" s="4" t="str">
        <f>IFERROR(IF('排序（YTM）'!I64=1,日收益率!I65,""),"")</f>
        <v/>
      </c>
      <c r="J65" s="4" t="str">
        <f>IFERROR(IF('排序（YTM）'!J64=1,日收益率!J65,""),"")</f>
        <v/>
      </c>
      <c r="K65" s="4" t="str">
        <f>IFERROR(IF('排序（YTM）'!K64=1,日收益率!K65,""),"")</f>
        <v/>
      </c>
      <c r="M65" s="6">
        <f t="shared" si="0"/>
        <v>1.0054204799525506</v>
      </c>
    </row>
    <row r="66" spans="1:13" x14ac:dyDescent="0.15">
      <c r="A66" s="1">
        <v>42374</v>
      </c>
      <c r="B66" s="4" t="str">
        <f>IFERROR(IF('排序（YTM）'!B65=1,日收益率!B66,""),"")</f>
        <v/>
      </c>
      <c r="C66" s="4" t="str">
        <f>IFERROR(IF('排序（YTM）'!C65=1,日收益率!C66,""),"")</f>
        <v/>
      </c>
      <c r="D66" s="4" t="str">
        <f>IFERROR(IF('排序（YTM）'!D65=1,日收益率!D66,""),"")</f>
        <v/>
      </c>
      <c r="E66" s="4" t="str">
        <f>IFERROR(IF('排序（YTM）'!E65=1,日收益率!E66,""),"")</f>
        <v/>
      </c>
      <c r="F66" s="4" t="str">
        <f>IFERROR(IF('排序（YTM）'!F65=1,日收益率!F66,""),"")</f>
        <v/>
      </c>
      <c r="G66" s="4" t="str">
        <f>IFERROR(IF('排序（YTM）'!G65=1,日收益率!G66,""),"")</f>
        <v/>
      </c>
      <c r="H66" s="4">
        <f>IFERROR(IF('排序（YTM）'!H65=1,日收益率!H66,""),"")</f>
        <v>2.901353965185649E-4</v>
      </c>
      <c r="I66" s="4" t="str">
        <f>IFERROR(IF('排序（YTM）'!I65=1,日收益率!I66,""),"")</f>
        <v/>
      </c>
      <c r="J66" s="4" t="str">
        <f>IFERROR(IF('排序（YTM）'!J65=1,日收益率!J66,""),"")</f>
        <v/>
      </c>
      <c r="K66" s="4" t="str">
        <f>IFERROR(IF('排序（YTM）'!K65=1,日收益率!K66,""),"")</f>
        <v/>
      </c>
      <c r="M66" s="6">
        <f t="shared" si="0"/>
        <v>1.0057121880221696</v>
      </c>
    </row>
    <row r="67" spans="1:13" x14ac:dyDescent="0.15">
      <c r="A67" s="1">
        <v>42375</v>
      </c>
      <c r="B67" s="4" t="str">
        <f>IFERROR(IF('排序（YTM）'!B66=1,日收益率!B67,""),"")</f>
        <v/>
      </c>
      <c r="C67" s="4" t="str">
        <f>IFERROR(IF('排序（YTM）'!C66=1,日收益率!C67,""),"")</f>
        <v/>
      </c>
      <c r="D67" s="4" t="str">
        <f>IFERROR(IF('排序（YTM）'!D66=1,日收益率!D67,""),"")</f>
        <v/>
      </c>
      <c r="E67" s="4" t="str">
        <f>IFERROR(IF('排序（YTM）'!E66=1,日收益率!E67,""),"")</f>
        <v/>
      </c>
      <c r="F67" s="4" t="str">
        <f>IFERROR(IF('排序（YTM）'!F66=1,日收益率!F67,""),"")</f>
        <v/>
      </c>
      <c r="G67" s="4" t="str">
        <f>IFERROR(IF('排序（YTM）'!G66=1,日收益率!G67,""),"")</f>
        <v/>
      </c>
      <c r="H67" s="4">
        <f>IFERROR(IF('排序（YTM）'!H66=1,日收益率!H67,""),"")</f>
        <v>1.0635212220826418E-3</v>
      </c>
      <c r="I67" s="4" t="str">
        <f>IFERROR(IF('排序（YTM）'!I66=1,日收益率!I67,""),"")</f>
        <v/>
      </c>
      <c r="J67" s="4" t="str">
        <f>IFERROR(IF('排序（YTM）'!J66=1,日收益率!J67,""),"")</f>
        <v/>
      </c>
      <c r="K67" s="4" t="str">
        <f>IFERROR(IF('排序（YTM）'!K66=1,日收益率!K67,""),"")</f>
        <v/>
      </c>
      <c r="M67" s="6">
        <f t="shared" si="0"/>
        <v>1.0067817842774383</v>
      </c>
    </row>
    <row r="68" spans="1:13" x14ac:dyDescent="0.15">
      <c r="A68" s="1">
        <v>42376</v>
      </c>
      <c r="B68" s="4" t="str">
        <f>IFERROR(IF('排序（YTM）'!B67=1,日收益率!B68,""),"")</f>
        <v/>
      </c>
      <c r="C68" s="4" t="str">
        <f>IFERROR(IF('排序（YTM）'!C67=1,日收益率!C68,""),"")</f>
        <v/>
      </c>
      <c r="D68" s="4" t="str">
        <f>IFERROR(IF('排序（YTM）'!D67=1,日收益率!D68,""),"")</f>
        <v/>
      </c>
      <c r="E68" s="4" t="str">
        <f>IFERROR(IF('排序（YTM）'!E67=1,日收益率!E68,""),"")</f>
        <v/>
      </c>
      <c r="F68" s="4" t="str">
        <f>IFERROR(IF('排序（YTM）'!F67=1,日收益率!F68,""),"")</f>
        <v/>
      </c>
      <c r="G68" s="4" t="str">
        <f>IFERROR(IF('排序（YTM）'!G67=1,日收益率!G68,""),"")</f>
        <v/>
      </c>
      <c r="H68" s="4">
        <f>IFERROR(IF('排序（YTM）'!H67=1,日收益率!H68,""),"")</f>
        <v>7.726482518832789E-4</v>
      </c>
      <c r="I68" s="4" t="str">
        <f>IFERROR(IF('排序（YTM）'!I67=1,日收益率!I68,""),"")</f>
        <v/>
      </c>
      <c r="J68" s="4" t="str">
        <f>IFERROR(IF('排序（YTM）'!J67=1,日收益率!J68,""),"")</f>
        <v/>
      </c>
      <c r="K68" s="4" t="str">
        <f>IFERROR(IF('排序（YTM）'!K67=1,日收益率!K68,""),"")</f>
        <v/>
      </c>
      <c r="M68" s="6">
        <f t="shared" si="0"/>
        <v>1.0075596724630882</v>
      </c>
    </row>
    <row r="69" spans="1:13" x14ac:dyDescent="0.15">
      <c r="A69" s="1">
        <v>42377</v>
      </c>
      <c r="B69" s="4" t="str">
        <f>IFERROR(IF('排序（YTM）'!B68=1,日收益率!B69,""),"")</f>
        <v/>
      </c>
      <c r="C69" s="4" t="str">
        <f>IFERROR(IF('排序（YTM）'!C68=1,日收益率!C69,""),"")</f>
        <v/>
      </c>
      <c r="D69" s="4" t="str">
        <f>IFERROR(IF('排序（YTM）'!D68=1,日收益率!D69,""),"")</f>
        <v/>
      </c>
      <c r="E69" s="4" t="str">
        <f>IFERROR(IF('排序（YTM）'!E68=1,日收益率!E69,""),"")</f>
        <v/>
      </c>
      <c r="F69" s="4" t="str">
        <f>IFERROR(IF('排序（YTM）'!F68=1,日收益率!F69,""),"")</f>
        <v/>
      </c>
      <c r="G69" s="4" t="str">
        <f>IFERROR(IF('排序（YTM）'!G68=1,日收益率!G69,""),"")</f>
        <v/>
      </c>
      <c r="H69" s="4">
        <f>IFERROR(IF('排序（YTM）'!H68=1,日收益率!H69,""),"")</f>
        <v>2.3161551823971394E-3</v>
      </c>
      <c r="I69" s="4" t="str">
        <f>IFERROR(IF('排序（YTM）'!I68=1,日收益率!I69,""),"")</f>
        <v/>
      </c>
      <c r="J69" s="4" t="str">
        <f>IFERROR(IF('排序（YTM）'!J68=1,日收益率!J69,""),"")</f>
        <v/>
      </c>
      <c r="K69" s="4" t="str">
        <f>IFERROR(IF('排序（YTM）'!K68=1,日收益率!K69,""),"")</f>
        <v/>
      </c>
      <c r="M69" s="6">
        <f t="shared" ref="M69:M132" si="1">IFERROR(M68*(1+AVERAGE(B69:K69)),M68)</f>
        <v>1.009893337020038</v>
      </c>
    </row>
    <row r="70" spans="1:13" x14ac:dyDescent="0.15">
      <c r="A70" s="1">
        <v>42380</v>
      </c>
      <c r="B70" s="4" t="str">
        <f>IFERROR(IF('排序（YTM）'!B69=1,日收益率!B70,""),"")</f>
        <v/>
      </c>
      <c r="C70" s="4" t="str">
        <f>IFERROR(IF('排序（YTM）'!C69=1,日收益率!C70,""),"")</f>
        <v/>
      </c>
      <c r="D70" s="4" t="str">
        <f>IFERROR(IF('排序（YTM）'!D69=1,日收益率!D70,""),"")</f>
        <v/>
      </c>
      <c r="E70" s="4" t="str">
        <f>IFERROR(IF('排序（YTM）'!E69=1,日收益率!E70,""),"")</f>
        <v/>
      </c>
      <c r="F70" s="4" t="str">
        <f>IFERROR(IF('排序（YTM）'!F69=1,日收益率!F70,""),"")</f>
        <v/>
      </c>
      <c r="G70" s="4" t="str">
        <f>IFERROR(IF('排序（YTM）'!G69=1,日收益率!G70,""),"")</f>
        <v/>
      </c>
      <c r="H70" s="4">
        <f>IFERROR(IF('排序（YTM）'!H69=1,日收益率!H70,""),"")</f>
        <v>1.4442518775272806E-3</v>
      </c>
      <c r="I70" s="4" t="str">
        <f>IFERROR(IF('排序（YTM）'!I69=1,日收益率!I70,""),"")</f>
        <v/>
      </c>
      <c r="J70" s="4" t="str">
        <f>IFERROR(IF('排序（YTM）'!J69=1,日收益率!J70,""),"")</f>
        <v/>
      </c>
      <c r="K70" s="4" t="str">
        <f>IFERROR(IF('排序（YTM）'!K69=1,日收益率!K70,""),"")</f>
        <v/>
      </c>
      <c r="M70" s="6">
        <f t="shared" si="1"/>
        <v>1.0113518773681316</v>
      </c>
    </row>
    <row r="71" spans="1:13" x14ac:dyDescent="0.15">
      <c r="A71" s="1">
        <v>42381</v>
      </c>
      <c r="B71" s="4" t="str">
        <f>IFERROR(IF('排序（YTM）'!B70=1,日收益率!B71,""),"")</f>
        <v/>
      </c>
      <c r="C71" s="4" t="str">
        <f>IFERROR(IF('排序（YTM）'!C70=1,日收益率!C71,""),"")</f>
        <v/>
      </c>
      <c r="D71" s="4" t="str">
        <f>IFERROR(IF('排序（YTM）'!D70=1,日收益率!D71,""),"")</f>
        <v/>
      </c>
      <c r="E71" s="4" t="str">
        <f>IFERROR(IF('排序（YTM）'!E70=1,日收益率!E71,""),"")</f>
        <v/>
      </c>
      <c r="F71" s="4" t="str">
        <f>IFERROR(IF('排序（YTM）'!F70=1,日收益率!F71,""),"")</f>
        <v/>
      </c>
      <c r="G71" s="4" t="str">
        <f>IFERROR(IF('排序（YTM）'!G70=1,日收益率!G71,""),"")</f>
        <v/>
      </c>
      <c r="H71" s="4">
        <f>IFERROR(IF('排序（YTM）'!H70=1,日收益率!H71,""),"")</f>
        <v>0</v>
      </c>
      <c r="I71" s="4" t="str">
        <f>IFERROR(IF('排序（YTM）'!I70=1,日收益率!I71,""),"")</f>
        <v/>
      </c>
      <c r="J71" s="4" t="str">
        <f>IFERROR(IF('排序（YTM）'!J70=1,日收益率!J71,""),"")</f>
        <v/>
      </c>
      <c r="K71" s="4" t="str">
        <f>IFERROR(IF('排序（YTM）'!K70=1,日收益率!K71,""),"")</f>
        <v/>
      </c>
      <c r="M71" s="6">
        <f t="shared" si="1"/>
        <v>1.0113518773681316</v>
      </c>
    </row>
    <row r="72" spans="1:13" x14ac:dyDescent="0.15">
      <c r="A72" s="1">
        <v>42382</v>
      </c>
      <c r="B72" s="4" t="str">
        <f>IFERROR(IF('排序（YTM）'!B71=1,日收益率!B72,""),"")</f>
        <v/>
      </c>
      <c r="C72" s="4" t="str">
        <f>IFERROR(IF('排序（YTM）'!C71=1,日收益率!C72,""),"")</f>
        <v/>
      </c>
      <c r="D72" s="4" t="str">
        <f>IFERROR(IF('排序（YTM）'!D71=1,日收益率!D72,""),"")</f>
        <v/>
      </c>
      <c r="E72" s="4" t="str">
        <f>IFERROR(IF('排序（YTM）'!E71=1,日收益率!E72,""),"")</f>
        <v/>
      </c>
      <c r="F72" s="4" t="str">
        <f>IFERROR(IF('排序（YTM）'!F71=1,日收益率!F72,""),"")</f>
        <v/>
      </c>
      <c r="G72" s="4" t="str">
        <f>IFERROR(IF('排序（YTM）'!G71=1,日收益率!G72,""),"")</f>
        <v/>
      </c>
      <c r="H72" s="4">
        <f>IFERROR(IF('排序（YTM）'!H71=1,日收益率!H72,""),"")</f>
        <v>1.9228920296132657E-4</v>
      </c>
      <c r="I72" s="4" t="str">
        <f>IFERROR(IF('排序（YTM）'!I71=1,日收益率!I72,""),"")</f>
        <v/>
      </c>
      <c r="J72" s="4" t="str">
        <f>IFERROR(IF('排序（YTM）'!J71=1,日收益率!J72,""),"")</f>
        <v/>
      </c>
      <c r="K72" s="4" t="str">
        <f>IFERROR(IF('排序（YTM）'!K71=1,日收益率!K72,""),"")</f>
        <v/>
      </c>
      <c r="M72" s="6">
        <f t="shared" si="1"/>
        <v>1.0115463494145442</v>
      </c>
    </row>
    <row r="73" spans="1:13" x14ac:dyDescent="0.15">
      <c r="A73" s="1">
        <v>42383</v>
      </c>
      <c r="B73" s="4" t="str">
        <f>IFERROR(IF('排序（YTM）'!B72=1,日收益率!B73,""),"")</f>
        <v/>
      </c>
      <c r="C73" s="4" t="str">
        <f>IFERROR(IF('排序（YTM）'!C72=1,日收益率!C73,""),"")</f>
        <v/>
      </c>
      <c r="D73" s="4" t="str">
        <f>IFERROR(IF('排序（YTM）'!D72=1,日收益率!D73,""),"")</f>
        <v/>
      </c>
      <c r="E73" s="4" t="str">
        <f>IFERROR(IF('排序（YTM）'!E72=1,日收益率!E73,""),"")</f>
        <v/>
      </c>
      <c r="F73" s="4" t="str">
        <f>IFERROR(IF('排序（YTM）'!F72=1,日收益率!F73,""),"")</f>
        <v/>
      </c>
      <c r="G73" s="4" t="str">
        <f>IFERROR(IF('排序（YTM）'!G72=1,日收益率!G73,""),"")</f>
        <v/>
      </c>
      <c r="H73" s="4">
        <f>IFERROR(IF('排序（YTM）'!H72=1,日收益率!H73,""),"")</f>
        <v>1.0573872921273431E-3</v>
      </c>
      <c r="I73" s="4" t="str">
        <f>IFERROR(IF('排序（YTM）'!I72=1,日收益率!I73,""),"")</f>
        <v/>
      </c>
      <c r="J73" s="4" t="str">
        <f>IFERROR(IF('排序（YTM）'!J72=1,日收益率!J73,""),"")</f>
        <v/>
      </c>
      <c r="K73" s="4" t="str">
        <f>IFERROR(IF('排序（YTM）'!K72=1,日收益率!K73,""),"")</f>
        <v/>
      </c>
      <c r="M73" s="6">
        <f t="shared" si="1"/>
        <v>1.0126159456698129</v>
      </c>
    </row>
    <row r="74" spans="1:13" x14ac:dyDescent="0.15">
      <c r="A74" s="1">
        <v>42384</v>
      </c>
      <c r="B74" s="4" t="str">
        <f>IFERROR(IF('排序（YTM）'!B73=1,日收益率!B74,""),"")</f>
        <v/>
      </c>
      <c r="C74" s="4" t="str">
        <f>IFERROR(IF('排序（YTM）'!C73=1,日收益率!C74,""),"")</f>
        <v/>
      </c>
      <c r="D74" s="4" t="str">
        <f>IFERROR(IF('排序（YTM）'!D73=1,日收益率!D74,""),"")</f>
        <v/>
      </c>
      <c r="E74" s="4" t="str">
        <f>IFERROR(IF('排序（YTM）'!E73=1,日收益率!E74,""),"")</f>
        <v/>
      </c>
      <c r="F74" s="4" t="str">
        <f>IFERROR(IF('排序（YTM）'!F73=1,日收益率!F74,""),"")</f>
        <v/>
      </c>
      <c r="G74" s="4" t="str">
        <f>IFERROR(IF('排序（YTM）'!G73=1,日收益率!G74,""),"")</f>
        <v/>
      </c>
      <c r="H74" s="4">
        <f>IFERROR(IF('排序（YTM）'!H73=1,日收益率!H74,""),"")</f>
        <v>4.8012291146526387E-4</v>
      </c>
      <c r="I74" s="4" t="str">
        <f>IFERROR(IF('排序（YTM）'!I73=1,日收益率!I74,""),"")</f>
        <v/>
      </c>
      <c r="J74" s="4" t="str">
        <f>IFERROR(IF('排序（YTM）'!J73=1,日收益率!J74,""),"")</f>
        <v/>
      </c>
      <c r="K74" s="4" t="str">
        <f>IFERROR(IF('排序（YTM）'!K73=1,日收益率!K74,""),"")</f>
        <v/>
      </c>
      <c r="M74" s="6">
        <f t="shared" si="1"/>
        <v>1.0131021257858441</v>
      </c>
    </row>
    <row r="75" spans="1:13" x14ac:dyDescent="0.15">
      <c r="A75" s="1">
        <v>42387</v>
      </c>
      <c r="B75" s="4" t="str">
        <f>IFERROR(IF('排序（YTM）'!B74=1,日收益率!B75,""),"")</f>
        <v/>
      </c>
      <c r="C75" s="4" t="str">
        <f>IFERROR(IF('排序（YTM）'!C74=1,日收益率!C75,""),"")</f>
        <v/>
      </c>
      <c r="D75" s="4" t="str">
        <f>IFERROR(IF('排序（YTM）'!D74=1,日收益率!D75,""),"")</f>
        <v/>
      </c>
      <c r="E75" s="4" t="str">
        <f>IFERROR(IF('排序（YTM）'!E74=1,日收益率!E75,""),"")</f>
        <v/>
      </c>
      <c r="F75" s="4" t="str">
        <f>IFERROR(IF('排序（YTM）'!F74=1,日收益率!F75,""),"")</f>
        <v/>
      </c>
      <c r="G75" s="4" t="str">
        <f>IFERROR(IF('排序（YTM）'!G74=1,日收益率!G75,""),"")</f>
        <v/>
      </c>
      <c r="H75" s="4">
        <f>IFERROR(IF('排序（YTM）'!H74=1,日收益率!H75,""),"")</f>
        <v>-6.7184950571075319E-4</v>
      </c>
      <c r="I75" s="4" t="str">
        <f>IFERROR(IF('排序（YTM）'!I74=1,日收益率!I75,""),"")</f>
        <v/>
      </c>
      <c r="J75" s="4" t="str">
        <f>IFERROR(IF('排序（YTM）'!J74=1,日收益率!J75,""),"")</f>
        <v/>
      </c>
      <c r="K75" s="4" t="str">
        <f>IFERROR(IF('排序（YTM）'!K74=1,日收益率!K75,""),"")</f>
        <v/>
      </c>
      <c r="M75" s="6">
        <f t="shared" si="1"/>
        <v>1.0124214736234003</v>
      </c>
    </row>
    <row r="76" spans="1:13" x14ac:dyDescent="0.15">
      <c r="A76" s="1">
        <v>42388</v>
      </c>
      <c r="B76" s="4" t="str">
        <f>IFERROR(IF('排序（YTM）'!B75=1,日收益率!B76,""),"")</f>
        <v/>
      </c>
      <c r="C76" s="4" t="str">
        <f>IFERROR(IF('排序（YTM）'!C75=1,日收益率!C76,""),"")</f>
        <v/>
      </c>
      <c r="D76" s="4" t="str">
        <f>IFERROR(IF('排序（YTM）'!D75=1,日收益率!D76,""),"")</f>
        <v/>
      </c>
      <c r="E76" s="4" t="str">
        <f>IFERROR(IF('排序（YTM）'!E75=1,日收益率!E76,""),"")</f>
        <v/>
      </c>
      <c r="F76" s="4" t="str">
        <f>IFERROR(IF('排序（YTM）'!F75=1,日收益率!F76,""),"")</f>
        <v/>
      </c>
      <c r="G76" s="4" t="str">
        <f>IFERROR(IF('排序（YTM）'!G75=1,日收益率!G76,""),"")</f>
        <v/>
      </c>
      <c r="H76" s="4">
        <f>IFERROR(IF('排序（YTM）'!H75=1,日收益率!H76,""),"")</f>
        <v>-9.6043027276171422E-5</v>
      </c>
      <c r="I76" s="4" t="str">
        <f>IFERROR(IF('排序（YTM）'!I75=1,日收益率!I76,""),"")</f>
        <v/>
      </c>
      <c r="J76" s="4" t="str">
        <f>IFERROR(IF('排序（YTM）'!J75=1,日收益率!J76,""),"")</f>
        <v/>
      </c>
      <c r="K76" s="4" t="str">
        <f>IFERROR(IF('排序（YTM）'!K75=1,日收益率!K76,""),"")</f>
        <v/>
      </c>
      <c r="M76" s="6">
        <f t="shared" si="1"/>
        <v>1.0123242376001942</v>
      </c>
    </row>
    <row r="77" spans="1:13" x14ac:dyDescent="0.15">
      <c r="A77" s="1">
        <v>42389</v>
      </c>
      <c r="B77" s="4" t="str">
        <f>IFERROR(IF('排序（YTM）'!B76=1,日收益率!B77,""),"")</f>
        <v/>
      </c>
      <c r="C77" s="4" t="str">
        <f>IFERROR(IF('排序（YTM）'!C76=1,日收益率!C77,""),"")</f>
        <v/>
      </c>
      <c r="D77" s="4" t="str">
        <f>IFERROR(IF('排序（YTM）'!D76=1,日收益率!D77,""),"")</f>
        <v/>
      </c>
      <c r="E77" s="4" t="str">
        <f>IFERROR(IF('排序（YTM）'!E76=1,日收益率!E77,""),"")</f>
        <v/>
      </c>
      <c r="F77" s="4" t="str">
        <f>IFERROR(IF('排序（YTM）'!F76=1,日收益率!F77,""),"")</f>
        <v/>
      </c>
      <c r="G77" s="4" t="str">
        <f>IFERROR(IF('排序（YTM）'!G76=1,日收益率!G77,""),"")</f>
        <v/>
      </c>
      <c r="H77" s="4">
        <f>IFERROR(IF('排序（YTM）'!H76=1,日收益率!H77,""),"")</f>
        <v>-9.6052252425316009E-4</v>
      </c>
      <c r="I77" s="4" t="str">
        <f>IFERROR(IF('排序（YTM）'!I76=1,日收益率!I77,""),"")</f>
        <v/>
      </c>
      <c r="J77" s="4" t="str">
        <f>IFERROR(IF('排序（YTM）'!J76=1,日收益率!J77,""),"")</f>
        <v/>
      </c>
      <c r="K77" s="4" t="str">
        <f>IFERROR(IF('排序（YTM）'!K76=1,日收益率!K77,""),"")</f>
        <v/>
      </c>
      <c r="M77" s="6">
        <f t="shared" si="1"/>
        <v>1.0113518773681318</v>
      </c>
    </row>
    <row r="78" spans="1:13" x14ac:dyDescent="0.15">
      <c r="A78" s="1">
        <v>42390</v>
      </c>
      <c r="B78" s="4" t="str">
        <f>IFERROR(IF('排序（YTM）'!B77=1,日收益率!B78,""),"")</f>
        <v/>
      </c>
      <c r="C78" s="4" t="str">
        <f>IFERROR(IF('排序（YTM）'!C77=1,日收益率!C78,""),"")</f>
        <v/>
      </c>
      <c r="D78" s="4" t="str">
        <f>IFERROR(IF('排序（YTM）'!D77=1,日收益率!D78,""),"")</f>
        <v/>
      </c>
      <c r="E78" s="4" t="str">
        <f>IFERROR(IF('排序（YTM）'!E77=1,日收益率!E78,""),"")</f>
        <v/>
      </c>
      <c r="F78" s="4" t="str">
        <f>IFERROR(IF('排序（YTM）'!F77=1,日收益率!F78,""),"")</f>
        <v/>
      </c>
      <c r="G78" s="4" t="str">
        <f>IFERROR(IF('排序（YTM）'!G77=1,日收益率!G78,""),"")</f>
        <v/>
      </c>
      <c r="H78" s="4">
        <f>IFERROR(IF('排序（YTM）'!H77=1,日收益率!H78,""),"")</f>
        <v>9.6144601480441239E-5</v>
      </c>
      <c r="I78" s="4" t="str">
        <f>IFERROR(IF('排序（YTM）'!I77=1,日收益率!I78,""),"")</f>
        <v/>
      </c>
      <c r="J78" s="4" t="str">
        <f>IFERROR(IF('排序（YTM）'!J77=1,日收益率!J78,""),"")</f>
        <v/>
      </c>
      <c r="K78" s="4" t="str">
        <f>IFERROR(IF('排序（YTM）'!K77=1,日收益率!K78,""),"")</f>
        <v/>
      </c>
      <c r="M78" s="6">
        <f t="shared" si="1"/>
        <v>1.0114491133913379</v>
      </c>
    </row>
    <row r="79" spans="1:13" x14ac:dyDescent="0.15">
      <c r="A79" s="1">
        <v>42391</v>
      </c>
      <c r="B79" s="4" t="str">
        <f>IFERROR(IF('排序（YTM）'!B78=1,日收益率!B79,""),"")</f>
        <v/>
      </c>
      <c r="C79" s="4" t="str">
        <f>IFERROR(IF('排序（YTM）'!C78=1,日收益率!C79,""),"")</f>
        <v/>
      </c>
      <c r="D79" s="4" t="str">
        <f>IFERROR(IF('排序（YTM）'!D78=1,日收益率!D79,""),"")</f>
        <v/>
      </c>
      <c r="E79" s="4" t="str">
        <f>IFERROR(IF('排序（YTM）'!E78=1,日收益率!E79,""),"")</f>
        <v/>
      </c>
      <c r="F79" s="4" t="str">
        <f>IFERROR(IF('排序（YTM）'!F78=1,日收益率!F79,""),"")</f>
        <v/>
      </c>
      <c r="G79" s="4" t="str">
        <f>IFERROR(IF('排序（YTM）'!G78=1,日收益率!G79,""),"")</f>
        <v/>
      </c>
      <c r="H79" s="4">
        <f>IFERROR(IF('排序（YTM）'!H78=1,日收益率!H79,""),"")</f>
        <v>3.8454143433952481E-4</v>
      </c>
      <c r="I79" s="4" t="str">
        <f>IFERROR(IF('排序（YTM）'!I78=1,日收益率!I79,""),"")</f>
        <v/>
      </c>
      <c r="J79" s="4" t="str">
        <f>IFERROR(IF('排序（YTM）'!J78=1,日收益率!J79,""),"")</f>
        <v/>
      </c>
      <c r="K79" s="4" t="str">
        <f>IFERROR(IF('排序（YTM）'!K78=1,日收益率!K79,""),"")</f>
        <v/>
      </c>
      <c r="M79" s="6">
        <f t="shared" si="1"/>
        <v>1.0118380574841628</v>
      </c>
    </row>
    <row r="80" spans="1:13" x14ac:dyDescent="0.15">
      <c r="A80" s="1">
        <v>42394</v>
      </c>
      <c r="B80" s="4" t="str">
        <f>IFERROR(IF('排序（YTM）'!B79=1,日收益率!B80,""),"")</f>
        <v/>
      </c>
      <c r="C80" s="4" t="str">
        <f>IFERROR(IF('排序（YTM）'!C79=1,日收益率!C80,""),"")</f>
        <v/>
      </c>
      <c r="D80" s="4" t="str">
        <f>IFERROR(IF('排序（YTM）'!D79=1,日收益率!D80,""),"")</f>
        <v/>
      </c>
      <c r="E80" s="4" t="str">
        <f>IFERROR(IF('排序（YTM）'!E79=1,日收益率!E80,""),"")</f>
        <v/>
      </c>
      <c r="F80" s="4" t="str">
        <f>IFERROR(IF('排序（YTM）'!F79=1,日收益率!F80,""),"")</f>
        <v/>
      </c>
      <c r="G80" s="4" t="str">
        <f>IFERROR(IF('排序（YTM）'!G79=1,日收益率!G80,""),"")</f>
        <v/>
      </c>
      <c r="H80" s="4">
        <f>IFERROR(IF('排序（YTM）'!H79=1,日收益率!H80,""),"")</f>
        <v>-4.8049202383249057E-4</v>
      </c>
      <c r="I80" s="4" t="str">
        <f>IFERROR(IF('排序（YTM）'!I79=1,日收益率!I80,""),"")</f>
        <v/>
      </c>
      <c r="J80" s="4" t="str">
        <f>IFERROR(IF('排序（YTM）'!J79=1,日收益率!J80,""),"")</f>
        <v/>
      </c>
      <c r="K80" s="4" t="str">
        <f>IFERROR(IF('排序（YTM）'!K79=1,日收益率!K80,""),"")</f>
        <v/>
      </c>
      <c r="M80" s="6">
        <f t="shared" si="1"/>
        <v>1.0113518773681314</v>
      </c>
    </row>
    <row r="81" spans="1:13" x14ac:dyDescent="0.15">
      <c r="A81" s="1">
        <v>42395</v>
      </c>
      <c r="B81" s="4" t="str">
        <f>IFERROR(IF('排序（YTM）'!B80=1,日收益率!B81,""),"")</f>
        <v/>
      </c>
      <c r="C81" s="4" t="str">
        <f>IFERROR(IF('排序（YTM）'!C80=1,日收益率!C81,""),"")</f>
        <v/>
      </c>
      <c r="D81" s="4" t="str">
        <f>IFERROR(IF('排序（YTM）'!D80=1,日收益率!D81,""),"")</f>
        <v/>
      </c>
      <c r="E81" s="4" t="str">
        <f>IFERROR(IF('排序（YTM）'!E80=1,日收益率!E81,""),"")</f>
        <v/>
      </c>
      <c r="F81" s="4" t="str">
        <f>IFERROR(IF('排序（YTM）'!F80=1,日收益率!F81,""),"")</f>
        <v/>
      </c>
      <c r="G81" s="4" t="str">
        <f>IFERROR(IF('排序（YTM）'!G80=1,日收益率!G81,""),"")</f>
        <v/>
      </c>
      <c r="H81" s="4">
        <f>IFERROR(IF('排序（YTM）'!H80=1,日收益率!H81,""),"")</f>
        <v>9.6144601480663283E-5</v>
      </c>
      <c r="I81" s="4" t="str">
        <f>IFERROR(IF('排序（YTM）'!I80=1,日收益率!I81,""),"")</f>
        <v/>
      </c>
      <c r="J81" s="4" t="str">
        <f>IFERROR(IF('排序（YTM）'!J80=1,日收益率!J81,""),"")</f>
        <v/>
      </c>
      <c r="K81" s="4" t="str">
        <f>IFERROR(IF('排序（YTM）'!K80=1,日收益率!K81,""),"")</f>
        <v/>
      </c>
      <c r="M81" s="6">
        <f t="shared" si="1"/>
        <v>1.0114491133913377</v>
      </c>
    </row>
    <row r="82" spans="1:13" x14ac:dyDescent="0.15">
      <c r="A82" s="1">
        <v>42396</v>
      </c>
      <c r="B82" s="4" t="str">
        <f>IFERROR(IF('排序（YTM）'!B81=1,日收益率!B82,""),"")</f>
        <v/>
      </c>
      <c r="C82" s="4" t="str">
        <f>IFERROR(IF('排序（YTM）'!C81=1,日收益率!C82,""),"")</f>
        <v/>
      </c>
      <c r="D82" s="4" t="str">
        <f>IFERROR(IF('排序（YTM）'!D81=1,日收益率!D82,""),"")</f>
        <v/>
      </c>
      <c r="E82" s="4" t="str">
        <f>IFERROR(IF('排序（YTM）'!E81=1,日收益率!E82,""),"")</f>
        <v/>
      </c>
      <c r="F82" s="4" t="str">
        <f>IFERROR(IF('排序（YTM）'!F81=1,日收益率!F82,""),"")</f>
        <v/>
      </c>
      <c r="G82" s="4" t="str">
        <f>IFERROR(IF('排序（YTM）'!G81=1,日收益率!G82,""),"")</f>
        <v/>
      </c>
      <c r="H82" s="4">
        <f>IFERROR(IF('排序（YTM）'!H81=1,日收益率!H82,""),"")</f>
        <v>-3.8454143433952481E-4</v>
      </c>
      <c r="I82" s="4" t="str">
        <f>IFERROR(IF('排序（YTM）'!I81=1,日收益率!I82,""),"")</f>
        <v/>
      </c>
      <c r="J82" s="4" t="str">
        <f>IFERROR(IF('排序（YTM）'!J81=1,日收益率!J82,""),"")</f>
        <v/>
      </c>
      <c r="K82" s="4" t="str">
        <f>IFERROR(IF('排序（YTM）'!K81=1,日收益率!K82,""),"")</f>
        <v/>
      </c>
      <c r="M82" s="6">
        <f t="shared" si="1"/>
        <v>1.0110601692985128</v>
      </c>
    </row>
    <row r="83" spans="1:13" x14ac:dyDescent="0.15">
      <c r="A83" s="1">
        <v>42397</v>
      </c>
      <c r="B83" s="4" t="str">
        <f>IFERROR(IF('排序（YTM）'!B82=1,日收益率!B83,""),"")</f>
        <v/>
      </c>
      <c r="C83" s="4" t="str">
        <f>IFERROR(IF('排序（YTM）'!C82=1,日收益率!C83,""),"")</f>
        <v/>
      </c>
      <c r="D83" s="4" t="str">
        <f>IFERROR(IF('排序（YTM）'!D82=1,日收益率!D83,""),"")</f>
        <v/>
      </c>
      <c r="E83" s="4" t="str">
        <f>IFERROR(IF('排序（YTM）'!E82=1,日收益率!E83,""),"")</f>
        <v/>
      </c>
      <c r="F83" s="4" t="str">
        <f>IFERROR(IF('排序（YTM）'!F82=1,日收益率!F83,""),"")</f>
        <v/>
      </c>
      <c r="G83" s="4" t="str">
        <f>IFERROR(IF('排序（YTM）'!G82=1,日收益率!G83,""),"")</f>
        <v/>
      </c>
      <c r="H83" s="4">
        <f>IFERROR(IF('排序（YTM）'!H82=1,日收益率!H83,""),"")</f>
        <v>6.7320638584345005E-4</v>
      </c>
      <c r="I83" s="4" t="str">
        <f>IFERROR(IF('排序（YTM）'!I82=1,日收益率!I83,""),"")</f>
        <v/>
      </c>
      <c r="J83" s="4" t="str">
        <f>IFERROR(IF('排序（YTM）'!J82=1,日收益率!J83,""),"")</f>
        <v/>
      </c>
      <c r="K83" s="4" t="str">
        <f>IFERROR(IF('排序（YTM）'!K82=1,日收益率!K83,""),"")</f>
        <v/>
      </c>
      <c r="M83" s="6">
        <f t="shared" si="1"/>
        <v>1.0117408214609565</v>
      </c>
    </row>
    <row r="84" spans="1:13" x14ac:dyDescent="0.15">
      <c r="A84" s="1">
        <v>42398</v>
      </c>
      <c r="B84" s="4" t="str">
        <f>IFERROR(IF('排序（YTM）'!B83=1,日收益率!B84,""),"")</f>
        <v/>
      </c>
      <c r="C84" s="4" t="str">
        <f>IFERROR(IF('排序（YTM）'!C83=1,日收益率!C84,""),"")</f>
        <v/>
      </c>
      <c r="D84" s="4" t="str">
        <f>IFERROR(IF('排序（YTM）'!D83=1,日收益率!D84,""),"")</f>
        <v/>
      </c>
      <c r="E84" s="4" t="str">
        <f>IFERROR(IF('排序（YTM）'!E83=1,日收益率!E84,""),"")</f>
        <v/>
      </c>
      <c r="F84" s="4" t="str">
        <f>IFERROR(IF('排序（YTM）'!F83=1,日收益率!F84,""),"")</f>
        <v/>
      </c>
      <c r="G84" s="4" t="str">
        <f>IFERROR(IF('排序（YTM）'!G83=1,日收益率!G84,""),"")</f>
        <v/>
      </c>
      <c r="H84" s="4">
        <f>IFERROR(IF('排序（YTM）'!H83=1,日收益率!H84,""),"")</f>
        <v>1.4416146083613413E-3</v>
      </c>
      <c r="I84" s="4" t="str">
        <f>IFERROR(IF('排序（YTM）'!I83=1,日收益率!I84,""),"")</f>
        <v/>
      </c>
      <c r="J84" s="4" t="str">
        <f>IFERROR(IF('排序（YTM）'!J83=1,日收益率!J84,""),"")</f>
        <v/>
      </c>
      <c r="K84" s="4" t="str">
        <f>IFERROR(IF('排序（YTM）'!K83=1,日收益率!K84,""),"")</f>
        <v/>
      </c>
      <c r="M84" s="6">
        <f t="shared" si="1"/>
        <v>1.01319936180905</v>
      </c>
    </row>
    <row r="85" spans="1:13" x14ac:dyDescent="0.15">
      <c r="A85" s="1">
        <v>42401</v>
      </c>
      <c r="B85" s="4" t="str">
        <f>IFERROR(IF('排序（YTM）'!B84=1,日收益率!B85,""),"")</f>
        <v/>
      </c>
      <c r="C85" s="4" t="str">
        <f>IFERROR(IF('排序（YTM）'!C84=1,日收益率!C85,""),"")</f>
        <v/>
      </c>
      <c r="D85" s="4" t="str">
        <f>IFERROR(IF('排序（YTM）'!D84=1,日收益率!D85,""),"")</f>
        <v/>
      </c>
      <c r="E85" s="4" t="str">
        <f>IFERROR(IF('排序（YTM）'!E84=1,日收益率!E85,""),"")</f>
        <v/>
      </c>
      <c r="F85" s="4" t="str">
        <f>IFERROR(IF('排序（YTM）'!F84=1,日收益率!F85,""),"")</f>
        <v/>
      </c>
      <c r="G85" s="4" t="str">
        <f>IFERROR(IF('排序（YTM）'!G84=1,日收益率!G85,""),"")</f>
        <v/>
      </c>
      <c r="H85" s="4">
        <f>IFERROR(IF('排序（YTM）'!H84=1,日收益率!H85,""),"")</f>
        <v>-1.0556621880998263E-3</v>
      </c>
      <c r="I85" s="4" t="str">
        <f>IFERROR(IF('排序（YTM）'!I84=1,日收益率!I85,""),"")</f>
        <v/>
      </c>
      <c r="J85" s="4" t="str">
        <f>IFERROR(IF('排序（YTM）'!J84=1,日收益率!J85,""),"")</f>
        <v/>
      </c>
      <c r="K85" s="4" t="str">
        <f>IFERROR(IF('排序（YTM）'!K84=1,日收益率!K85,""),"")</f>
        <v/>
      </c>
      <c r="M85" s="6">
        <f t="shared" si="1"/>
        <v>1.0121297655537813</v>
      </c>
    </row>
    <row r="86" spans="1:13" x14ac:dyDescent="0.15">
      <c r="A86" s="1">
        <v>42402</v>
      </c>
      <c r="B86" s="4" t="str">
        <f>IFERROR(IF('排序（YTM）'!B85=1,日收益率!B86,""),"")</f>
        <v/>
      </c>
      <c r="C86" s="4" t="str">
        <f>IFERROR(IF('排序（YTM）'!C85=1,日收益率!C86,""),"")</f>
        <v/>
      </c>
      <c r="D86" s="4" t="str">
        <f>IFERROR(IF('排序（YTM）'!D85=1,日收益率!D86,""),"")</f>
        <v/>
      </c>
      <c r="E86" s="4" t="str">
        <f>IFERROR(IF('排序（YTM）'!E85=1,日收益率!E86,""),"")</f>
        <v/>
      </c>
      <c r="F86" s="4" t="str">
        <f>IFERROR(IF('排序（YTM）'!F85=1,日收益率!F86,""),"")</f>
        <v/>
      </c>
      <c r="G86" s="4" t="str">
        <f>IFERROR(IF('排序（YTM）'!G85=1,日收益率!G86,""),"")</f>
        <v/>
      </c>
      <c r="H86" s="4">
        <f>IFERROR(IF('排序（YTM）'!H85=1,日收益率!H86,""),"")</f>
        <v>1.8253434527812917E-3</v>
      </c>
      <c r="I86" s="4" t="str">
        <f>IFERROR(IF('排序（YTM）'!I85=1,日收益率!I86,""),"")</f>
        <v/>
      </c>
      <c r="J86" s="4" t="str">
        <f>IFERROR(IF('排序（YTM）'!J85=1,日收益率!J86,""),"")</f>
        <v/>
      </c>
      <c r="K86" s="4" t="str">
        <f>IFERROR(IF('排序（YTM）'!K85=1,日收益率!K86,""),"")</f>
        <v/>
      </c>
      <c r="M86" s="6">
        <f t="shared" si="1"/>
        <v>1.0139772499947</v>
      </c>
    </row>
    <row r="87" spans="1:13" x14ac:dyDescent="0.15">
      <c r="A87" s="1">
        <v>42403</v>
      </c>
      <c r="B87" s="4" t="str">
        <f>IFERROR(IF('排序（YTM）'!B86=1,日收益率!B87,""),"")</f>
        <v/>
      </c>
      <c r="C87" s="4" t="str">
        <f>IFERROR(IF('排序（YTM）'!C86=1,日收益率!C87,""),"")</f>
        <v/>
      </c>
      <c r="D87" s="4" t="str">
        <f>IFERROR(IF('排序（YTM）'!D86=1,日收益率!D87,""),"")</f>
        <v/>
      </c>
      <c r="E87" s="4" t="str">
        <f>IFERROR(IF('排序（YTM）'!E86=1,日收益率!E87,""),"")</f>
        <v/>
      </c>
      <c r="F87" s="4" t="str">
        <f>IFERROR(IF('排序（YTM）'!F86=1,日收益率!F87,""),"")</f>
        <v/>
      </c>
      <c r="G87" s="4" t="str">
        <f>IFERROR(IF('排序（YTM）'!G86=1,日收益率!G87,""),"")</f>
        <v/>
      </c>
      <c r="H87" s="4">
        <f>IFERROR(IF('排序（YTM）'!H86=1,日收益率!H87,""),"")</f>
        <v>1.917913310318653E-4</v>
      </c>
      <c r="I87" s="4" t="str">
        <f>IFERROR(IF('排序（YTM）'!I86=1,日收益率!I87,""),"")</f>
        <v/>
      </c>
      <c r="J87" s="4" t="str">
        <f>IFERROR(IF('排序（YTM）'!J86=1,日收益率!J87,""),"")</f>
        <v/>
      </c>
      <c r="K87" s="4" t="str">
        <f>IFERROR(IF('排序（YTM）'!K86=1,日收益率!K87,""),"")</f>
        <v/>
      </c>
      <c r="M87" s="6">
        <f t="shared" si="1"/>
        <v>1.0141717220411124</v>
      </c>
    </row>
    <row r="88" spans="1:13" x14ac:dyDescent="0.15">
      <c r="A88" s="1">
        <v>42404</v>
      </c>
      <c r="B88" s="4" t="str">
        <f>IFERROR(IF('排序（YTM）'!B87=1,日收益率!B88,""),"")</f>
        <v/>
      </c>
      <c r="C88" s="4" t="str">
        <f>IFERROR(IF('排序（YTM）'!C87=1,日收益率!C88,""),"")</f>
        <v/>
      </c>
      <c r="D88" s="4" t="str">
        <f>IFERROR(IF('排序（YTM）'!D87=1,日收益率!D88,""),"")</f>
        <v/>
      </c>
      <c r="E88" s="4" t="str">
        <f>IFERROR(IF('排序（YTM）'!E87=1,日收益率!E88,""),"")</f>
        <v/>
      </c>
      <c r="F88" s="4" t="str">
        <f>IFERROR(IF('排序（YTM）'!F87=1,日收益率!F88,""),"")</f>
        <v/>
      </c>
      <c r="G88" s="4" t="str">
        <f>IFERROR(IF('排序（YTM）'!G87=1,日收益率!G88,""),"")</f>
        <v/>
      </c>
      <c r="H88" s="4">
        <f>IFERROR(IF('排序（YTM）'!H87=1,日收益率!H88,""),"")</f>
        <v>9.5877277085154589E-5</v>
      </c>
      <c r="I88" s="4" t="str">
        <f>IFERROR(IF('排序（YTM）'!I87=1,日收益率!I88,""),"")</f>
        <v/>
      </c>
      <c r="J88" s="4" t="str">
        <f>IFERROR(IF('排序（YTM）'!J87=1,日收益率!J88,""),"")</f>
        <v/>
      </c>
      <c r="K88" s="4" t="str">
        <f>IFERROR(IF('排序（YTM）'!K87=1,日收益率!K88,""),"")</f>
        <v/>
      </c>
      <c r="M88" s="6">
        <f t="shared" si="1"/>
        <v>1.0142689580643185</v>
      </c>
    </row>
    <row r="89" spans="1:13" x14ac:dyDescent="0.15">
      <c r="A89" s="1">
        <v>42405</v>
      </c>
      <c r="B89" s="4" t="str">
        <f>IFERROR(IF('排序（YTM）'!B88=1,日收益率!B89,""),"")</f>
        <v/>
      </c>
      <c r="C89" s="4" t="str">
        <f>IFERROR(IF('排序（YTM）'!C88=1,日收益率!C89,""),"")</f>
        <v/>
      </c>
      <c r="D89" s="4" t="str">
        <f>IFERROR(IF('排序（YTM）'!D88=1,日收益率!D89,""),"")</f>
        <v/>
      </c>
      <c r="E89" s="4" t="str">
        <f>IFERROR(IF('排序（YTM）'!E88=1,日收益率!E89,""),"")</f>
        <v/>
      </c>
      <c r="F89" s="4" t="str">
        <f>IFERROR(IF('排序（YTM）'!F88=1,日收益率!F89,""),"")</f>
        <v/>
      </c>
      <c r="G89" s="4" t="str">
        <f>IFERROR(IF('排序（YTM）'!G88=1,日收益率!G89,""),"")</f>
        <v/>
      </c>
      <c r="H89" s="4">
        <f>IFERROR(IF('排序（YTM）'!H88=1,日收益率!H89,""),"")</f>
        <v>1.2462851116863405E-3</v>
      </c>
      <c r="I89" s="4" t="str">
        <f>IFERROR(IF('排序（YTM）'!I88=1,日收益率!I89,""),"")</f>
        <v/>
      </c>
      <c r="J89" s="4" t="str">
        <f>IFERROR(IF('排序（YTM）'!J88=1,日收益率!J89,""),"")</f>
        <v/>
      </c>
      <c r="K89" s="4" t="str">
        <f>IFERROR(IF('排序（YTM）'!K88=1,日收益率!K89,""),"")</f>
        <v/>
      </c>
      <c r="M89" s="6">
        <f t="shared" si="1"/>
        <v>1.0155330263659996</v>
      </c>
    </row>
    <row r="90" spans="1:13" x14ac:dyDescent="0.15">
      <c r="A90" s="1">
        <v>42415</v>
      </c>
      <c r="B90" s="4" t="str">
        <f>IFERROR(IF('排序（YTM）'!B89=1,日收益率!B90,""),"")</f>
        <v/>
      </c>
      <c r="C90" s="4" t="str">
        <f>IFERROR(IF('排序（YTM）'!C89=1,日收益率!C90,""),"")</f>
        <v/>
      </c>
      <c r="D90" s="4" t="str">
        <f>IFERROR(IF('排序（YTM）'!D89=1,日收益率!D90,""),"")</f>
        <v/>
      </c>
      <c r="E90" s="4" t="str">
        <f>IFERROR(IF('排序（YTM）'!E89=1,日收益率!E90,""),"")</f>
        <v/>
      </c>
      <c r="F90" s="4" t="str">
        <f>IFERROR(IF('排序（YTM）'!F89=1,日收益率!F90,""),"")</f>
        <v/>
      </c>
      <c r="G90" s="4" t="str">
        <f>IFERROR(IF('排序（YTM）'!G89=1,日收益率!G90,""),"")</f>
        <v/>
      </c>
      <c r="H90" s="4">
        <f>IFERROR(IF('排序（YTM）'!H89=1,日收益率!H90,""),"")</f>
        <v>8.617387973957058E-4</v>
      </c>
      <c r="I90" s="4" t="str">
        <f>IFERROR(IF('排序（YTM）'!I89=1,日收益率!I90,""),"")</f>
        <v/>
      </c>
      <c r="J90" s="4" t="str">
        <f>IFERROR(IF('排序（YTM）'!J89=1,日收益率!J90,""),"")</f>
        <v/>
      </c>
      <c r="K90" s="4" t="str">
        <f>IFERROR(IF('排序（YTM）'!K89=1,日收益率!K90,""),"")</f>
        <v/>
      </c>
      <c r="M90" s="6">
        <f t="shared" si="1"/>
        <v>1.0164081505748559</v>
      </c>
    </row>
    <row r="91" spans="1:13" x14ac:dyDescent="0.15">
      <c r="A91" s="1">
        <v>42416</v>
      </c>
      <c r="B91" s="4" t="str">
        <f>IFERROR(IF('排序（YTM）'!B90=1,日收益率!B91,""),"")</f>
        <v/>
      </c>
      <c r="C91" s="4" t="str">
        <f>IFERROR(IF('排序（YTM）'!C90=1,日收益率!C91,""),"")</f>
        <v/>
      </c>
      <c r="D91" s="4" t="str">
        <f>IFERROR(IF('排序（YTM）'!D90=1,日收益率!D91,""),"")</f>
        <v/>
      </c>
      <c r="E91" s="4" t="str">
        <f>IFERROR(IF('排序（YTM）'!E90=1,日收益率!E91,""),"")</f>
        <v/>
      </c>
      <c r="F91" s="4" t="str">
        <f>IFERROR(IF('排序（YTM）'!F90=1,日收益率!F91,""),"")</f>
        <v/>
      </c>
      <c r="G91" s="4" t="str">
        <f>IFERROR(IF('排序（YTM）'!G90=1,日收益率!G91,""),"")</f>
        <v/>
      </c>
      <c r="H91" s="4">
        <f>IFERROR(IF('排序（YTM）'!H90=1,日收益率!H91,""),"")</f>
        <v>9.566631589019714E-5</v>
      </c>
      <c r="I91" s="4" t="str">
        <f>IFERROR(IF('排序（YTM）'!I90=1,日收益率!I91,""),"")</f>
        <v/>
      </c>
      <c r="J91" s="4" t="str">
        <f>IFERROR(IF('排序（YTM）'!J90=1,日收益率!J91,""),"")</f>
        <v/>
      </c>
      <c r="K91" s="4" t="str">
        <f>IFERROR(IF('排序（YTM）'!K90=1,日收益率!K91,""),"")</f>
        <v/>
      </c>
      <c r="M91" s="6">
        <f t="shared" si="1"/>
        <v>1.0165053865980622</v>
      </c>
    </row>
    <row r="92" spans="1:13" x14ac:dyDescent="0.15">
      <c r="A92" s="1">
        <v>42417</v>
      </c>
      <c r="B92" s="4" t="str">
        <f>IFERROR(IF('排序（YTM）'!B91=1,日收益率!B92,""),"")</f>
        <v/>
      </c>
      <c r="C92" s="4" t="str">
        <f>IFERROR(IF('排序（YTM）'!C91=1,日收益率!C92,""),"")</f>
        <v/>
      </c>
      <c r="D92" s="4" t="str">
        <f>IFERROR(IF('排序（YTM）'!D91=1,日收益率!D92,""),"")</f>
        <v/>
      </c>
      <c r="E92" s="4" t="str">
        <f>IFERROR(IF('排序（YTM）'!E91=1,日收益率!E92,""),"")</f>
        <v/>
      </c>
      <c r="F92" s="4" t="str">
        <f>IFERROR(IF('排序（YTM）'!F91=1,日收益率!F92,""),"")</f>
        <v/>
      </c>
      <c r="G92" s="4" t="str">
        <f>IFERROR(IF('排序（YTM）'!G91=1,日收益率!G92,""),"")</f>
        <v/>
      </c>
      <c r="H92" s="4">
        <f>IFERROR(IF('排序（YTM）'!H91=1,日收益率!H92,""),"")</f>
        <v>-3.8262865888649689E-4</v>
      </c>
      <c r="I92" s="4" t="str">
        <f>IFERROR(IF('排序（YTM）'!I91=1,日收益率!I92,""),"")</f>
        <v/>
      </c>
      <c r="J92" s="4" t="str">
        <f>IFERROR(IF('排序（YTM）'!J91=1,日收益率!J92,""),"")</f>
        <v/>
      </c>
      <c r="K92" s="4" t="str">
        <f>IFERROR(IF('排序（YTM）'!K91=1,日收益率!K92,""),"")</f>
        <v/>
      </c>
      <c r="M92" s="6">
        <f t="shared" si="1"/>
        <v>1.0161164425052374</v>
      </c>
    </row>
    <row r="93" spans="1:13" x14ac:dyDescent="0.15">
      <c r="A93" s="1">
        <v>42418</v>
      </c>
      <c r="B93" s="4" t="str">
        <f>IFERROR(IF('排序（YTM）'!B92=1,日收益率!B93,""),"")</f>
        <v/>
      </c>
      <c r="C93" s="4" t="str">
        <f>IFERROR(IF('排序（YTM）'!C92=1,日收益率!C93,""),"")</f>
        <v/>
      </c>
      <c r="D93" s="4" t="str">
        <f>IFERROR(IF('排序（YTM）'!D92=1,日收益率!D93,""),"")</f>
        <v/>
      </c>
      <c r="E93" s="4" t="str">
        <f>IFERROR(IF('排序（YTM）'!E92=1,日收益率!E93,""),"")</f>
        <v/>
      </c>
      <c r="F93" s="4" t="str">
        <f>IFERROR(IF('排序（YTM）'!F92=1,日收益率!F93,""),"")</f>
        <v/>
      </c>
      <c r="G93" s="4" t="str">
        <f>IFERROR(IF('排序（YTM）'!G92=1,日收益率!G93,""),"")</f>
        <v/>
      </c>
      <c r="H93" s="4">
        <f>IFERROR(IF('排序（YTM）'!H92=1,日收益率!H93,""),"")</f>
        <v>1.9138755980852018E-4</v>
      </c>
      <c r="I93" s="4" t="str">
        <f>IFERROR(IF('排序（YTM）'!I92=1,日收益率!I93,""),"")</f>
        <v/>
      </c>
      <c r="J93" s="4" t="str">
        <f>IFERROR(IF('排序（YTM）'!J92=1,日收益率!J93,""),"")</f>
        <v/>
      </c>
      <c r="K93" s="4" t="str">
        <f>IFERROR(IF('排序（YTM）'!K92=1,日收益率!K93,""),"")</f>
        <v/>
      </c>
      <c r="M93" s="6">
        <f t="shared" si="1"/>
        <v>1.0163109145516498</v>
      </c>
    </row>
    <row r="94" spans="1:13" x14ac:dyDescent="0.15">
      <c r="A94" s="1">
        <v>42419</v>
      </c>
      <c r="B94" s="4" t="str">
        <f>IFERROR(IF('排序（YTM）'!B93=1,日收益率!B94,""),"")</f>
        <v/>
      </c>
      <c r="C94" s="4" t="str">
        <f>IFERROR(IF('排序（YTM）'!C93=1,日收益率!C94,""),"")</f>
        <v/>
      </c>
      <c r="D94" s="4" t="str">
        <f>IFERROR(IF('排序（YTM）'!D93=1,日收益率!D94,""),"")</f>
        <v/>
      </c>
      <c r="E94" s="4" t="str">
        <f>IFERROR(IF('排序（YTM）'!E93=1,日收益率!E94,""),"")</f>
        <v/>
      </c>
      <c r="F94" s="4" t="str">
        <f>IFERROR(IF('排序（YTM）'!F93=1,日收益率!F94,""),"")</f>
        <v/>
      </c>
      <c r="G94" s="4" t="str">
        <f>IFERROR(IF('排序（YTM）'!G93=1,日收益率!G94,""),"")</f>
        <v/>
      </c>
      <c r="H94" s="4">
        <f>IFERROR(IF('排序（YTM）'!H93=1,日收益率!H94,""),"")</f>
        <v>1.9135093761946109E-4</v>
      </c>
      <c r="I94" s="4" t="str">
        <f>IFERROR(IF('排序（YTM）'!I93=1,日收益率!I94,""),"")</f>
        <v/>
      </c>
      <c r="J94" s="4" t="str">
        <f>IFERROR(IF('排序（YTM）'!J93=1,日收益率!J94,""),"")</f>
        <v/>
      </c>
      <c r="K94" s="4" t="str">
        <f>IFERROR(IF('排序（YTM）'!K93=1,日收益率!K94,""),"")</f>
        <v/>
      </c>
      <c r="M94" s="6">
        <f t="shared" si="1"/>
        <v>1.0165053865980622</v>
      </c>
    </row>
    <row r="95" spans="1:13" x14ac:dyDescent="0.15">
      <c r="A95" s="1">
        <v>42422</v>
      </c>
      <c r="B95" s="4" t="str">
        <f>IFERROR(IF('排序（YTM）'!B94=1,日收益率!B95,""),"")</f>
        <v/>
      </c>
      <c r="C95" s="4" t="str">
        <f>IFERROR(IF('排序（YTM）'!C94=1,日收益率!C95,""),"")</f>
        <v/>
      </c>
      <c r="D95" s="4" t="str">
        <f>IFERROR(IF('排序（YTM）'!D94=1,日收益率!D95,""),"")</f>
        <v/>
      </c>
      <c r="E95" s="4" t="str">
        <f>IFERROR(IF('排序（YTM）'!E94=1,日收益率!E95,""),"")</f>
        <v/>
      </c>
      <c r="F95" s="4" t="str">
        <f>IFERROR(IF('排序（YTM）'!F94=1,日收益率!F95,""),"")</f>
        <v/>
      </c>
      <c r="G95" s="4" t="str">
        <f>IFERROR(IF('排序（YTM）'!G94=1,日收益率!G95,""),"")</f>
        <v/>
      </c>
      <c r="H95" s="4">
        <f>IFERROR(IF('排序（YTM）'!H94=1,日收益率!H95,""),"")</f>
        <v>5.7394298832980084E-4</v>
      </c>
      <c r="I95" s="4" t="str">
        <f>IFERROR(IF('排序（YTM）'!I94=1,日收益率!I95,""),"")</f>
        <v/>
      </c>
      <c r="J95" s="4" t="str">
        <f>IFERROR(IF('排序（YTM）'!J94=1,日收益率!J95,""),"")</f>
        <v/>
      </c>
      <c r="K95" s="4" t="str">
        <f>IFERROR(IF('排序（YTM）'!K94=1,日收益率!K95,""),"")</f>
        <v/>
      </c>
      <c r="M95" s="6">
        <f t="shared" si="1"/>
        <v>1.0170888027372997</v>
      </c>
    </row>
    <row r="96" spans="1:13" x14ac:dyDescent="0.15">
      <c r="A96" s="1">
        <v>42423</v>
      </c>
      <c r="B96" s="4" t="str">
        <f>IFERROR(IF('排序（YTM）'!B95=1,日收益率!B96,""),"")</f>
        <v/>
      </c>
      <c r="C96" s="4" t="str">
        <f>IFERROR(IF('排序（YTM）'!C95=1,日收益率!C96,""),"")</f>
        <v/>
      </c>
      <c r="D96" s="4" t="str">
        <f>IFERROR(IF('排序（YTM）'!D95=1,日收益率!D96,""),"")</f>
        <v/>
      </c>
      <c r="E96" s="4" t="str">
        <f>IFERROR(IF('排序（YTM）'!E95=1,日收益率!E96,""),"")</f>
        <v/>
      </c>
      <c r="F96" s="4" t="str">
        <f>IFERROR(IF('排序（YTM）'!F95=1,日收益率!F96,""),"")</f>
        <v/>
      </c>
      <c r="G96" s="4" t="str">
        <f>IFERROR(IF('排序（YTM）'!G95=1,日收益率!G96,""),"")</f>
        <v/>
      </c>
      <c r="H96" s="4">
        <f>IFERROR(IF('排序（YTM）'!H95=1,日收益率!H96,""),"")</f>
        <v>3.8240917782039752E-4</v>
      </c>
      <c r="I96" s="4" t="str">
        <f>IFERROR(IF('排序（YTM）'!I95=1,日收益率!I96,""),"")</f>
        <v/>
      </c>
      <c r="J96" s="4" t="str">
        <f>IFERROR(IF('排序（YTM）'!J95=1,日收益率!J96,""),"")</f>
        <v/>
      </c>
      <c r="K96" s="4" t="str">
        <f>IFERROR(IF('排序（YTM）'!K95=1,日收益率!K96,""),"")</f>
        <v/>
      </c>
      <c r="M96" s="6">
        <f t="shared" si="1"/>
        <v>1.0174777468301248</v>
      </c>
    </row>
    <row r="97" spans="1:13" x14ac:dyDescent="0.15">
      <c r="A97" s="1">
        <v>42424</v>
      </c>
      <c r="B97" s="4" t="str">
        <f>IFERROR(IF('排序（YTM）'!B96=1,日收益率!B97,""),"")</f>
        <v/>
      </c>
      <c r="C97" s="4" t="str">
        <f>IFERROR(IF('排序（YTM）'!C96=1,日收益率!C97,""),"")</f>
        <v/>
      </c>
      <c r="D97" s="4" t="str">
        <f>IFERROR(IF('排序（YTM）'!D96=1,日收益率!D97,""),"")</f>
        <v/>
      </c>
      <c r="E97" s="4" t="str">
        <f>IFERROR(IF('排序（YTM）'!E96=1,日收益率!E97,""),"")</f>
        <v/>
      </c>
      <c r="F97" s="4" t="str">
        <f>IFERROR(IF('排序（YTM）'!F96=1,日收益率!F97,""),"")</f>
        <v/>
      </c>
      <c r="G97" s="4" t="str">
        <f>IFERROR(IF('排序（YTM）'!G96=1,日收益率!G97,""),"")</f>
        <v/>
      </c>
      <c r="H97" s="4">
        <f>IFERROR(IF('排序（YTM）'!H96=1,日收益率!H97,""),"")</f>
        <v>9.5565749235415609E-5</v>
      </c>
      <c r="I97" s="4" t="str">
        <f>IFERROR(IF('排序（YTM）'!I96=1,日收益率!I97,""),"")</f>
        <v/>
      </c>
      <c r="J97" s="4" t="str">
        <f>IFERROR(IF('排序（YTM）'!J96=1,日收益率!J97,""),"")</f>
        <v/>
      </c>
      <c r="K97" s="4" t="str">
        <f>IFERROR(IF('排序（YTM）'!K96=1,日收益率!K97,""),"")</f>
        <v/>
      </c>
      <c r="M97" s="6">
        <f t="shared" si="1"/>
        <v>1.0175749828533309</v>
      </c>
    </row>
    <row r="98" spans="1:13" x14ac:dyDescent="0.15">
      <c r="A98" s="1">
        <v>42425</v>
      </c>
      <c r="B98" s="4" t="str">
        <f>IFERROR(IF('排序（YTM）'!B97=1,日收益率!B98,""),"")</f>
        <v/>
      </c>
      <c r="C98" s="4" t="str">
        <f>IFERROR(IF('排序（YTM）'!C97=1,日收益率!C98,""),"")</f>
        <v/>
      </c>
      <c r="D98" s="4" t="str">
        <f>IFERROR(IF('排序（YTM）'!D97=1,日收益率!D98,""),"")</f>
        <v/>
      </c>
      <c r="E98" s="4" t="str">
        <f>IFERROR(IF('排序（YTM）'!E97=1,日收益率!E98,""),"")</f>
        <v/>
      </c>
      <c r="F98" s="4" t="str">
        <f>IFERROR(IF('排序（YTM）'!F97=1,日收益率!F98,""),"")</f>
        <v/>
      </c>
      <c r="G98" s="4" t="str">
        <f>IFERROR(IF('排序（YTM）'!G97=1,日收益率!G98,""),"")</f>
        <v/>
      </c>
      <c r="H98" s="4">
        <f>IFERROR(IF('排序（YTM）'!H97=1,日收益率!H98,""),"")</f>
        <v>-7.6445293836591155E-4</v>
      </c>
      <c r="I98" s="4" t="str">
        <f>IFERROR(IF('排序（YTM）'!I97=1,日收益率!I98,""),"")</f>
        <v/>
      </c>
      <c r="J98" s="4" t="str">
        <f>IFERROR(IF('排序（YTM）'!J97=1,日收益率!J98,""),"")</f>
        <v/>
      </c>
      <c r="K98" s="4" t="str">
        <f>IFERROR(IF('排序（YTM）'!K97=1,日收益率!K98,""),"")</f>
        <v/>
      </c>
      <c r="M98" s="6">
        <f t="shared" si="1"/>
        <v>1.016797094667681</v>
      </c>
    </row>
    <row r="99" spans="1:13" x14ac:dyDescent="0.15">
      <c r="A99" s="1">
        <v>42426</v>
      </c>
      <c r="B99" s="4" t="str">
        <f>IFERROR(IF('排序（YTM）'!B98=1,日收益率!B99,""),"")</f>
        <v/>
      </c>
      <c r="C99" s="4" t="str">
        <f>IFERROR(IF('排序（YTM）'!C98=1,日收益率!C99,""),"")</f>
        <v/>
      </c>
      <c r="D99" s="4" t="str">
        <f>IFERROR(IF('排序（YTM）'!D98=1,日收益率!D99,""),"")</f>
        <v/>
      </c>
      <c r="E99" s="4" t="str">
        <f>IFERROR(IF('排序（YTM）'!E98=1,日收益率!E99,""),"")</f>
        <v/>
      </c>
      <c r="F99" s="4" t="str">
        <f>IFERROR(IF('排序（YTM）'!F98=1,日收益率!F99,""),"")</f>
        <v/>
      </c>
      <c r="G99" s="4" t="str">
        <f>IFERROR(IF('排序（YTM）'!G98=1,日收益率!G99,""),"")</f>
        <v/>
      </c>
      <c r="H99" s="4">
        <f>IFERROR(IF('排序（YTM）'!H98=1,日收益率!H99,""),"")</f>
        <v>8.6066749545743448E-4</v>
      </c>
      <c r="I99" s="4" t="str">
        <f>IFERROR(IF('排序（YTM）'!I98=1,日收益率!I99,""),"")</f>
        <v/>
      </c>
      <c r="J99" s="4" t="str">
        <f>IFERROR(IF('排序（YTM）'!J98=1,日收益率!J99,""),"")</f>
        <v/>
      </c>
      <c r="K99" s="4" t="str">
        <f>IFERROR(IF('排序（YTM）'!K98=1,日收益率!K99,""),"")</f>
        <v/>
      </c>
      <c r="M99" s="6">
        <f t="shared" si="1"/>
        <v>1.017672218876537</v>
      </c>
    </row>
    <row r="100" spans="1:13" x14ac:dyDescent="0.15">
      <c r="A100" s="1">
        <v>42429</v>
      </c>
      <c r="B100" s="4" t="str">
        <f>IFERROR(IF('排序（YTM）'!B99=1,日收益率!B100,""),"")</f>
        <v/>
      </c>
      <c r="C100" s="4" t="str">
        <f>IFERROR(IF('排序（YTM）'!C99=1,日收益率!C100,""),"")</f>
        <v/>
      </c>
      <c r="D100" s="4" t="str">
        <f>IFERROR(IF('排序（YTM）'!D99=1,日收益率!D100,""),"")</f>
        <v/>
      </c>
      <c r="E100" s="4" t="str">
        <f>IFERROR(IF('排序（YTM）'!E99=1,日收益率!E100,""),"")</f>
        <v/>
      </c>
      <c r="F100" s="4" t="str">
        <f>IFERROR(IF('排序（YTM）'!F99=1,日收益率!F100,""),"")</f>
        <v/>
      </c>
      <c r="G100" s="4" t="str">
        <f>IFERROR(IF('排序（YTM）'!G99=1,日收益率!G100,""),"")</f>
        <v/>
      </c>
      <c r="H100" s="4">
        <f>IFERROR(IF('排序（YTM）'!H99=1,日收益率!H100,""),"")</f>
        <v>-8.599273839097199E-4</v>
      </c>
      <c r="I100" s="4" t="str">
        <f>IFERROR(IF('排序（YTM）'!I99=1,日收益率!I100,""),"")</f>
        <v/>
      </c>
      <c r="J100" s="4" t="str">
        <f>IFERROR(IF('排序（YTM）'!J99=1,日收益率!J100,""),"")</f>
        <v/>
      </c>
      <c r="K100" s="4" t="str">
        <f>IFERROR(IF('排序（YTM）'!K99=1,日收益率!K100,""),"")</f>
        <v/>
      </c>
      <c r="M100" s="6">
        <f t="shared" si="1"/>
        <v>1.016797094667681</v>
      </c>
    </row>
    <row r="101" spans="1:13" x14ac:dyDescent="0.15">
      <c r="A101" s="1">
        <v>42430</v>
      </c>
      <c r="B101" s="4" t="str">
        <f>IFERROR(IF('排序（YTM）'!B100=1,日收益率!B101,""),"")</f>
        <v/>
      </c>
      <c r="C101" s="4">
        <f>IFERROR(IF('排序（YTM）'!C100=1,日收益率!C101,""),"")</f>
        <v>-2.5874010816662185E-4</v>
      </c>
      <c r="D101" s="4" t="str">
        <f>IFERROR(IF('排序（YTM）'!D100=1,日收益率!D101,""),"")</f>
        <v/>
      </c>
      <c r="E101" s="4" t="str">
        <f>IFERROR(IF('排序（YTM）'!E100=1,日收益率!E101,""),"")</f>
        <v/>
      </c>
      <c r="F101" s="4" t="str">
        <f>IFERROR(IF('排序（YTM）'!F100=1,日收益率!F101,""),"")</f>
        <v/>
      </c>
      <c r="G101" s="4" t="str">
        <f>IFERROR(IF('排序（YTM）'!G100=1,日收益率!G101,""),"")</f>
        <v/>
      </c>
      <c r="H101" s="4" t="str">
        <f>IFERROR(IF('排序（YTM）'!H100=1,日收益率!H101,""),"")</f>
        <v/>
      </c>
      <c r="I101" s="4" t="str">
        <f>IFERROR(IF('排序（YTM）'!I100=1,日收益率!I101,""),"")</f>
        <v/>
      </c>
      <c r="J101" s="4" t="str">
        <f>IFERROR(IF('排序（YTM）'!J100=1,日收益率!J101,""),"")</f>
        <v/>
      </c>
      <c r="K101" s="4" t="str">
        <f>IFERROR(IF('排序（YTM）'!K100=1,日收益率!K101,""),"")</f>
        <v/>
      </c>
      <c r="M101" s="6">
        <f t="shared" si="1"/>
        <v>1.0165340084774233</v>
      </c>
    </row>
    <row r="102" spans="1:13" x14ac:dyDescent="0.15">
      <c r="A102" s="1">
        <v>42431</v>
      </c>
      <c r="B102" s="4" t="str">
        <f>IFERROR(IF('排序（YTM）'!B101=1,日收益率!B102,""),"")</f>
        <v/>
      </c>
      <c r="C102" s="4" t="str">
        <f>IFERROR(IF('排序（YTM）'!C101=1,日收益率!C102,""),"")</f>
        <v/>
      </c>
      <c r="D102" s="4" t="str">
        <f>IFERROR(IF('排序（YTM）'!D101=1,日收益率!D102,""),"")</f>
        <v/>
      </c>
      <c r="E102" s="4" t="str">
        <f>IFERROR(IF('排序（YTM）'!E101=1,日收益率!E102,""),"")</f>
        <v/>
      </c>
      <c r="F102" s="4" t="str">
        <f>IFERROR(IF('排序（YTM）'!F101=1,日收益率!F102,""),"")</f>
        <v/>
      </c>
      <c r="G102" s="4" t="str">
        <f>IFERROR(IF('排序（YTM）'!G101=1,日收益率!G102,""),"")</f>
        <v/>
      </c>
      <c r="H102" s="4">
        <f>IFERROR(IF('排序（YTM）'!H101=1,日收益率!H102,""),"")</f>
        <v>4.7746371275803057E-4</v>
      </c>
      <c r="I102" s="4" t="str">
        <f>IFERROR(IF('排序（YTM）'!I101=1,日收益率!I102,""),"")</f>
        <v/>
      </c>
      <c r="J102" s="4" t="str">
        <f>IFERROR(IF('排序（YTM）'!J101=1,日收益率!J102,""),"")</f>
        <v/>
      </c>
      <c r="K102" s="4" t="str">
        <f>IFERROR(IF('排序（YTM）'!K101=1,日收益率!K102,""),"")</f>
        <v/>
      </c>
      <c r="M102" s="6">
        <f t="shared" si="1"/>
        <v>1.0170193665792557</v>
      </c>
    </row>
    <row r="103" spans="1:13" x14ac:dyDescent="0.15">
      <c r="A103" s="1">
        <v>42432</v>
      </c>
      <c r="B103" s="4" t="str">
        <f>IFERROR(IF('排序（YTM）'!B102=1,日收益率!B103,""),"")</f>
        <v/>
      </c>
      <c r="C103" s="4" t="str">
        <f>IFERROR(IF('排序（YTM）'!C102=1,日收益率!C103,""),"")</f>
        <v/>
      </c>
      <c r="D103" s="4" t="str">
        <f>IFERROR(IF('排序（YTM）'!D102=1,日收益率!D103,""),"")</f>
        <v/>
      </c>
      <c r="E103" s="4" t="str">
        <f>IFERROR(IF('排序（YTM）'!E102=1,日收益率!E103,""),"")</f>
        <v/>
      </c>
      <c r="F103" s="4" t="str">
        <f>IFERROR(IF('排序（YTM）'!F102=1,日收益率!F103,""),"")</f>
        <v/>
      </c>
      <c r="G103" s="4" t="str">
        <f>IFERROR(IF('排序（YTM）'!G102=1,日收益率!G103,""),"")</f>
        <v/>
      </c>
      <c r="H103" s="4">
        <f>IFERROR(IF('排序（YTM）'!H102=1,日收益率!H103,""),"")</f>
        <v>4.7723584995695845E-4</v>
      </c>
      <c r="I103" s="4" t="str">
        <f>IFERROR(IF('排序（YTM）'!I102=1,日收益率!I103,""),"")</f>
        <v/>
      </c>
      <c r="J103" s="4" t="str">
        <f>IFERROR(IF('排序（YTM）'!J102=1,日收益率!J103,""),"")</f>
        <v/>
      </c>
      <c r="K103" s="4" t="str">
        <f>IFERROR(IF('排序（YTM）'!K102=1,日收益率!K103,""),"")</f>
        <v/>
      </c>
      <c r="M103" s="6">
        <f t="shared" si="1"/>
        <v>1.0175047246810878</v>
      </c>
    </row>
    <row r="104" spans="1:13" x14ac:dyDescent="0.15">
      <c r="A104" s="1">
        <v>42433</v>
      </c>
      <c r="B104" s="4" t="str">
        <f>IFERROR(IF('排序（YTM）'!B103=1,日收益率!B104,""),"")</f>
        <v/>
      </c>
      <c r="C104" s="4" t="str">
        <f>IFERROR(IF('排序（YTM）'!C103=1,日收益率!C104,""),"")</f>
        <v/>
      </c>
      <c r="D104" s="4" t="str">
        <f>IFERROR(IF('排序（YTM）'!D103=1,日收益率!D104,""),"")</f>
        <v/>
      </c>
      <c r="E104" s="4" t="str">
        <f>IFERROR(IF('排序（YTM）'!E103=1,日收益率!E104,""),"")</f>
        <v/>
      </c>
      <c r="F104" s="4" t="str">
        <f>IFERROR(IF('排序（YTM）'!F103=1,日收益率!F104,""),"")</f>
        <v/>
      </c>
      <c r="G104" s="4" t="str">
        <f>IFERROR(IF('排序（YTM）'!G103=1,日收益率!G104,""),"")</f>
        <v/>
      </c>
      <c r="H104" s="4">
        <f>IFERROR(IF('排序（YTM）'!H103=1,日收益率!H104,""),"")</f>
        <v>1.8126311772561632E-3</v>
      </c>
      <c r="I104" s="4" t="str">
        <f>IFERROR(IF('排序（YTM）'!I103=1,日收益率!I104,""),"")</f>
        <v/>
      </c>
      <c r="J104" s="4" t="str">
        <f>IFERROR(IF('排序（YTM）'!J103=1,日收益率!J104,""),"")</f>
        <v/>
      </c>
      <c r="K104" s="4" t="str">
        <f>IFERROR(IF('排序（YTM）'!K103=1,日收益率!K104,""),"")</f>
        <v/>
      </c>
      <c r="M104" s="6">
        <f t="shared" si="1"/>
        <v>1.0193490854680503</v>
      </c>
    </row>
    <row r="105" spans="1:13" x14ac:dyDescent="0.15">
      <c r="A105" s="1">
        <v>42436</v>
      </c>
      <c r="B105" s="4" t="str">
        <f>IFERROR(IF('排序（YTM）'!B104=1,日收益率!B105,""),"")</f>
        <v/>
      </c>
      <c r="C105" s="4" t="str">
        <f>IFERROR(IF('排序（YTM）'!C104=1,日收益率!C105,""),"")</f>
        <v/>
      </c>
      <c r="D105" s="4" t="str">
        <f>IFERROR(IF('排序（YTM）'!D104=1,日收益率!D105,""),"")</f>
        <v/>
      </c>
      <c r="E105" s="4" t="str">
        <f>IFERROR(IF('排序（YTM）'!E104=1,日收益率!E105,""),"")</f>
        <v/>
      </c>
      <c r="F105" s="4" t="str">
        <f>IFERROR(IF('排序（YTM）'!F104=1,日收益率!F105,""),"")</f>
        <v/>
      </c>
      <c r="G105" s="4" t="str">
        <f>IFERROR(IF('排序（YTM）'!G104=1,日收益率!G105,""),"")</f>
        <v/>
      </c>
      <c r="H105" s="4">
        <f>IFERROR(IF('排序（YTM）'!H104=1,日收益率!H105,""),"")</f>
        <v>-9.5229025807164192E-5</v>
      </c>
      <c r="I105" s="4" t="str">
        <f>IFERROR(IF('排序（YTM）'!I104=1,日收益率!I105,""),"")</f>
        <v/>
      </c>
      <c r="J105" s="4" t="str">
        <f>IFERROR(IF('排序（YTM）'!J104=1,日收益率!J105,""),"")</f>
        <v/>
      </c>
      <c r="K105" s="4" t="str">
        <f>IFERROR(IF('排序（YTM）'!K104=1,日收益率!K105,""),"")</f>
        <v/>
      </c>
      <c r="M105" s="6">
        <f t="shared" si="1"/>
        <v>1.0192520138476837</v>
      </c>
    </row>
    <row r="106" spans="1:13" x14ac:dyDescent="0.15">
      <c r="A106" s="1">
        <v>42437</v>
      </c>
      <c r="B106" s="4" t="str">
        <f>IFERROR(IF('排序（YTM）'!B105=1,日收益率!B106,""),"")</f>
        <v/>
      </c>
      <c r="C106" s="4" t="str">
        <f>IFERROR(IF('排序（YTM）'!C105=1,日收益率!C106,""),"")</f>
        <v/>
      </c>
      <c r="D106" s="4" t="str">
        <f>IFERROR(IF('排序（YTM）'!D105=1,日收益率!D106,""),"")</f>
        <v/>
      </c>
      <c r="E106" s="4" t="str">
        <f>IFERROR(IF('排序（YTM）'!E105=1,日收益率!E106,""),"")</f>
        <v/>
      </c>
      <c r="F106" s="4" t="str">
        <f>IFERROR(IF('排序（YTM）'!F105=1,日收益率!F106,""),"")</f>
        <v/>
      </c>
      <c r="G106" s="4" t="str">
        <f>IFERROR(IF('排序（YTM）'!G105=1,日收益率!G106,""),"")</f>
        <v/>
      </c>
      <c r="H106" s="4">
        <f>IFERROR(IF('排序（YTM）'!H105=1,日收益率!H106,""),"")</f>
        <v>1.9047619047607434E-4</v>
      </c>
      <c r="I106" s="4" t="str">
        <f>IFERROR(IF('排序（YTM）'!I105=1,日收益率!I106,""),"")</f>
        <v/>
      </c>
      <c r="J106" s="4" t="str">
        <f>IFERROR(IF('排序（YTM）'!J105=1,日收益率!J106,""),"")</f>
        <v/>
      </c>
      <c r="K106" s="4" t="str">
        <f>IFERROR(IF('排序（YTM）'!K105=1,日收益率!K106,""),"")</f>
        <v/>
      </c>
      <c r="M106" s="6">
        <f t="shared" si="1"/>
        <v>1.0194461570884166</v>
      </c>
    </row>
    <row r="107" spans="1:13" x14ac:dyDescent="0.15">
      <c r="A107" s="1">
        <v>42438</v>
      </c>
      <c r="B107" s="4" t="str">
        <f>IFERROR(IF('排序（YTM）'!B106=1,日收益率!B107,""),"")</f>
        <v/>
      </c>
      <c r="C107" s="4" t="str">
        <f>IFERROR(IF('排序（YTM）'!C106=1,日收益率!C107,""),"")</f>
        <v/>
      </c>
      <c r="D107" s="4" t="str">
        <f>IFERROR(IF('排序（YTM）'!D106=1,日收益率!D107,""),"")</f>
        <v/>
      </c>
      <c r="E107" s="4" t="str">
        <f>IFERROR(IF('排序（YTM）'!E106=1,日收益率!E107,""),"")</f>
        <v/>
      </c>
      <c r="F107" s="4" t="str">
        <f>IFERROR(IF('排序（YTM）'!F106=1,日收益率!F107,""),"")</f>
        <v/>
      </c>
      <c r="G107" s="4" t="str">
        <f>IFERROR(IF('排序（YTM）'!G106=1,日收益率!G107,""),"")</f>
        <v/>
      </c>
      <c r="H107" s="4">
        <f>IFERROR(IF('排序（YTM）'!H106=1,日收益率!H107,""),"")</f>
        <v>-1.9043991620637524E-4</v>
      </c>
      <c r="I107" s="4" t="str">
        <f>IFERROR(IF('排序（YTM）'!I106=1,日收益率!I107,""),"")</f>
        <v/>
      </c>
      <c r="J107" s="4" t="str">
        <f>IFERROR(IF('排序（YTM）'!J106=1,日收益率!J107,""),"")</f>
        <v/>
      </c>
      <c r="K107" s="4" t="str">
        <f>IFERROR(IF('排序（YTM）'!K106=1,日收益率!K107,""),"")</f>
        <v/>
      </c>
      <c r="M107" s="6">
        <f t="shared" si="1"/>
        <v>1.0192520138476837</v>
      </c>
    </row>
    <row r="108" spans="1:13" x14ac:dyDescent="0.15">
      <c r="A108" s="1">
        <v>42439</v>
      </c>
      <c r="B108" s="4" t="str">
        <f>IFERROR(IF('排序（YTM）'!B107=1,日收益率!B108,""),"")</f>
        <v/>
      </c>
      <c r="C108" s="4" t="str">
        <f>IFERROR(IF('排序（YTM）'!C107=1,日收益率!C108,""),"")</f>
        <v/>
      </c>
      <c r="D108" s="4" t="str">
        <f>IFERROR(IF('排序（YTM）'!D107=1,日收益率!D108,""),"")</f>
        <v/>
      </c>
      <c r="E108" s="4" t="str">
        <f>IFERROR(IF('排序（YTM）'!E107=1,日收益率!E108,""),"")</f>
        <v/>
      </c>
      <c r="F108" s="4" t="str">
        <f>IFERROR(IF('排序（YTM）'!F107=1,日收益率!F108,""),"")</f>
        <v/>
      </c>
      <c r="G108" s="4" t="str">
        <f>IFERROR(IF('排序（YTM）'!G107=1,日收益率!G108,""),"")</f>
        <v/>
      </c>
      <c r="H108" s="4">
        <f>IFERROR(IF('排序（YTM）'!H107=1,日收益率!H108,""),"")</f>
        <v>-5.7142857142855608E-4</v>
      </c>
      <c r="I108" s="4" t="str">
        <f>IFERROR(IF('排序（YTM）'!I107=1,日收益率!I108,""),"")</f>
        <v/>
      </c>
      <c r="J108" s="4" t="str">
        <f>IFERROR(IF('排序（YTM）'!J107=1,日收益率!J108,""),"")</f>
        <v/>
      </c>
      <c r="K108" s="4" t="str">
        <f>IFERROR(IF('排序（YTM）'!K107=1,日收益率!K108,""),"")</f>
        <v/>
      </c>
      <c r="M108" s="6">
        <f t="shared" si="1"/>
        <v>1.0186695841254851</v>
      </c>
    </row>
    <row r="109" spans="1:13" x14ac:dyDescent="0.15">
      <c r="A109" s="1">
        <v>42440</v>
      </c>
      <c r="B109" s="4" t="str">
        <f>IFERROR(IF('排序（YTM）'!B108=1,日收益率!B109,""),"")</f>
        <v/>
      </c>
      <c r="C109" s="4" t="str">
        <f>IFERROR(IF('排序（YTM）'!C108=1,日收益率!C109,""),"")</f>
        <v/>
      </c>
      <c r="D109" s="4" t="str">
        <f>IFERROR(IF('排序（YTM）'!D108=1,日收益率!D109,""),"")</f>
        <v/>
      </c>
      <c r="E109" s="4" t="str">
        <f>IFERROR(IF('排序（YTM）'!E108=1,日收益率!E109,""),"")</f>
        <v/>
      </c>
      <c r="F109" s="4" t="str">
        <f>IFERROR(IF('排序（YTM）'!F108=1,日收益率!F109,""),"")</f>
        <v/>
      </c>
      <c r="G109" s="4" t="str">
        <f>IFERROR(IF('排序（YTM）'!G108=1,日收益率!G109,""),"")</f>
        <v/>
      </c>
      <c r="H109" s="4">
        <f>IFERROR(IF('排序（YTM）'!H108=1,日收益率!H109,""),"")</f>
        <v>5.717552887365418E-4</v>
      </c>
      <c r="I109" s="4" t="str">
        <f>IFERROR(IF('排序（YTM）'!I108=1,日收益率!I109,""),"")</f>
        <v/>
      </c>
      <c r="J109" s="4" t="str">
        <f>IFERROR(IF('排序（YTM）'!J108=1,日收益率!J109,""),"")</f>
        <v/>
      </c>
      <c r="K109" s="4" t="str">
        <f>IFERROR(IF('排序（YTM）'!K108=1,日收益率!K109,""),"")</f>
        <v/>
      </c>
      <c r="M109" s="6">
        <f t="shared" si="1"/>
        <v>1.0192520138476839</v>
      </c>
    </row>
    <row r="110" spans="1:13" x14ac:dyDescent="0.15">
      <c r="A110" s="1">
        <v>42443</v>
      </c>
      <c r="B110" s="4" t="str">
        <f>IFERROR(IF('排序（YTM）'!B109=1,日收益率!B110,""),"")</f>
        <v/>
      </c>
      <c r="C110" s="4" t="str">
        <f>IFERROR(IF('排序（YTM）'!C109=1,日收益率!C110,""),"")</f>
        <v/>
      </c>
      <c r="D110" s="4" t="str">
        <f>IFERROR(IF('排序（YTM）'!D109=1,日收益率!D110,""),"")</f>
        <v/>
      </c>
      <c r="E110" s="4" t="str">
        <f>IFERROR(IF('排序（YTM）'!E109=1,日收益率!E110,""),"")</f>
        <v/>
      </c>
      <c r="F110" s="4" t="str">
        <f>IFERROR(IF('排序（YTM）'!F109=1,日收益率!F110,""),"")</f>
        <v/>
      </c>
      <c r="G110" s="4" t="str">
        <f>IFERROR(IF('排序（YTM）'!G109=1,日收益率!G110,""),"")</f>
        <v/>
      </c>
      <c r="H110" s="4">
        <f>IFERROR(IF('排序（YTM）'!H109=1,日收益率!H110,""),"")</f>
        <v>2.0000000000000018E-3</v>
      </c>
      <c r="I110" s="4" t="str">
        <f>IFERROR(IF('排序（YTM）'!I109=1,日收益率!I110,""),"")</f>
        <v/>
      </c>
      <c r="J110" s="4" t="str">
        <f>IFERROR(IF('排序（YTM）'!J109=1,日收益率!J110,""),"")</f>
        <v/>
      </c>
      <c r="K110" s="4" t="str">
        <f>IFERROR(IF('排序（YTM）'!K109=1,日收益率!K110,""),"")</f>
        <v/>
      </c>
      <c r="M110" s="6">
        <f t="shared" si="1"/>
        <v>1.0212905178753793</v>
      </c>
    </row>
    <row r="111" spans="1:13" x14ac:dyDescent="0.15">
      <c r="A111" s="1">
        <v>42444</v>
      </c>
      <c r="B111" s="4" t="str">
        <f>IFERROR(IF('排序（YTM）'!B110=1,日收益率!B111,""),"")</f>
        <v/>
      </c>
      <c r="C111" s="4" t="str">
        <f>IFERROR(IF('排序（YTM）'!C110=1,日收益率!C111,""),"")</f>
        <v/>
      </c>
      <c r="D111" s="4" t="str">
        <f>IFERROR(IF('排序（YTM）'!D110=1,日收益率!D111,""),"")</f>
        <v/>
      </c>
      <c r="E111" s="4" t="str">
        <f>IFERROR(IF('排序（YTM）'!E110=1,日收益率!E111,""),"")</f>
        <v/>
      </c>
      <c r="F111" s="4" t="str">
        <f>IFERROR(IF('排序（YTM）'!F110=1,日收益率!F111,""),"")</f>
        <v/>
      </c>
      <c r="G111" s="4" t="str">
        <f>IFERROR(IF('排序（YTM）'!G110=1,日收益率!G111,""),"")</f>
        <v/>
      </c>
      <c r="H111" s="4">
        <f>IFERROR(IF('排序（YTM）'!H110=1,日收益率!H111,""),"")</f>
        <v>7.6038399391675782E-4</v>
      </c>
      <c r="I111" s="4" t="str">
        <f>IFERROR(IF('排序（YTM）'!I110=1,日收益率!I111,""),"")</f>
        <v/>
      </c>
      <c r="J111" s="4" t="str">
        <f>IFERROR(IF('排序（YTM）'!J110=1,日收益率!J111,""),"")</f>
        <v/>
      </c>
      <c r="K111" s="4" t="str">
        <f>IFERROR(IF('排序（YTM）'!K110=1,日收益率!K111,""),"")</f>
        <v/>
      </c>
      <c r="M111" s="6">
        <f t="shared" si="1"/>
        <v>1.0220670908383107</v>
      </c>
    </row>
    <row r="112" spans="1:13" x14ac:dyDescent="0.15">
      <c r="A112" s="1">
        <v>42445</v>
      </c>
      <c r="B112" s="4" t="str">
        <f>IFERROR(IF('排序（YTM）'!B111=1,日收益率!B112,""),"")</f>
        <v/>
      </c>
      <c r="C112" s="4" t="str">
        <f>IFERROR(IF('排序（YTM）'!C111=1,日收益率!C112,""),"")</f>
        <v/>
      </c>
      <c r="D112" s="4" t="str">
        <f>IFERROR(IF('排序（YTM）'!D111=1,日收益率!D112,""),"")</f>
        <v/>
      </c>
      <c r="E112" s="4" t="str">
        <f>IFERROR(IF('排序（YTM）'!E111=1,日收益率!E112,""),"")</f>
        <v/>
      </c>
      <c r="F112" s="4" t="str">
        <f>IFERROR(IF('排序（YTM）'!F111=1,日收益率!F112,""),"")</f>
        <v/>
      </c>
      <c r="G112" s="4" t="str">
        <f>IFERROR(IF('排序（YTM）'!G111=1,日收益率!G112,""),"")</f>
        <v/>
      </c>
      <c r="H112" s="4">
        <f>IFERROR(IF('排序（YTM）'!H111=1,日收益率!H112,""),"")</f>
        <v>4.7487890587905035E-4</v>
      </c>
      <c r="I112" s="4" t="str">
        <f>IFERROR(IF('排序（YTM）'!I111=1,日收益率!I112,""),"")</f>
        <v/>
      </c>
      <c r="J112" s="4" t="str">
        <f>IFERROR(IF('排序（YTM）'!J111=1,日收益率!J112,""),"")</f>
        <v/>
      </c>
      <c r="K112" s="4" t="str">
        <f>IFERROR(IF('排序（YTM）'!K111=1,日收益率!K112,""),"")</f>
        <v/>
      </c>
      <c r="M112" s="6">
        <f t="shared" si="1"/>
        <v>1.022552448940143</v>
      </c>
    </row>
    <row r="113" spans="1:13" x14ac:dyDescent="0.15">
      <c r="A113" s="1">
        <v>42446</v>
      </c>
      <c r="B113" s="4" t="str">
        <f>IFERROR(IF('排序（YTM）'!B112=1,日收益率!B113,""),"")</f>
        <v/>
      </c>
      <c r="C113" s="4" t="str">
        <f>IFERROR(IF('排序（YTM）'!C112=1,日收益率!C113,""),"")</f>
        <v/>
      </c>
      <c r="D113" s="4" t="str">
        <f>IFERROR(IF('排序（YTM）'!D112=1,日收益率!D113,""),"")</f>
        <v/>
      </c>
      <c r="E113" s="4" t="str">
        <f>IFERROR(IF('排序（YTM）'!E112=1,日收益率!E113,""),"")</f>
        <v/>
      </c>
      <c r="F113" s="4" t="str">
        <f>IFERROR(IF('排序（YTM）'!F112=1,日收益率!F113,""),"")</f>
        <v/>
      </c>
      <c r="G113" s="4" t="str">
        <f>IFERROR(IF('排序（YTM）'!G112=1,日收益率!G113,""),"")</f>
        <v/>
      </c>
      <c r="H113" s="4">
        <f>IFERROR(IF('排序（YTM）'!H112=1,日收益率!H113,""),"")</f>
        <v>4.7465350294295661E-4</v>
      </c>
      <c r="I113" s="4" t="str">
        <f>IFERROR(IF('排序（YTM）'!I112=1,日收益率!I113,""),"")</f>
        <v/>
      </c>
      <c r="J113" s="4" t="str">
        <f>IFERROR(IF('排序（YTM）'!J112=1,日收益率!J113,""),"")</f>
        <v/>
      </c>
      <c r="K113" s="4" t="str">
        <f>IFERROR(IF('排序（YTM）'!K112=1,日收益率!K113,""),"")</f>
        <v/>
      </c>
      <c r="M113" s="6">
        <f t="shared" si="1"/>
        <v>1.0230378070419752</v>
      </c>
    </row>
    <row r="114" spans="1:13" x14ac:dyDescent="0.15">
      <c r="A114" s="1">
        <v>42447</v>
      </c>
      <c r="B114" s="4" t="str">
        <f>IFERROR(IF('排序（YTM）'!B113=1,日收益率!B114,""),"")</f>
        <v/>
      </c>
      <c r="C114" s="4" t="str">
        <f>IFERROR(IF('排序（YTM）'!C113=1,日收益率!C114,""),"")</f>
        <v/>
      </c>
      <c r="D114" s="4" t="str">
        <f>IFERROR(IF('排序（YTM）'!D113=1,日收益率!D114,""),"")</f>
        <v/>
      </c>
      <c r="E114" s="4" t="str">
        <f>IFERROR(IF('排序（YTM）'!E113=1,日收益率!E114,""),"")</f>
        <v/>
      </c>
      <c r="F114" s="4" t="str">
        <f>IFERROR(IF('排序（YTM）'!F113=1,日收益率!F114,""),"")</f>
        <v/>
      </c>
      <c r="G114" s="4" t="str">
        <f>IFERROR(IF('排序（YTM）'!G113=1,日收益率!G114,""),"")</f>
        <v/>
      </c>
      <c r="H114" s="4">
        <f>IFERROR(IF('排序（YTM）'!H113=1,日收益率!H114,""),"")</f>
        <v>-9.4885662776378332E-5</v>
      </c>
      <c r="I114" s="4" t="str">
        <f>IFERROR(IF('排序（YTM）'!I113=1,日收益率!I114,""),"")</f>
        <v/>
      </c>
      <c r="J114" s="4" t="str">
        <f>IFERROR(IF('排序（YTM）'!J113=1,日收益率!J114,""),"")</f>
        <v/>
      </c>
      <c r="K114" s="4" t="str">
        <f>IFERROR(IF('排序（YTM）'!K113=1,日收益率!K114,""),"")</f>
        <v/>
      </c>
      <c r="M114" s="6">
        <f t="shared" si="1"/>
        <v>1.0229407354216087</v>
      </c>
    </row>
    <row r="115" spans="1:13" x14ac:dyDescent="0.15">
      <c r="A115" s="1">
        <v>42450</v>
      </c>
      <c r="B115" s="4" t="str">
        <f>IFERROR(IF('排序（YTM）'!B114=1,日收益率!B115,""),"")</f>
        <v/>
      </c>
      <c r="C115" s="4" t="str">
        <f>IFERROR(IF('排序（YTM）'!C114=1,日收益率!C115,""),"")</f>
        <v/>
      </c>
      <c r="D115" s="4" t="str">
        <f>IFERROR(IF('排序（YTM）'!D114=1,日收益率!D115,""),"")</f>
        <v/>
      </c>
      <c r="E115" s="4" t="str">
        <f>IFERROR(IF('排序（YTM）'!E114=1,日收益率!E115,""),"")</f>
        <v/>
      </c>
      <c r="F115" s="4" t="str">
        <f>IFERROR(IF('排序（YTM）'!F114=1,日收益率!F115,""),"")</f>
        <v/>
      </c>
      <c r="G115" s="4" t="str">
        <f>IFERROR(IF('排序（YTM）'!G114=1,日收益率!G115,""),"")</f>
        <v/>
      </c>
      <c r="H115" s="4">
        <f>IFERROR(IF('排序（YTM）'!H114=1,日收益率!H115,""),"")</f>
        <v>6.6426266843810922E-4</v>
      </c>
      <c r="I115" s="4" t="str">
        <f>IFERROR(IF('排序（YTM）'!I114=1,日收益率!I115,""),"")</f>
        <v/>
      </c>
      <c r="J115" s="4" t="str">
        <f>IFERROR(IF('排序（YTM）'!J114=1,日收益率!J115,""),"")</f>
        <v/>
      </c>
      <c r="K115" s="4" t="str">
        <f>IFERROR(IF('排序（YTM）'!K114=1,日收益率!K115,""),"")</f>
        <v/>
      </c>
      <c r="M115" s="6">
        <f t="shared" si="1"/>
        <v>1.0236202367641738</v>
      </c>
    </row>
    <row r="116" spans="1:13" x14ac:dyDescent="0.15">
      <c r="A116" s="1">
        <v>42451</v>
      </c>
      <c r="B116" s="4" t="str">
        <f>IFERROR(IF('排序（YTM）'!B115=1,日收益率!B116,""),"")</f>
        <v/>
      </c>
      <c r="C116" s="4" t="str">
        <f>IFERROR(IF('排序（YTM）'!C115=1,日收益率!C116,""),"")</f>
        <v/>
      </c>
      <c r="D116" s="4" t="str">
        <f>IFERROR(IF('排序（YTM）'!D115=1,日收益率!D116,""),"")</f>
        <v/>
      </c>
      <c r="E116" s="4" t="str">
        <f>IFERROR(IF('排序（YTM）'!E115=1,日收益率!E116,""),"")</f>
        <v/>
      </c>
      <c r="F116" s="4" t="str">
        <f>IFERROR(IF('排序（YTM）'!F115=1,日收益率!F116,""),"")</f>
        <v/>
      </c>
      <c r="G116" s="4" t="str">
        <f>IFERROR(IF('排序（YTM）'!G115=1,日收益率!G116,""),"")</f>
        <v/>
      </c>
      <c r="H116" s="4">
        <f>IFERROR(IF('排序（YTM）'!H115=1,日收益率!H116,""),"")</f>
        <v>-3.7932669511619999E-4</v>
      </c>
      <c r="I116" s="4" t="str">
        <f>IFERROR(IF('排序（YTM）'!I115=1,日收益率!I116,""),"")</f>
        <v/>
      </c>
      <c r="J116" s="4" t="str">
        <f>IFERROR(IF('排序（YTM）'!J115=1,日收益率!J116,""),"")</f>
        <v/>
      </c>
      <c r="K116" s="4" t="str">
        <f>IFERROR(IF('排序（YTM）'!K115=1,日收益率!K116,""),"")</f>
        <v/>
      </c>
      <c r="M116" s="6">
        <f t="shared" si="1"/>
        <v>1.0232319502827081</v>
      </c>
    </row>
    <row r="117" spans="1:13" x14ac:dyDescent="0.15">
      <c r="A117" s="1">
        <v>42452</v>
      </c>
      <c r="B117" s="4" t="str">
        <f>IFERROR(IF('排序（YTM）'!B116=1,日收益率!B117,""),"")</f>
        <v/>
      </c>
      <c r="C117" s="4" t="str">
        <f>IFERROR(IF('排序（YTM）'!C116=1,日收益率!C117,""),"")</f>
        <v/>
      </c>
      <c r="D117" s="4" t="str">
        <f>IFERROR(IF('排序（YTM）'!D116=1,日收益率!D117,""),"")</f>
        <v/>
      </c>
      <c r="E117" s="4" t="str">
        <f>IFERROR(IF('排序（YTM）'!E116=1,日收益率!E117,""),"")</f>
        <v/>
      </c>
      <c r="F117" s="4" t="str">
        <f>IFERROR(IF('排序（YTM）'!F116=1,日收益率!F117,""),"")</f>
        <v/>
      </c>
      <c r="G117" s="4" t="str">
        <f>IFERROR(IF('排序（YTM）'!G116=1,日收益率!G117,""),"")</f>
        <v/>
      </c>
      <c r="H117" s="4">
        <f>IFERROR(IF('排序（YTM）'!H116=1,日收益率!H117,""),"")</f>
        <v>7.5894127691866764E-4</v>
      </c>
      <c r="I117" s="4" t="str">
        <f>IFERROR(IF('排序（YTM）'!I116=1,日收益率!I117,""),"")</f>
        <v/>
      </c>
      <c r="J117" s="4" t="str">
        <f>IFERROR(IF('排序（YTM）'!J116=1,日收益率!J117,""),"")</f>
        <v/>
      </c>
      <c r="K117" s="4" t="str">
        <f>IFERROR(IF('排序（YTM）'!K116=1,日收益率!K117,""),"")</f>
        <v/>
      </c>
      <c r="M117" s="6">
        <f t="shared" si="1"/>
        <v>1.0240085232456395</v>
      </c>
    </row>
    <row r="118" spans="1:13" x14ac:dyDescent="0.15">
      <c r="A118" s="1">
        <v>42453</v>
      </c>
      <c r="B118" s="4" t="str">
        <f>IFERROR(IF('排序（YTM）'!B117=1,日收益率!B118,""),"")</f>
        <v/>
      </c>
      <c r="C118" s="4" t="str">
        <f>IFERROR(IF('排序（YTM）'!C117=1,日收益率!C118,""),"")</f>
        <v/>
      </c>
      <c r="D118" s="4" t="str">
        <f>IFERROR(IF('排序（YTM）'!D117=1,日收益率!D118,""),"")</f>
        <v/>
      </c>
      <c r="E118" s="4" t="str">
        <f>IFERROR(IF('排序（YTM）'!E117=1,日收益率!E118,""),"")</f>
        <v/>
      </c>
      <c r="F118" s="4" t="str">
        <f>IFERROR(IF('排序（YTM）'!F117=1,日收益率!F118,""),"")</f>
        <v/>
      </c>
      <c r="G118" s="4" t="str">
        <f>IFERROR(IF('排序（YTM）'!G117=1,日收益率!G118,""),"")</f>
        <v/>
      </c>
      <c r="H118" s="4">
        <f>IFERROR(IF('排序（YTM）'!H117=1,日收益率!H118,""),"")</f>
        <v>1.8959143046748395E-4</v>
      </c>
      <c r="I118" s="4" t="str">
        <f>IFERROR(IF('排序（YTM）'!I117=1,日收益率!I118,""),"")</f>
        <v/>
      </c>
      <c r="J118" s="4" t="str">
        <f>IFERROR(IF('排序（YTM）'!J117=1,日收益率!J118,""),"")</f>
        <v/>
      </c>
      <c r="K118" s="4" t="str">
        <f>IFERROR(IF('排序（YTM）'!K117=1,日收益率!K118,""),"")</f>
        <v/>
      </c>
      <c r="M118" s="6">
        <f t="shared" si="1"/>
        <v>1.0242026664863726</v>
      </c>
    </row>
    <row r="119" spans="1:13" x14ac:dyDescent="0.15">
      <c r="A119" s="1">
        <v>42454</v>
      </c>
      <c r="B119" s="4" t="str">
        <f>IFERROR(IF('排序（YTM）'!B118=1,日收益率!B119,""),"")</f>
        <v/>
      </c>
      <c r="C119" s="4" t="str">
        <f>IFERROR(IF('排序（YTM）'!C118=1,日收益率!C119,""),"")</f>
        <v/>
      </c>
      <c r="D119" s="4" t="str">
        <f>IFERROR(IF('排序（YTM）'!D118=1,日收益率!D119,""),"")</f>
        <v/>
      </c>
      <c r="E119" s="4" t="str">
        <f>IFERROR(IF('排序（YTM）'!E118=1,日收益率!E119,""),"")</f>
        <v/>
      </c>
      <c r="F119" s="4" t="str">
        <f>IFERROR(IF('排序（YTM）'!F118=1,日收益率!F119,""),"")</f>
        <v/>
      </c>
      <c r="G119" s="4" t="str">
        <f>IFERROR(IF('排序（YTM）'!G118=1,日收益率!G119,""),"")</f>
        <v/>
      </c>
      <c r="H119" s="4">
        <f>IFERROR(IF('排序（YTM）'!H118=1,日收益率!H119,""),"")</f>
        <v>5.6866647711117935E-4</v>
      </c>
      <c r="I119" s="4" t="str">
        <f>IFERROR(IF('排序（YTM）'!I118=1,日收益率!I119,""),"")</f>
        <v/>
      </c>
      <c r="J119" s="4" t="str">
        <f>IFERROR(IF('排序（YTM）'!J118=1,日收益率!J119,""),"")</f>
        <v/>
      </c>
      <c r="K119" s="4" t="str">
        <f>IFERROR(IF('排序（YTM）'!K118=1,日收益率!K119,""),"")</f>
        <v/>
      </c>
      <c r="M119" s="6">
        <f t="shared" si="1"/>
        <v>1.0247850962085712</v>
      </c>
    </row>
    <row r="120" spans="1:13" x14ac:dyDescent="0.15">
      <c r="A120" s="1">
        <v>42457</v>
      </c>
      <c r="B120" s="4" t="str">
        <f>IFERROR(IF('排序（YTM）'!B119=1,日收益率!B120,""),"")</f>
        <v/>
      </c>
      <c r="C120" s="4" t="str">
        <f>IFERROR(IF('排序（YTM）'!C119=1,日收益率!C120,""),"")</f>
        <v/>
      </c>
      <c r="D120" s="4" t="str">
        <f>IFERROR(IF('排序（YTM）'!D119=1,日收益率!D120,""),"")</f>
        <v/>
      </c>
      <c r="E120" s="4" t="str">
        <f>IFERROR(IF('排序（YTM）'!E119=1,日收益率!E120,""),"")</f>
        <v/>
      </c>
      <c r="F120" s="4" t="str">
        <f>IFERROR(IF('排序（YTM）'!F119=1,日收益率!F120,""),"")</f>
        <v/>
      </c>
      <c r="G120" s="4" t="str">
        <f>IFERROR(IF('排序（YTM）'!G119=1,日收益率!G120,""),"")</f>
        <v/>
      </c>
      <c r="H120" s="4">
        <f>IFERROR(IF('排序（YTM）'!H119=1,日收益率!H120,""),"")</f>
        <v>2.8417163967042747E-4</v>
      </c>
      <c r="I120" s="4" t="str">
        <f>IFERROR(IF('排序（YTM）'!I119=1,日收益率!I120,""),"")</f>
        <v/>
      </c>
      <c r="J120" s="4" t="str">
        <f>IFERROR(IF('排序（YTM）'!J119=1,日收益率!J120,""),"")</f>
        <v/>
      </c>
      <c r="K120" s="4" t="str">
        <f>IFERROR(IF('排序（YTM）'!K119=1,日收益率!K120,""),"")</f>
        <v/>
      </c>
      <c r="M120" s="6">
        <f t="shared" si="1"/>
        <v>1.0250763110696706</v>
      </c>
    </row>
    <row r="121" spans="1:13" x14ac:dyDescent="0.15">
      <c r="A121" s="1">
        <v>42458</v>
      </c>
      <c r="B121" s="4" t="str">
        <f>IFERROR(IF('排序（YTM）'!B120=1,日收益率!B121,""),"")</f>
        <v/>
      </c>
      <c r="C121" s="4" t="str">
        <f>IFERROR(IF('排序（YTM）'!C120=1,日收益率!C121,""),"")</f>
        <v/>
      </c>
      <c r="D121" s="4" t="str">
        <f>IFERROR(IF('排序（YTM）'!D120=1,日收益率!D121,""),"")</f>
        <v/>
      </c>
      <c r="E121" s="4" t="str">
        <f>IFERROR(IF('排序（YTM）'!E120=1,日收益率!E121,""),"")</f>
        <v/>
      </c>
      <c r="F121" s="4" t="str">
        <f>IFERROR(IF('排序（YTM）'!F120=1,日收益率!F121,""),"")</f>
        <v/>
      </c>
      <c r="G121" s="4" t="str">
        <f>IFERROR(IF('排序（YTM）'!G120=1,日收益率!G121,""),"")</f>
        <v/>
      </c>
      <c r="H121" s="4">
        <f>IFERROR(IF('排序（YTM）'!H120=1,日收益率!H121,""),"")</f>
        <v>-1.0416666666668295E-3</v>
      </c>
      <c r="I121" s="4" t="str">
        <f>IFERROR(IF('排序（YTM）'!I120=1,日收益率!I121,""),"")</f>
        <v/>
      </c>
      <c r="J121" s="4" t="str">
        <f>IFERROR(IF('排序（YTM）'!J120=1,日收益率!J121,""),"")</f>
        <v/>
      </c>
      <c r="K121" s="4" t="str">
        <f>IFERROR(IF('排序（YTM）'!K120=1,日收益率!K121,""),"")</f>
        <v/>
      </c>
      <c r="M121" s="6">
        <f t="shared" si="1"/>
        <v>1.0240085232456395</v>
      </c>
    </row>
    <row r="122" spans="1:13" x14ac:dyDescent="0.15">
      <c r="A122" s="1">
        <v>42459</v>
      </c>
      <c r="B122" s="4" t="str">
        <f>IFERROR(IF('排序（YTM）'!B121=1,日收益率!B122,""),"")</f>
        <v/>
      </c>
      <c r="C122" s="4" t="str">
        <f>IFERROR(IF('排序（YTM）'!C121=1,日收益率!C122,""),"")</f>
        <v/>
      </c>
      <c r="D122" s="4" t="str">
        <f>IFERROR(IF('排序（YTM）'!D121=1,日收益率!D122,""),"")</f>
        <v/>
      </c>
      <c r="E122" s="4" t="str">
        <f>IFERROR(IF('排序（YTM）'!E121=1,日收益率!E122,""),"")</f>
        <v/>
      </c>
      <c r="F122" s="4" t="str">
        <f>IFERROR(IF('排序（YTM）'!F121=1,日收益率!F122,""),"")</f>
        <v/>
      </c>
      <c r="G122" s="4" t="str">
        <f>IFERROR(IF('排序（YTM）'!G121=1,日收益率!G122,""),"")</f>
        <v/>
      </c>
      <c r="H122" s="4" t="str">
        <f>IFERROR(IF('排序（YTM）'!H121=1,日收益率!H122,""),"")</f>
        <v/>
      </c>
      <c r="I122" s="4" t="str">
        <f>IFERROR(IF('排序（YTM）'!I121=1,日收益率!I122,""),"")</f>
        <v/>
      </c>
      <c r="J122" s="4" t="str">
        <f>IFERROR(IF('排序（YTM）'!J121=1,日收益率!J122,""),"")</f>
        <v/>
      </c>
      <c r="K122" s="4" t="str">
        <f>IFERROR(IF('排序（YTM）'!K121=1,日收益率!K122,""),"")</f>
        <v/>
      </c>
      <c r="M122" s="6">
        <f t="shared" si="1"/>
        <v>1.0240085232456395</v>
      </c>
    </row>
    <row r="123" spans="1:13" x14ac:dyDescent="0.15">
      <c r="A123" s="1">
        <v>42460</v>
      </c>
      <c r="B123" s="4" t="str">
        <f>IFERROR(IF('排序（YTM）'!B122=1,日收益率!B123,""),"")</f>
        <v/>
      </c>
      <c r="C123" s="4" t="str">
        <f>IFERROR(IF('排序（YTM）'!C122=1,日收益率!C123,""),"")</f>
        <v/>
      </c>
      <c r="D123" s="4" t="str">
        <f>IFERROR(IF('排序（YTM）'!D122=1,日收益率!D123,""),"")</f>
        <v/>
      </c>
      <c r="E123" s="4" t="str">
        <f>IFERROR(IF('排序（YTM）'!E122=1,日收益率!E123,""),"")</f>
        <v/>
      </c>
      <c r="F123" s="4" t="str">
        <f>IFERROR(IF('排序（YTM）'!F122=1,日收益率!F123,""),"")</f>
        <v/>
      </c>
      <c r="G123" s="4" t="str">
        <f>IFERROR(IF('排序（YTM）'!G122=1,日收益率!G123,""),"")</f>
        <v/>
      </c>
      <c r="H123" s="4">
        <f>IFERROR(IF('排序（YTM）'!H122=1,日收益率!H123,""),"")</f>
        <v>1.8962738219419073E-4</v>
      </c>
      <c r="I123" s="4" t="str">
        <f>IFERROR(IF('排序（YTM）'!I122=1,日收益率!I123,""),"")</f>
        <v/>
      </c>
      <c r="J123" s="4" t="str">
        <f>IFERROR(IF('排序（YTM）'!J122=1,日收益率!J123,""),"")</f>
        <v/>
      </c>
      <c r="K123" s="4" t="str">
        <f>IFERROR(IF('排序（YTM）'!K122=1,日收益率!K123,""),"")</f>
        <v/>
      </c>
      <c r="M123" s="6">
        <f t="shared" si="1"/>
        <v>1.0242027033012471</v>
      </c>
    </row>
    <row r="124" spans="1:13" x14ac:dyDescent="0.15">
      <c r="A124" s="1">
        <v>42461</v>
      </c>
      <c r="B124" s="4" t="str">
        <f>IFERROR(IF('排序（YTM）'!B123=1,日收益率!B124,""),"")</f>
        <v/>
      </c>
      <c r="C124" s="4" t="str">
        <f>IFERROR(IF('排序（YTM）'!C123=1,日收益率!C124,""),"")</f>
        <v/>
      </c>
      <c r="D124" s="4" t="str">
        <f>IFERROR(IF('排序（YTM）'!D123=1,日收益率!D124,""),"")</f>
        <v/>
      </c>
      <c r="E124" s="4" t="str">
        <f>IFERROR(IF('排序（YTM）'!E123=1,日收益率!E124,""),"")</f>
        <v/>
      </c>
      <c r="F124" s="4" t="str">
        <f>IFERROR(IF('排序（YTM）'!F123=1,日收益率!F124,""),"")</f>
        <v/>
      </c>
      <c r="G124" s="4" t="str">
        <f>IFERROR(IF('排序（YTM）'!G123=1,日收益率!G124,""),"")</f>
        <v/>
      </c>
      <c r="H124" s="4">
        <f>IFERROR(IF('排序（YTM）'!H123=1,日收益率!H124,""),"")</f>
        <v>2.8438714570078183E-4</v>
      </c>
      <c r="I124" s="4" t="str">
        <f>IFERROR(IF('排序（YTM）'!I123=1,日收益率!I124,""),"")</f>
        <v/>
      </c>
      <c r="J124" s="4" t="str">
        <f>IFERROR(IF('排序（YTM）'!J123=1,日收益率!J124,""),"")</f>
        <v/>
      </c>
      <c r="K124" s="4" t="str">
        <f>IFERROR(IF('排序（YTM）'!K123=1,日收益率!K124,""),"")</f>
        <v/>
      </c>
      <c r="M124" s="6">
        <f t="shared" si="1"/>
        <v>1.0244939733846579</v>
      </c>
    </row>
    <row r="125" spans="1:13" x14ac:dyDescent="0.15">
      <c r="A125" s="1">
        <v>42465</v>
      </c>
      <c r="B125" s="4" t="str">
        <f>IFERROR(IF('排序（YTM）'!B124=1,日收益率!B125,""),"")</f>
        <v/>
      </c>
      <c r="C125" s="4" t="str">
        <f>IFERROR(IF('排序（YTM）'!C124=1,日收益率!C125,""),"")</f>
        <v/>
      </c>
      <c r="D125" s="4" t="str">
        <f>IFERROR(IF('排序（YTM）'!D124=1,日收益率!D125,""),"")</f>
        <v/>
      </c>
      <c r="E125" s="4" t="str">
        <f>IFERROR(IF('排序（YTM）'!E124=1,日收益率!E125,""),"")</f>
        <v/>
      </c>
      <c r="F125" s="4" t="str">
        <f>IFERROR(IF('排序（YTM）'!F124=1,日收益率!F125,""),"")</f>
        <v/>
      </c>
      <c r="G125" s="4" t="str">
        <f>IFERROR(IF('排序（YTM）'!G124=1,日收益率!G125,""),"")</f>
        <v/>
      </c>
      <c r="H125" s="4">
        <f>IFERROR(IF('排序（YTM）'!H124=1,日收益率!H125,""),"")</f>
        <v>-5.6861258529194991E-4</v>
      </c>
      <c r="I125" s="4" t="str">
        <f>IFERROR(IF('排序（YTM）'!I124=1,日收益率!I125,""),"")</f>
        <v/>
      </c>
      <c r="J125" s="4" t="str">
        <f>IFERROR(IF('排序（YTM）'!J124=1,日收益率!J125,""),"")</f>
        <v/>
      </c>
      <c r="K125" s="4" t="str">
        <f>IFERROR(IF('排序（YTM）'!K124=1,日收益率!K125,""),"")</f>
        <v/>
      </c>
      <c r="M125" s="6">
        <f t="shared" si="1"/>
        <v>1.0239114332178356</v>
      </c>
    </row>
    <row r="126" spans="1:13" x14ac:dyDescent="0.15">
      <c r="A126" s="1">
        <v>42466</v>
      </c>
      <c r="B126" s="4" t="str">
        <f>IFERROR(IF('排序（YTM）'!B125=1,日收益率!B126,""),"")</f>
        <v/>
      </c>
      <c r="C126" s="4" t="str">
        <f>IFERROR(IF('排序（YTM）'!C125=1,日收益率!C126,""),"")</f>
        <v/>
      </c>
      <c r="D126" s="4" t="str">
        <f>IFERROR(IF('排序（YTM）'!D125=1,日收益率!D126,""),"")</f>
        <v/>
      </c>
      <c r="E126" s="4" t="str">
        <f>IFERROR(IF('排序（YTM）'!E125=1,日收益率!E126,""),"")</f>
        <v/>
      </c>
      <c r="F126" s="4" t="str">
        <f>IFERROR(IF('排序（YTM）'!F125=1,日收益率!F126,""),"")</f>
        <v/>
      </c>
      <c r="G126" s="4" t="str">
        <f>IFERROR(IF('排序（YTM）'!G125=1,日收益率!G126,""),"")</f>
        <v/>
      </c>
      <c r="H126" s="4">
        <f>IFERROR(IF('排序（YTM）'!H125=1,日收益率!H126,""),"")</f>
        <v>-9.4822681585449153E-5</v>
      </c>
      <c r="I126" s="4" t="str">
        <f>IFERROR(IF('排序（YTM）'!I125=1,日收益率!I126,""),"")</f>
        <v/>
      </c>
      <c r="J126" s="4" t="str">
        <f>IFERROR(IF('排序（YTM）'!J125=1,日收益率!J126,""),"")</f>
        <v/>
      </c>
      <c r="K126" s="4" t="str">
        <f>IFERROR(IF('排序（YTM）'!K125=1,日收益率!K126,""),"")</f>
        <v/>
      </c>
      <c r="M126" s="6">
        <f t="shared" si="1"/>
        <v>1.023814343190032</v>
      </c>
    </row>
    <row r="127" spans="1:13" x14ac:dyDescent="0.15">
      <c r="A127" s="1">
        <v>42467</v>
      </c>
      <c r="B127" s="4" t="str">
        <f>IFERROR(IF('排序（YTM）'!B126=1,日收益率!B127,""),"")</f>
        <v/>
      </c>
      <c r="C127" s="4" t="str">
        <f>IFERROR(IF('排序（YTM）'!C126=1,日收益率!C127,""),"")</f>
        <v/>
      </c>
      <c r="D127" s="4" t="str">
        <f>IFERROR(IF('排序（YTM）'!D126=1,日收益率!D127,""),"")</f>
        <v/>
      </c>
      <c r="E127" s="4" t="str">
        <f>IFERROR(IF('排序（YTM）'!E126=1,日收益率!E127,""),"")</f>
        <v/>
      </c>
      <c r="F127" s="4" t="str">
        <f>IFERROR(IF('排序（YTM）'!F126=1,日收益率!F127,""),"")</f>
        <v/>
      </c>
      <c r="G127" s="4" t="str">
        <f>IFERROR(IF('排序（YTM）'!G126=1,日收益率!G127,""),"")</f>
        <v/>
      </c>
      <c r="H127" s="4">
        <f>IFERROR(IF('排序（YTM）'!H126=1,日收益率!H127,""),"")</f>
        <v>-9.4831673779027792E-4</v>
      </c>
      <c r="I127" s="4" t="str">
        <f>IFERROR(IF('排序（YTM）'!I126=1,日收益率!I127,""),"")</f>
        <v/>
      </c>
      <c r="J127" s="4" t="str">
        <f>IFERROR(IF('排序（YTM）'!J126=1,日收益率!J127,""),"")</f>
        <v/>
      </c>
      <c r="K127" s="4" t="str">
        <f>IFERROR(IF('排序（YTM）'!K126=1,日收益率!K127,""),"")</f>
        <v/>
      </c>
      <c r="M127" s="6">
        <f t="shared" si="1"/>
        <v>1.022843442911995</v>
      </c>
    </row>
    <row r="128" spans="1:13" x14ac:dyDescent="0.15">
      <c r="A128" s="1">
        <v>42468</v>
      </c>
      <c r="B128" s="4" t="str">
        <f>IFERROR(IF('排序（YTM）'!B127=1,日收益率!B128,""),"")</f>
        <v/>
      </c>
      <c r="C128" s="4" t="str">
        <f>IFERROR(IF('排序（YTM）'!C127=1,日收益率!C128,""),"")</f>
        <v/>
      </c>
      <c r="D128" s="4" t="str">
        <f>IFERROR(IF('排序（YTM）'!D127=1,日收益率!D128,""),"")</f>
        <v/>
      </c>
      <c r="E128" s="4" t="str">
        <f>IFERROR(IF('排序（YTM）'!E127=1,日收益率!E128,""),"")</f>
        <v/>
      </c>
      <c r="F128" s="4" t="str">
        <f>IFERROR(IF('排序（YTM）'!F127=1,日收益率!F128,""),"")</f>
        <v/>
      </c>
      <c r="G128" s="4" t="str">
        <f>IFERROR(IF('排序（YTM）'!G127=1,日收益率!G128,""),"")</f>
        <v/>
      </c>
      <c r="H128" s="4">
        <f>IFERROR(IF('排序（YTM）'!H127=1,日收益率!H128,""),"")</f>
        <v>6.6445182724250706E-4</v>
      </c>
      <c r="I128" s="4" t="str">
        <f>IFERROR(IF('排序（YTM）'!I127=1,日收益率!I128,""),"")</f>
        <v/>
      </c>
      <c r="J128" s="4" t="str">
        <f>IFERROR(IF('排序（YTM）'!J127=1,日收益率!J128,""),"")</f>
        <v/>
      </c>
      <c r="K128" s="4" t="str">
        <f>IFERROR(IF('排序（YTM）'!K127=1,日收益率!K128,""),"")</f>
        <v/>
      </c>
      <c r="M128" s="6">
        <f t="shared" si="1"/>
        <v>1.0235230731066209</v>
      </c>
    </row>
    <row r="129" spans="1:13" x14ac:dyDescent="0.15">
      <c r="A129" s="1">
        <v>42471</v>
      </c>
      <c r="B129" s="4" t="str">
        <f>IFERROR(IF('排序（YTM）'!B128=1,日收益率!B129,""),"")</f>
        <v/>
      </c>
      <c r="C129" s="4" t="str">
        <f>IFERROR(IF('排序（YTM）'!C128=1,日收益率!C129,""),"")</f>
        <v/>
      </c>
      <c r="D129" s="4" t="str">
        <f>IFERROR(IF('排序（YTM）'!D128=1,日收益率!D129,""),"")</f>
        <v/>
      </c>
      <c r="E129" s="4" t="str">
        <f>IFERROR(IF('排序（YTM）'!E128=1,日收益率!E129,""),"")</f>
        <v/>
      </c>
      <c r="F129" s="4" t="str">
        <f>IFERROR(IF('排序（YTM）'!F128=1,日收益率!F129,""),"")</f>
        <v/>
      </c>
      <c r="G129" s="4" t="str">
        <f>IFERROR(IF('排序（YTM）'!G128=1,日收益率!G129,""),"")</f>
        <v/>
      </c>
      <c r="H129" s="4">
        <f>IFERROR(IF('排序（YTM）'!H128=1,日收益率!H129,""),"")</f>
        <v>-1.0434452665528671E-3</v>
      </c>
      <c r="I129" s="4" t="str">
        <f>IFERROR(IF('排序（YTM）'!I128=1,日收益率!I129,""),"")</f>
        <v/>
      </c>
      <c r="J129" s="4" t="str">
        <f>IFERROR(IF('排序（YTM）'!J128=1,日收益率!J129,""),"")</f>
        <v/>
      </c>
      <c r="K129" s="4" t="str">
        <f>IFERROR(IF('排序（YTM）'!K128=1,日收益率!K129,""),"")</f>
        <v/>
      </c>
      <c r="M129" s="6">
        <f t="shared" si="1"/>
        <v>1.0224550828007801</v>
      </c>
    </row>
    <row r="130" spans="1:13" x14ac:dyDescent="0.15">
      <c r="A130" s="1">
        <v>42472</v>
      </c>
      <c r="B130" s="4" t="str">
        <f>IFERROR(IF('排序（YTM）'!B129=1,日收益率!B130,""),"")</f>
        <v/>
      </c>
      <c r="C130" s="4" t="str">
        <f>IFERROR(IF('排序（YTM）'!C129=1,日收益率!C130,""),"")</f>
        <v/>
      </c>
      <c r="D130" s="4" t="str">
        <f>IFERROR(IF('排序（YTM）'!D129=1,日收益率!D130,""),"")</f>
        <v/>
      </c>
      <c r="E130" s="4" t="str">
        <f>IFERROR(IF('排序（YTM）'!E129=1,日收益率!E130,""),"")</f>
        <v/>
      </c>
      <c r="F130" s="4" t="str">
        <f>IFERROR(IF('排序（YTM）'!F129=1,日收益率!F130,""),"")</f>
        <v/>
      </c>
      <c r="G130" s="4" t="str">
        <f>IFERROR(IF('排序（YTM）'!G129=1,日收益率!G130,""),"")</f>
        <v/>
      </c>
      <c r="H130" s="4">
        <f>IFERROR(IF('排序（YTM）'!H129=1,日收益率!H130,""),"")</f>
        <v>-1.8991548760801669E-3</v>
      </c>
      <c r="I130" s="4" t="str">
        <f>IFERROR(IF('排序（YTM）'!I129=1,日收益率!I130,""),"")</f>
        <v/>
      </c>
      <c r="J130" s="4" t="str">
        <f>IFERROR(IF('排序（YTM）'!J129=1,日收益率!J130,""),"")</f>
        <v/>
      </c>
      <c r="K130" s="4" t="str">
        <f>IFERROR(IF('排序（YTM）'!K129=1,日收益率!K130,""),"")</f>
        <v/>
      </c>
      <c r="M130" s="6">
        <f t="shared" si="1"/>
        <v>1.0205132822447061</v>
      </c>
    </row>
    <row r="131" spans="1:13" x14ac:dyDescent="0.15">
      <c r="A131" s="1">
        <v>42473</v>
      </c>
      <c r="B131" s="4" t="str">
        <f>IFERROR(IF('排序（YTM）'!B130=1,日收益率!B131,""),"")</f>
        <v/>
      </c>
      <c r="C131" s="4" t="str">
        <f>IFERROR(IF('排序（YTM）'!C130=1,日收益率!C131,""),"")</f>
        <v/>
      </c>
      <c r="D131" s="4" t="str">
        <f>IFERROR(IF('排序（YTM）'!D130=1,日收益率!D131,""),"")</f>
        <v/>
      </c>
      <c r="E131" s="4" t="str">
        <f>IFERROR(IF('排序（YTM）'!E130=1,日收益率!E131,""),"")</f>
        <v/>
      </c>
      <c r="F131" s="4" t="str">
        <f>IFERROR(IF('排序（YTM）'!F130=1,日收益率!F131,""),"")</f>
        <v/>
      </c>
      <c r="G131" s="4" t="str">
        <f>IFERROR(IF('排序（YTM）'!G130=1,日收益率!G131,""),"")</f>
        <v/>
      </c>
      <c r="H131" s="4">
        <f>IFERROR(IF('排序（YTM）'!H130=1,日收益率!H131,""),"")</f>
        <v>-9.5138426410512622E-5</v>
      </c>
      <c r="I131" s="4" t="str">
        <f>IFERROR(IF('排序（YTM）'!I130=1,日收益率!I131,""),"")</f>
        <v/>
      </c>
      <c r="J131" s="4" t="str">
        <f>IFERROR(IF('排序（YTM）'!J130=1,日收益率!J131,""),"")</f>
        <v/>
      </c>
      <c r="K131" s="4" t="str">
        <f>IFERROR(IF('排序（YTM）'!K130=1,日收益率!K131,""),"")</f>
        <v/>
      </c>
      <c r="M131" s="6">
        <f t="shared" si="1"/>
        <v>1.0204161922169022</v>
      </c>
    </row>
    <row r="132" spans="1:13" x14ac:dyDescent="0.15">
      <c r="A132" s="1">
        <v>42474</v>
      </c>
      <c r="B132" s="4" t="str">
        <f>IFERROR(IF('排序（YTM）'!B131=1,日收益率!B132,""),"")</f>
        <v/>
      </c>
      <c r="C132" s="4" t="str">
        <f>IFERROR(IF('排序（YTM）'!C131=1,日收益率!C132,""),"")</f>
        <v/>
      </c>
      <c r="D132" s="4" t="str">
        <f>IFERROR(IF('排序（YTM）'!D131=1,日收益率!D132,""),"")</f>
        <v/>
      </c>
      <c r="E132" s="4" t="str">
        <f>IFERROR(IF('排序（YTM）'!E131=1,日收益率!E132,""),"")</f>
        <v/>
      </c>
      <c r="F132" s="4" t="str">
        <f>IFERROR(IF('排序（YTM）'!F131=1,日收益率!F132,""),"")</f>
        <v/>
      </c>
      <c r="G132" s="4" t="str">
        <f>IFERROR(IF('排序（YTM）'!G131=1,日收益率!G132,""),"")</f>
        <v/>
      </c>
      <c r="H132" s="4">
        <f>IFERROR(IF('排序（YTM）'!H131=1,日收益率!H132,""),"")</f>
        <v>1.9029495718370093E-4</v>
      </c>
      <c r="I132" s="4" t="str">
        <f>IFERROR(IF('排序（YTM）'!I131=1,日收益率!I132,""),"")</f>
        <v/>
      </c>
      <c r="J132" s="4" t="str">
        <f>IFERROR(IF('排序（YTM）'!J131=1,日收益率!J132,""),"")</f>
        <v/>
      </c>
      <c r="K132" s="4" t="str">
        <f>IFERROR(IF('排序（YTM）'!K131=1,日收益率!K132,""),"")</f>
        <v/>
      </c>
      <c r="M132" s="6">
        <f t="shared" si="1"/>
        <v>1.0206103722725097</v>
      </c>
    </row>
    <row r="133" spans="1:13" x14ac:dyDescent="0.15">
      <c r="A133" s="1">
        <v>42475</v>
      </c>
      <c r="B133" s="4" t="str">
        <f>IFERROR(IF('排序（YTM）'!B132=1,日收益率!B133,""),"")</f>
        <v/>
      </c>
      <c r="C133" s="4" t="str">
        <f>IFERROR(IF('排序（YTM）'!C132=1,日收益率!C133,""),"")</f>
        <v/>
      </c>
      <c r="D133" s="4" t="str">
        <f>IFERROR(IF('排序（YTM）'!D132=1,日收益率!D133,""),"")</f>
        <v/>
      </c>
      <c r="E133" s="4" t="str">
        <f>IFERROR(IF('排序（YTM）'!E132=1,日收益率!E133,""),"")</f>
        <v/>
      </c>
      <c r="F133" s="4" t="str">
        <f>IFERROR(IF('排序（YTM）'!F132=1,日收益率!F133,""),"")</f>
        <v/>
      </c>
      <c r="G133" s="4" t="str">
        <f>IFERROR(IF('排序（YTM）'!G132=1,日收益率!G133,""),"")</f>
        <v/>
      </c>
      <c r="H133" s="4">
        <f>IFERROR(IF('排序（YTM）'!H132=1,日收益率!H133,""),"")</f>
        <v>5.7077625570789436E-4</v>
      </c>
      <c r="I133" s="4" t="str">
        <f>IFERROR(IF('排序（YTM）'!I132=1,日收益率!I133,""),"")</f>
        <v/>
      </c>
      <c r="J133" s="4" t="str">
        <f>IFERROR(IF('排序（YTM）'!J132=1,日收益率!J133,""),"")</f>
        <v/>
      </c>
      <c r="K133" s="4" t="str">
        <f>IFERROR(IF('排序（YTM）'!K132=1,日收益率!K133,""),"")</f>
        <v/>
      </c>
      <c r="M133" s="6">
        <f t="shared" ref="M133:M196" si="2">IFERROR(M132*(1+AVERAGE(B133:K133)),M132)</f>
        <v>1.021192912439332</v>
      </c>
    </row>
    <row r="134" spans="1:13" x14ac:dyDescent="0.15">
      <c r="A134" s="1">
        <v>42478</v>
      </c>
      <c r="B134" s="4" t="str">
        <f>IFERROR(IF('排序（YTM）'!B133=1,日收益率!B134,""),"")</f>
        <v/>
      </c>
      <c r="C134" s="4" t="str">
        <f>IFERROR(IF('排序（YTM）'!C133=1,日收益率!C134,""),"")</f>
        <v/>
      </c>
      <c r="D134" s="4" t="str">
        <f>IFERROR(IF('排序（YTM）'!D133=1,日收益率!D134,""),"")</f>
        <v/>
      </c>
      <c r="E134" s="4" t="str">
        <f>IFERROR(IF('排序（YTM）'!E133=1,日收益率!E134,""),"")</f>
        <v/>
      </c>
      <c r="F134" s="4" t="str">
        <f>IFERROR(IF('排序（YTM）'!F133=1,日收益率!F134,""),"")</f>
        <v/>
      </c>
      <c r="G134" s="4" t="str">
        <f>IFERROR(IF('排序（YTM）'!G133=1,日收益率!G134,""),"")</f>
        <v/>
      </c>
      <c r="H134" s="4">
        <f>IFERROR(IF('排序（YTM）'!H133=1,日收益率!H134,""),"")</f>
        <v>6.6552576535450214E-4</v>
      </c>
      <c r="I134" s="4" t="str">
        <f>IFERROR(IF('排序（YTM）'!I133=1,日收益率!I134,""),"")</f>
        <v/>
      </c>
      <c r="J134" s="4" t="str">
        <f>IFERROR(IF('排序（YTM）'!J133=1,日收益率!J134,""),"")</f>
        <v/>
      </c>
      <c r="K134" s="4" t="str">
        <f>IFERROR(IF('排序（YTM）'!K133=1,日收益率!K134,""),"")</f>
        <v/>
      </c>
      <c r="M134" s="6">
        <f t="shared" si="2"/>
        <v>1.0218725426339577</v>
      </c>
    </row>
    <row r="135" spans="1:13" x14ac:dyDescent="0.15">
      <c r="A135" s="1">
        <v>42479</v>
      </c>
      <c r="B135" s="4" t="str">
        <f>IFERROR(IF('排序（YTM）'!B134=1,日收益率!B135,""),"")</f>
        <v/>
      </c>
      <c r="C135" s="4" t="str">
        <f>IFERROR(IF('排序（YTM）'!C134=1,日收益率!C135,""),"")</f>
        <v/>
      </c>
      <c r="D135" s="4" t="str">
        <f>IFERROR(IF('排序（YTM）'!D134=1,日收益率!D135,""),"")</f>
        <v/>
      </c>
      <c r="E135" s="4" t="str">
        <f>IFERROR(IF('排序（YTM）'!E134=1,日收益率!E135,""),"")</f>
        <v/>
      </c>
      <c r="F135" s="4" t="str">
        <f>IFERROR(IF('排序（YTM）'!F134=1,日收益率!F135,""),"")</f>
        <v/>
      </c>
      <c r="G135" s="4" t="str">
        <f>IFERROR(IF('排序（YTM）'!G134=1,日收益率!G135,""),"")</f>
        <v/>
      </c>
      <c r="H135" s="4">
        <f>IFERROR(IF('排序（YTM）'!H134=1,日收益率!H135,""),"")</f>
        <v>6.6508313539204167E-4</v>
      </c>
      <c r="I135" s="4" t="str">
        <f>IFERROR(IF('排序（YTM）'!I134=1,日收益率!I135,""),"")</f>
        <v/>
      </c>
      <c r="J135" s="4" t="str">
        <f>IFERROR(IF('排序（YTM）'!J134=1,日收益率!J135,""),"")</f>
        <v/>
      </c>
      <c r="K135" s="4" t="str">
        <f>IFERROR(IF('排序（YTM）'!K134=1,日收益率!K135,""),"")</f>
        <v/>
      </c>
      <c r="M135" s="6">
        <f t="shared" si="2"/>
        <v>1.0225521728285838</v>
      </c>
    </row>
    <row r="136" spans="1:13" x14ac:dyDescent="0.15">
      <c r="A136" s="1">
        <v>42480</v>
      </c>
      <c r="B136" s="4" t="str">
        <f>IFERROR(IF('排序（YTM）'!B135=1,日收益率!B136,""),"")</f>
        <v/>
      </c>
      <c r="C136" s="4" t="str">
        <f>IFERROR(IF('排序（YTM）'!C135=1,日收益率!C136,""),"")</f>
        <v/>
      </c>
      <c r="D136" s="4" t="str">
        <f>IFERROR(IF('排序（YTM）'!D135=1,日收益率!D136,""),"")</f>
        <v/>
      </c>
      <c r="E136" s="4" t="str">
        <f>IFERROR(IF('排序（YTM）'!E135=1,日收益率!E136,""),"")</f>
        <v/>
      </c>
      <c r="F136" s="4" t="str">
        <f>IFERROR(IF('排序（YTM）'!F135=1,日收益率!F136,""),"")</f>
        <v/>
      </c>
      <c r="G136" s="4" t="str">
        <f>IFERROR(IF('排序（YTM）'!G135=1,日收益率!G136,""),"")</f>
        <v/>
      </c>
      <c r="H136" s="4">
        <f>IFERROR(IF('排序（YTM）'!H135=1,日收益率!H136,""),"")</f>
        <v>-5.696923661224762E-4</v>
      </c>
      <c r="I136" s="4" t="str">
        <f>IFERROR(IF('排序（YTM）'!I135=1,日收益率!I136,""),"")</f>
        <v/>
      </c>
      <c r="J136" s="4" t="str">
        <f>IFERROR(IF('排序（YTM）'!J135=1,日收益率!J136,""),"")</f>
        <v/>
      </c>
      <c r="K136" s="4" t="str">
        <f>IFERROR(IF('排序（YTM）'!K135=1,日收益率!K136,""),"")</f>
        <v/>
      </c>
      <c r="M136" s="6">
        <f t="shared" si="2"/>
        <v>1.0219696326617613</v>
      </c>
    </row>
    <row r="137" spans="1:13" x14ac:dyDescent="0.15">
      <c r="A137" s="1">
        <v>42481</v>
      </c>
      <c r="B137" s="4" t="str">
        <f>IFERROR(IF('排序（YTM）'!B136=1,日收益率!B137,""),"")</f>
        <v/>
      </c>
      <c r="C137" s="4" t="str">
        <f>IFERROR(IF('排序（YTM）'!C136=1,日收益率!C137,""),"")</f>
        <v/>
      </c>
      <c r="D137" s="4" t="str">
        <f>IFERROR(IF('排序（YTM）'!D136=1,日收益率!D137,""),"")</f>
        <v/>
      </c>
      <c r="E137" s="4" t="str">
        <f>IFERROR(IF('排序（YTM）'!E136=1,日收益率!E137,""),"")</f>
        <v/>
      </c>
      <c r="F137" s="4" t="str">
        <f>IFERROR(IF('排序（YTM）'!F136=1,日收益率!F137,""),"")</f>
        <v/>
      </c>
      <c r="G137" s="4" t="str">
        <f>IFERROR(IF('排序（YTM）'!G136=1,日收益率!G137,""),"")</f>
        <v/>
      </c>
      <c r="H137" s="4">
        <f>IFERROR(IF('排序（YTM）'!H136=1,日收益率!H137,""),"")</f>
        <v>5.7001710051296506E-4</v>
      </c>
      <c r="I137" s="4" t="str">
        <f>IFERROR(IF('排序（YTM）'!I136=1,日收益率!I137,""),"")</f>
        <v/>
      </c>
      <c r="J137" s="4" t="str">
        <f>IFERROR(IF('排序（YTM）'!J136=1,日收益率!J137,""),"")</f>
        <v/>
      </c>
      <c r="K137" s="4" t="str">
        <f>IFERROR(IF('排序（YTM）'!K136=1,日收益率!K137,""),"")</f>
        <v/>
      </c>
      <c r="M137" s="6">
        <f t="shared" si="2"/>
        <v>1.0225521728285836</v>
      </c>
    </row>
    <row r="138" spans="1:13" x14ac:dyDescent="0.15">
      <c r="A138" s="1">
        <v>42482</v>
      </c>
      <c r="B138" s="4" t="str">
        <f>IFERROR(IF('排序（YTM）'!B137=1,日收益率!B138,""),"")</f>
        <v/>
      </c>
      <c r="C138" s="4" t="str">
        <f>IFERROR(IF('排序（YTM）'!C137=1,日收益率!C138,""),"")</f>
        <v/>
      </c>
      <c r="D138" s="4" t="str">
        <f>IFERROR(IF('排序（YTM）'!D137=1,日收益率!D138,""),"")</f>
        <v/>
      </c>
      <c r="E138" s="4" t="str">
        <f>IFERROR(IF('排序（YTM）'!E137=1,日收益率!E138,""),"")</f>
        <v/>
      </c>
      <c r="F138" s="4" t="str">
        <f>IFERROR(IF('排序（YTM）'!F137=1,日收益率!F138,""),"")</f>
        <v/>
      </c>
      <c r="G138" s="4" t="str">
        <f>IFERROR(IF('排序（YTM）'!G137=1,日收益率!G138,""),"")</f>
        <v/>
      </c>
      <c r="H138" s="4">
        <f>IFERROR(IF('排序（YTM）'!H137=1,日收益率!H138,""),"")</f>
        <v>7.5958982149648691E-4</v>
      </c>
      <c r="I138" s="4" t="str">
        <f>IFERROR(IF('排序（YTM）'!I137=1,日收益率!I138,""),"")</f>
        <v/>
      </c>
      <c r="J138" s="4" t="str">
        <f>IFERROR(IF('排序（YTM）'!J137=1,日收益率!J138,""),"")</f>
        <v/>
      </c>
      <c r="K138" s="4" t="str">
        <f>IFERROR(IF('排序（YTM）'!K137=1,日收益率!K138,""),"")</f>
        <v/>
      </c>
      <c r="M138" s="6">
        <f t="shared" si="2"/>
        <v>1.0233288930510134</v>
      </c>
    </row>
    <row r="139" spans="1:13" x14ac:dyDescent="0.15">
      <c r="A139" s="1">
        <v>42485</v>
      </c>
      <c r="B139" s="4" t="str">
        <f>IFERROR(IF('排序（YTM）'!B138=1,日收益率!B139,""),"")</f>
        <v/>
      </c>
      <c r="C139" s="4" t="str">
        <f>IFERROR(IF('排序（YTM）'!C138=1,日收益率!C139,""),"")</f>
        <v/>
      </c>
      <c r="D139" s="4" t="str">
        <f>IFERROR(IF('排序（YTM）'!D138=1,日收益率!D139,""),"")</f>
        <v/>
      </c>
      <c r="E139" s="4" t="str">
        <f>IFERROR(IF('排序（YTM）'!E138=1,日收益率!E139,""),"")</f>
        <v/>
      </c>
      <c r="F139" s="4" t="str">
        <f>IFERROR(IF('排序（YTM）'!F138=1,日收益率!F139,""),"")</f>
        <v/>
      </c>
      <c r="G139" s="4" t="str">
        <f>IFERROR(IF('排序（YTM）'!G138=1,日收益率!G139,""),"")</f>
        <v/>
      </c>
      <c r="H139" s="4">
        <f>IFERROR(IF('排序（YTM）'!H138=1,日收益率!H139,""),"")</f>
        <v>-2.8462998102463111E-4</v>
      </c>
      <c r="I139" s="4" t="str">
        <f>IFERROR(IF('排序（YTM）'!I138=1,日收益率!I139,""),"")</f>
        <v/>
      </c>
      <c r="J139" s="4" t="str">
        <f>IFERROR(IF('排序（YTM）'!J138=1,日收益率!J139,""),"")</f>
        <v/>
      </c>
      <c r="K139" s="4" t="str">
        <f>IFERROR(IF('排序（YTM）'!K138=1,日收益率!K139,""),"")</f>
        <v/>
      </c>
      <c r="M139" s="6">
        <f t="shared" si="2"/>
        <v>1.0230376229676024</v>
      </c>
    </row>
    <row r="140" spans="1:13" x14ac:dyDescent="0.15">
      <c r="A140" s="1">
        <v>42486</v>
      </c>
      <c r="B140" s="4" t="str">
        <f>IFERROR(IF('排序（YTM）'!B139=1,日收益率!B140,""),"")</f>
        <v/>
      </c>
      <c r="C140" s="4" t="str">
        <f>IFERROR(IF('排序（YTM）'!C139=1,日收益率!C140,""),"")</f>
        <v/>
      </c>
      <c r="D140" s="4" t="str">
        <f>IFERROR(IF('排序（YTM）'!D139=1,日收益率!D140,""),"")</f>
        <v/>
      </c>
      <c r="E140" s="4" t="str">
        <f>IFERROR(IF('排序（YTM）'!E139=1,日收益率!E140,""),"")</f>
        <v/>
      </c>
      <c r="F140" s="4" t="str">
        <f>IFERROR(IF('排序（YTM）'!F139=1,日收益率!F140,""),"")</f>
        <v/>
      </c>
      <c r="G140" s="4" t="str">
        <f>IFERROR(IF('排序（YTM）'!G139=1,日收益率!G140,""),"")</f>
        <v/>
      </c>
      <c r="H140" s="4">
        <f>IFERROR(IF('排序（YTM）'!H139=1,日收益率!H140,""),"")</f>
        <v>1.8980734554419065E-4</v>
      </c>
      <c r="I140" s="4" t="str">
        <f>IFERROR(IF('排序（YTM）'!I139=1,日收益率!I140,""),"")</f>
        <v/>
      </c>
      <c r="J140" s="4" t="str">
        <f>IFERROR(IF('排序（YTM）'!J139=1,日收益率!J140,""),"")</f>
        <v/>
      </c>
      <c r="K140" s="4" t="str">
        <f>IFERROR(IF('排序（YTM）'!K139=1,日收益率!K140,""),"")</f>
        <v/>
      </c>
      <c r="M140" s="6">
        <f t="shared" si="2"/>
        <v>1.0232318030232097</v>
      </c>
    </row>
    <row r="141" spans="1:13" x14ac:dyDescent="0.15">
      <c r="A141" s="1">
        <v>42487</v>
      </c>
      <c r="B141" s="4" t="str">
        <f>IFERROR(IF('排序（YTM）'!B140=1,日收益率!B141,""),"")</f>
        <v/>
      </c>
      <c r="C141" s="4" t="str">
        <f>IFERROR(IF('排序（YTM）'!C140=1,日收益率!C141,""),"")</f>
        <v/>
      </c>
      <c r="D141" s="4" t="str">
        <f>IFERROR(IF('排序（YTM）'!D140=1,日收益率!D141,""),"")</f>
        <v/>
      </c>
      <c r="E141" s="4" t="str">
        <f>IFERROR(IF('排序（YTM）'!E140=1,日收益率!E141,""),"")</f>
        <v/>
      </c>
      <c r="F141" s="4" t="str">
        <f>IFERROR(IF('排序（YTM）'!F140=1,日收益率!F141,""),"")</f>
        <v/>
      </c>
      <c r="G141" s="4" t="str">
        <f>IFERROR(IF('排序（YTM）'!G140=1,日收益率!G141,""),"")</f>
        <v/>
      </c>
      <c r="H141" s="4">
        <f>IFERROR(IF('排序（YTM）'!H140=1,日收益率!H141,""),"")</f>
        <v>9.488566277626731E-5</v>
      </c>
      <c r="I141" s="4" t="str">
        <f>IFERROR(IF('排序（YTM）'!I140=1,日收益率!I141,""),"")</f>
        <v/>
      </c>
      <c r="J141" s="4" t="str">
        <f>IFERROR(IF('排序（YTM）'!J140=1,日收益率!J141,""),"")</f>
        <v/>
      </c>
      <c r="K141" s="4" t="str">
        <f>IFERROR(IF('排序（YTM）'!K140=1,日收益率!K141,""),"")</f>
        <v/>
      </c>
      <c r="M141" s="6">
        <f t="shared" si="2"/>
        <v>1.0233288930510134</v>
      </c>
    </row>
    <row r="142" spans="1:13" x14ac:dyDescent="0.15">
      <c r="A142" s="1">
        <v>42488</v>
      </c>
      <c r="B142" s="4" t="str">
        <f>IFERROR(IF('排序（YTM）'!B141=1,日收益率!B142,""),"")</f>
        <v/>
      </c>
      <c r="C142" s="4" t="str">
        <f>IFERROR(IF('排序（YTM）'!C141=1,日收益率!C142,""),"")</f>
        <v/>
      </c>
      <c r="D142" s="4" t="str">
        <f>IFERROR(IF('排序（YTM）'!D141=1,日收益率!D142,""),"")</f>
        <v/>
      </c>
      <c r="E142" s="4" t="str">
        <f>IFERROR(IF('排序（YTM）'!E141=1,日收益率!E142,""),"")</f>
        <v/>
      </c>
      <c r="F142" s="4" t="str">
        <f>IFERROR(IF('排序（YTM）'!F141=1,日收益率!F142,""),"")</f>
        <v/>
      </c>
      <c r="G142" s="4" t="str">
        <f>IFERROR(IF('排序（YTM）'!G141=1,日收益率!G142,""),"")</f>
        <v/>
      </c>
      <c r="H142" s="4" t="str">
        <f>IFERROR(IF('排序（YTM）'!H141=1,日收益率!H142,""),"")</f>
        <v/>
      </c>
      <c r="I142" s="4">
        <f>IFERROR(IF('排序（YTM）'!I141=1,日收益率!I142,""),"")</f>
        <v>-2.2745708460325531E-4</v>
      </c>
      <c r="J142" s="4" t="str">
        <f>IFERROR(IF('排序（YTM）'!J141=1,日收益率!J142,""),"")</f>
        <v/>
      </c>
      <c r="K142" s="4" t="str">
        <f>IFERROR(IF('排序（YTM）'!K141=1,日收益率!K142,""),"")</f>
        <v/>
      </c>
      <c r="M142" s="6">
        <f t="shared" si="2"/>
        <v>1.0230961296444097</v>
      </c>
    </row>
    <row r="143" spans="1:13" x14ac:dyDescent="0.15">
      <c r="A143" s="1">
        <v>42489</v>
      </c>
      <c r="B143" s="4" t="str">
        <f>IFERROR(IF('排序（YTM）'!B142=1,日收益率!B143,""),"")</f>
        <v/>
      </c>
      <c r="C143" s="4" t="str">
        <f>IFERROR(IF('排序（YTM）'!C142=1,日收益率!C143,""),"")</f>
        <v/>
      </c>
      <c r="D143" s="4" t="str">
        <f>IFERROR(IF('排序（YTM）'!D142=1,日收益率!D143,""),"")</f>
        <v/>
      </c>
      <c r="E143" s="4" t="str">
        <f>IFERROR(IF('排序（YTM）'!E142=1,日收益率!E143,""),"")</f>
        <v/>
      </c>
      <c r="F143" s="4" t="str">
        <f>IFERROR(IF('排序（YTM）'!F142=1,日收益率!F143,""),"")</f>
        <v/>
      </c>
      <c r="G143" s="4" t="str">
        <f>IFERROR(IF('排序（YTM）'!G142=1,日收益率!G143,""),"")</f>
        <v/>
      </c>
      <c r="H143" s="4" t="str">
        <f>IFERROR(IF('排序（YTM）'!H142=1,日收益率!H143,""),"")</f>
        <v/>
      </c>
      <c r="I143" s="4">
        <f>IFERROR(IF('排序（YTM）'!I142=1,日收益率!I143,""),"")</f>
        <v>1.7268742753295818E-4</v>
      </c>
      <c r="J143" s="4" t="str">
        <f>IFERROR(IF('排序（YTM）'!J142=1,日收益率!J143,""),"")</f>
        <v/>
      </c>
      <c r="K143" s="4" t="str">
        <f>IFERROR(IF('排序（YTM）'!K142=1,日收益率!K143,""),"")</f>
        <v/>
      </c>
      <c r="M143" s="6">
        <f t="shared" si="2"/>
        <v>1.0232728054831568</v>
      </c>
    </row>
    <row r="144" spans="1:13" x14ac:dyDescent="0.15">
      <c r="A144" s="1">
        <v>42493</v>
      </c>
      <c r="B144" s="4" t="str">
        <f>IFERROR(IF('排序（YTM）'!B143=1,日收益率!B144,""),"")</f>
        <v/>
      </c>
      <c r="C144" s="4" t="str">
        <f>IFERROR(IF('排序（YTM）'!C143=1,日收益率!C144,""),"")</f>
        <v/>
      </c>
      <c r="D144" s="4" t="str">
        <f>IFERROR(IF('排序（YTM）'!D143=1,日收益率!D144,""),"")</f>
        <v/>
      </c>
      <c r="E144" s="4" t="str">
        <f>IFERROR(IF('排序（YTM）'!E143=1,日收益率!E144,""),"")</f>
        <v/>
      </c>
      <c r="F144" s="4" t="str">
        <f>IFERROR(IF('排序（YTM）'!F143=1,日收益率!F144,""),"")</f>
        <v/>
      </c>
      <c r="G144" s="4" t="str">
        <f>IFERROR(IF('排序（YTM）'!G143=1,日收益率!G144,""),"")</f>
        <v/>
      </c>
      <c r="H144" s="4" t="str">
        <f>IFERROR(IF('排序（YTM）'!H143=1,日收益率!H144,""),"")</f>
        <v/>
      </c>
      <c r="I144" s="4">
        <f>IFERROR(IF('排序（YTM）'!I143=1,日收益率!I144,""),"")</f>
        <v>-1.7101325352714136E-3</v>
      </c>
      <c r="J144" s="4" t="str">
        <f>IFERROR(IF('排序（YTM）'!J143=1,日收益率!J144,""),"")</f>
        <v/>
      </c>
      <c r="K144" s="4" t="str">
        <f>IFERROR(IF('排序（YTM）'!K143=1,日收益率!K144,""),"")</f>
        <v/>
      </c>
      <c r="M144" s="6">
        <f t="shared" si="2"/>
        <v>1.0215228733660415</v>
      </c>
    </row>
    <row r="145" spans="1:13" x14ac:dyDescent="0.15">
      <c r="A145" s="1">
        <v>42494</v>
      </c>
      <c r="B145" s="4" t="str">
        <f>IFERROR(IF('排序（YTM）'!B144=1,日收益率!B145,""),"")</f>
        <v/>
      </c>
      <c r="C145" s="4" t="str">
        <f>IFERROR(IF('排序（YTM）'!C144=1,日收益率!C145,""),"")</f>
        <v/>
      </c>
      <c r="D145" s="4" t="str">
        <f>IFERROR(IF('排序（YTM）'!D144=1,日收益率!D145,""),"")</f>
        <v/>
      </c>
      <c r="E145" s="4" t="str">
        <f>IFERROR(IF('排序（YTM）'!E144=1,日收益率!E145,""),"")</f>
        <v/>
      </c>
      <c r="F145" s="4" t="str">
        <f>IFERROR(IF('排序（YTM）'!F144=1,日收益率!F145,""),"")</f>
        <v/>
      </c>
      <c r="G145" s="4" t="str">
        <f>IFERROR(IF('排序（YTM）'!G144=1,日收益率!G145,""),"")</f>
        <v/>
      </c>
      <c r="H145" s="4" t="str">
        <f>IFERROR(IF('排序（YTM）'!H144=1,日收益率!H145,""),"")</f>
        <v/>
      </c>
      <c r="I145" s="4">
        <f>IFERROR(IF('排序（YTM）'!I144=1,日收益率!I145,""),"")</f>
        <v>1.07478174929998E-3</v>
      </c>
      <c r="J145" s="4" t="str">
        <f>IFERROR(IF('排序（YTM）'!J144=1,日收益率!J145,""),"")</f>
        <v/>
      </c>
      <c r="K145" s="4" t="str">
        <f>IFERROR(IF('排序（YTM）'!K144=1,日收益率!K145,""),"")</f>
        <v/>
      </c>
      <c r="M145" s="6">
        <f t="shared" si="2"/>
        <v>1.0226207875068278</v>
      </c>
    </row>
    <row r="146" spans="1:13" x14ac:dyDescent="0.15">
      <c r="A146" s="1">
        <v>42495</v>
      </c>
      <c r="B146" s="4" t="str">
        <f>IFERROR(IF('排序（YTM）'!B145=1,日收益率!B146,""),"")</f>
        <v/>
      </c>
      <c r="C146" s="4" t="str">
        <f>IFERROR(IF('排序（YTM）'!C145=1,日收益率!C146,""),"")</f>
        <v/>
      </c>
      <c r="D146" s="4" t="str">
        <f>IFERROR(IF('排序（YTM）'!D145=1,日收益率!D146,""),"")</f>
        <v/>
      </c>
      <c r="E146" s="4" t="str">
        <f>IFERROR(IF('排序（YTM）'!E145=1,日收益率!E146,""),"")</f>
        <v/>
      </c>
      <c r="F146" s="4" t="str">
        <f>IFERROR(IF('排序（YTM）'!F145=1,日收益率!F146,""),"")</f>
        <v/>
      </c>
      <c r="G146" s="4" t="str">
        <f>IFERROR(IF('排序（YTM）'!G145=1,日收益率!G146,""),"")</f>
        <v/>
      </c>
      <c r="H146" s="4" t="str">
        <f>IFERROR(IF('排序（YTM）'!H145=1,日收益率!H146,""),"")</f>
        <v/>
      </c>
      <c r="I146" s="4">
        <f>IFERROR(IF('排序（YTM）'!I145=1,日收益率!I146,""),"")</f>
        <v>7.2672126674167004E-5</v>
      </c>
      <c r="J146" s="4" t="str">
        <f>IFERROR(IF('排序（YTM）'!J145=1,日收益率!J146,""),"")</f>
        <v/>
      </c>
      <c r="K146" s="4" t="str">
        <f>IFERROR(IF('排序（YTM）'!K145=1,日收益率!K146,""),"")</f>
        <v/>
      </c>
      <c r="M146" s="6">
        <f t="shared" si="2"/>
        <v>1.0226951035342371</v>
      </c>
    </row>
    <row r="147" spans="1:13" x14ac:dyDescent="0.15">
      <c r="A147" s="1">
        <v>42496</v>
      </c>
      <c r="B147" s="4" t="str">
        <f>IFERROR(IF('排序（YTM）'!B146=1,日收益率!B147,""),"")</f>
        <v/>
      </c>
      <c r="C147" s="4" t="str">
        <f>IFERROR(IF('排序（YTM）'!C146=1,日收益率!C147,""),"")</f>
        <v/>
      </c>
      <c r="D147" s="4" t="str">
        <f>IFERROR(IF('排序（YTM）'!D146=1,日收益率!D147,""),"")</f>
        <v/>
      </c>
      <c r="E147" s="4" t="str">
        <f>IFERROR(IF('排序（YTM）'!E146=1,日收益率!E147,""),"")</f>
        <v/>
      </c>
      <c r="F147" s="4" t="str">
        <f>IFERROR(IF('排序（YTM）'!F146=1,日收益率!F147,""),"")</f>
        <v/>
      </c>
      <c r="G147" s="4" t="str">
        <f>IFERROR(IF('排序（YTM）'!G146=1,日收益率!G147,""),"")</f>
        <v/>
      </c>
      <c r="H147" s="4" t="str">
        <f>IFERROR(IF('排序（YTM）'!H146=1,日收益率!H147,""),"")</f>
        <v/>
      </c>
      <c r="I147" s="4">
        <f>IFERROR(IF('排序（YTM）'!I146=1,日收益率!I147,""),"")</f>
        <v>1.7275514289316618E-4</v>
      </c>
      <c r="J147" s="4" t="str">
        <f>IFERROR(IF('排序（YTM）'!J146=1,日收益率!J147,""),"")</f>
        <v/>
      </c>
      <c r="K147" s="4" t="str">
        <f>IFERROR(IF('排序（YTM）'!K146=1,日收益率!K147,""),"")</f>
        <v/>
      </c>
      <c r="M147" s="6">
        <f t="shared" si="2"/>
        <v>1.0228717793729842</v>
      </c>
    </row>
    <row r="148" spans="1:13" x14ac:dyDescent="0.15">
      <c r="A148" s="1">
        <v>42499</v>
      </c>
      <c r="B148" s="4" t="str">
        <f>IFERROR(IF('排序（YTM）'!B147=1,日收益率!B148,""),"")</f>
        <v/>
      </c>
      <c r="C148" s="4" t="str">
        <f>IFERROR(IF('排序（YTM）'!C147=1,日收益率!C148,""),"")</f>
        <v/>
      </c>
      <c r="D148" s="4" t="str">
        <f>IFERROR(IF('排序（YTM）'!D147=1,日收益率!D148,""),"")</f>
        <v/>
      </c>
      <c r="E148" s="4" t="str">
        <f>IFERROR(IF('排序（YTM）'!E147=1,日收益率!E148,""),"")</f>
        <v/>
      </c>
      <c r="F148" s="4" t="str">
        <f>IFERROR(IF('排序（YTM）'!F147=1,日收益率!F148,""),"")</f>
        <v/>
      </c>
      <c r="G148" s="4" t="str">
        <f>IFERROR(IF('排序（YTM）'!G147=1,日收益率!G148,""),"")</f>
        <v/>
      </c>
      <c r="H148" s="4" t="str">
        <f>IFERROR(IF('排序（YTM）'!H147=1,日收益率!H148,""),"")</f>
        <v/>
      </c>
      <c r="I148" s="4">
        <f>IFERROR(IF('排序（YTM）'!I147=1,日收益率!I148,""),"")</f>
        <v>4.1810490183435967E-4</v>
      </c>
      <c r="J148" s="4" t="str">
        <f>IFERROR(IF('排序（YTM）'!J147=1,日收益率!J148,""),"")</f>
        <v/>
      </c>
      <c r="K148" s="4" t="str">
        <f>IFERROR(IF('排序（YTM）'!K147=1,日收益率!K148,""),"")</f>
        <v/>
      </c>
      <c r="M148" s="6">
        <f t="shared" si="2"/>
        <v>1.0232994470778882</v>
      </c>
    </row>
    <row r="149" spans="1:13" x14ac:dyDescent="0.15">
      <c r="A149" s="1">
        <v>42500</v>
      </c>
      <c r="B149" s="4" t="str">
        <f>IFERROR(IF('排序（YTM）'!B148=1,日收益率!B149,""),"")</f>
        <v/>
      </c>
      <c r="C149" s="4" t="str">
        <f>IFERROR(IF('排序（YTM）'!C148=1,日收益率!C149,""),"")</f>
        <v/>
      </c>
      <c r="D149" s="4" t="str">
        <f>IFERROR(IF('排序（YTM）'!D148=1,日收益率!D149,""),"")</f>
        <v/>
      </c>
      <c r="E149" s="4" t="str">
        <f>IFERROR(IF('排序（YTM）'!E148=1,日收益率!E149,""),"")</f>
        <v/>
      </c>
      <c r="F149" s="4" t="str">
        <f>IFERROR(IF('排序（YTM）'!F148=1,日收益率!F149,""),"")</f>
        <v/>
      </c>
      <c r="G149" s="4" t="str">
        <f>IFERROR(IF('排序（YTM）'!G148=1,日收益率!G149,""),"")</f>
        <v/>
      </c>
      <c r="H149" s="4" t="str">
        <f>IFERROR(IF('排序（YTM）'!H148=1,日收益率!H149,""),"")</f>
        <v/>
      </c>
      <c r="I149" s="4">
        <f>IFERROR(IF('排序（YTM）'!I148=1,日收益率!I149,""),"")</f>
        <v>1.7265311659442339E-4</v>
      </c>
      <c r="J149" s="4" t="str">
        <f>IFERROR(IF('排序（YTM）'!J148=1,日收益率!J149,""),"")</f>
        <v/>
      </c>
      <c r="K149" s="4" t="str">
        <f>IFERROR(IF('排序（YTM）'!K148=1,日收益率!K149,""),"")</f>
        <v/>
      </c>
      <c r="M149" s="6">
        <f t="shared" si="2"/>
        <v>1.0234761229166356</v>
      </c>
    </row>
    <row r="150" spans="1:13" x14ac:dyDescent="0.15">
      <c r="A150" s="1">
        <v>42501</v>
      </c>
      <c r="B150" s="4" t="str">
        <f>IFERROR(IF('排序（YTM）'!B149=1,日收益率!B150,""),"")</f>
        <v/>
      </c>
      <c r="C150" s="4" t="str">
        <f>IFERROR(IF('排序（YTM）'!C149=1,日收益率!C150,""),"")</f>
        <v/>
      </c>
      <c r="D150" s="4" t="str">
        <f>IFERROR(IF('排序（YTM）'!D149=1,日收益率!D150,""),"")</f>
        <v/>
      </c>
      <c r="E150" s="4" t="str">
        <f>IFERROR(IF('排序（YTM）'!E149=1,日收益率!E150,""),"")</f>
        <v/>
      </c>
      <c r="F150" s="4" t="str">
        <f>IFERROR(IF('排序（YTM）'!F149=1,日收益率!F150,""),"")</f>
        <v/>
      </c>
      <c r="G150" s="4" t="str">
        <f>IFERROR(IF('排序（YTM）'!G149=1,日收益率!G150,""),"")</f>
        <v/>
      </c>
      <c r="H150" s="4" t="str">
        <f>IFERROR(IF('排序（YTM）'!H149=1,日收益率!H150,""),"")</f>
        <v/>
      </c>
      <c r="I150" s="4">
        <f>IFERROR(IF('排序（YTM）'!I149=1,日收益率!I150,""),"")</f>
        <v>-5.2746012195969971E-4</v>
      </c>
      <c r="J150" s="4" t="str">
        <f>IFERROR(IF('排序（YTM）'!J149=1,日收益率!J150,""),"")</f>
        <v/>
      </c>
      <c r="K150" s="4" t="str">
        <f>IFERROR(IF('排序（YTM）'!K149=1,日收益率!K150,""),"")</f>
        <v/>
      </c>
      <c r="M150" s="6">
        <f t="shared" si="2"/>
        <v>1.0229362800760191</v>
      </c>
    </row>
    <row r="151" spans="1:13" x14ac:dyDescent="0.15">
      <c r="A151" s="1">
        <v>42502</v>
      </c>
      <c r="B151" s="4" t="str">
        <f>IFERROR(IF('排序（YTM）'!B150=1,日收益率!B151,""),"")</f>
        <v/>
      </c>
      <c r="C151" s="4" t="str">
        <f>IFERROR(IF('排序（YTM）'!C150=1,日收益率!C151,""),"")</f>
        <v/>
      </c>
      <c r="D151" s="4" t="str">
        <f>IFERROR(IF('排序（YTM）'!D150=1,日收益率!D151,""),"")</f>
        <v/>
      </c>
      <c r="E151" s="4" t="str">
        <f>IFERROR(IF('排序（YTM）'!E150=1,日收益率!E151,""),"")</f>
        <v/>
      </c>
      <c r="F151" s="4" t="str">
        <f>IFERROR(IF('排序（YTM）'!F150=1,日收益率!F151,""),"")</f>
        <v/>
      </c>
      <c r="G151" s="4" t="str">
        <f>IFERROR(IF('排序（YTM）'!G150=1,日收益率!G151,""),"")</f>
        <v/>
      </c>
      <c r="H151" s="4" t="str">
        <f>IFERROR(IF('排序（YTM）'!H150=1,日收益率!H151,""),"")</f>
        <v/>
      </c>
      <c r="I151" s="4">
        <f>IFERROR(IF('排序（YTM）'!I150=1,日收益率!I151,""),"")</f>
        <v>1.7271441260668929E-4</v>
      </c>
      <c r="J151" s="4" t="str">
        <f>IFERROR(IF('排序（YTM）'!J150=1,日收益率!J151,""),"")</f>
        <v/>
      </c>
      <c r="K151" s="4" t="str">
        <f>IFERROR(IF('排序（YTM）'!K150=1,日收益率!K151,""),"")</f>
        <v/>
      </c>
      <c r="M151" s="6">
        <f t="shared" si="2"/>
        <v>1.0231129559147665</v>
      </c>
    </row>
    <row r="152" spans="1:13" x14ac:dyDescent="0.15">
      <c r="A152" s="1">
        <v>42503</v>
      </c>
      <c r="B152" s="4" t="str">
        <f>IFERROR(IF('排序（YTM）'!B151=1,日收益率!B152,""),"")</f>
        <v/>
      </c>
      <c r="C152" s="4" t="str">
        <f>IFERROR(IF('排序（YTM）'!C151=1,日收益率!C152,""),"")</f>
        <v/>
      </c>
      <c r="D152" s="4" t="str">
        <f>IFERROR(IF('排序（YTM）'!D151=1,日收益率!D152,""),"")</f>
        <v/>
      </c>
      <c r="E152" s="4" t="str">
        <f>IFERROR(IF('排序（YTM）'!E151=1,日收益率!E152,""),"")</f>
        <v/>
      </c>
      <c r="F152" s="4" t="str">
        <f>IFERROR(IF('排序（YTM）'!F151=1,日收益率!F152,""),"")</f>
        <v/>
      </c>
      <c r="G152" s="4" t="str">
        <f>IFERROR(IF('排序（YTM）'!G151=1,日收益率!G152,""),"")</f>
        <v/>
      </c>
      <c r="H152" s="4" t="str">
        <f>IFERROR(IF('排序（YTM）'!H151=1,日收益率!H152,""),"")</f>
        <v/>
      </c>
      <c r="I152" s="4">
        <f>IFERROR(IF('排序（YTM）'!I151=1,日收益率!I152,""),"")</f>
        <v>1.0731113651127888E-3</v>
      </c>
      <c r="J152" s="4" t="str">
        <f>IFERROR(IF('排序（YTM）'!J151=1,日收益率!J152,""),"")</f>
        <v/>
      </c>
      <c r="K152" s="4" t="str">
        <f>IFERROR(IF('排序（YTM）'!K151=1,日收益率!K152,""),"")</f>
        <v/>
      </c>
      <c r="M152" s="6">
        <f t="shared" si="2"/>
        <v>1.0242108700555528</v>
      </c>
    </row>
    <row r="153" spans="1:13" x14ac:dyDescent="0.15">
      <c r="A153" s="1">
        <v>42506</v>
      </c>
      <c r="B153" s="4" t="str">
        <f>IFERROR(IF('排序（YTM）'!B152=1,日收益率!B153,""),"")</f>
        <v/>
      </c>
      <c r="C153" s="4" t="str">
        <f>IFERROR(IF('排序（YTM）'!C152=1,日收益率!C153,""),"")</f>
        <v/>
      </c>
      <c r="D153" s="4" t="str">
        <f>IFERROR(IF('排序（YTM）'!D152=1,日收益率!D153,""),"")</f>
        <v/>
      </c>
      <c r="E153" s="4" t="str">
        <f>IFERROR(IF('排序（YTM）'!E152=1,日收益率!E153,""),"")</f>
        <v/>
      </c>
      <c r="F153" s="4" t="str">
        <f>IFERROR(IF('排序（YTM）'!F152=1,日收益率!F153,""),"")</f>
        <v/>
      </c>
      <c r="G153" s="4" t="str">
        <f>IFERROR(IF('排序（YTM）'!G152=1,日收益率!G153,""),"")</f>
        <v/>
      </c>
      <c r="H153" s="4" t="str">
        <f>IFERROR(IF('排序（YTM）'!H152=1,日收益率!H153,""),"")</f>
        <v/>
      </c>
      <c r="I153" s="4">
        <f>IFERROR(IF('排序（YTM）'!I152=1,日收益率!I153,""),"")</f>
        <v>1.6168403298300049E-3</v>
      </c>
      <c r="J153" s="4" t="str">
        <f>IFERROR(IF('排序（YTM）'!J152=1,日收益率!J153,""),"")</f>
        <v/>
      </c>
      <c r="K153" s="4" t="str">
        <f>IFERROR(IF('排序（YTM）'!K152=1,日收益率!K153,""),"")</f>
        <v/>
      </c>
      <c r="M153" s="6">
        <f t="shared" si="2"/>
        <v>1.0258668554965089</v>
      </c>
    </row>
    <row r="154" spans="1:13" x14ac:dyDescent="0.15">
      <c r="A154" s="1">
        <v>42507</v>
      </c>
      <c r="B154" s="4" t="str">
        <f>IFERROR(IF('排序（YTM）'!B153=1,日收益率!B154,""),"")</f>
        <v/>
      </c>
      <c r="C154" s="4" t="str">
        <f>IFERROR(IF('排序（YTM）'!C153=1,日收益率!C154,""),"")</f>
        <v/>
      </c>
      <c r="D154" s="4" t="str">
        <f>IFERROR(IF('排序（YTM）'!D153=1,日收益率!D154,""),"")</f>
        <v/>
      </c>
      <c r="E154" s="4" t="str">
        <f>IFERROR(IF('排序（YTM）'!E153=1,日收益率!E154,""),"")</f>
        <v/>
      </c>
      <c r="F154" s="4" t="str">
        <f>IFERROR(IF('排序（YTM）'!F153=1,日收益率!F154,""),"")</f>
        <v/>
      </c>
      <c r="G154" s="4" t="str">
        <f>IFERROR(IF('排序（YTM）'!G153=1,日收益率!G154,""),"")</f>
        <v/>
      </c>
      <c r="H154" s="4" t="str">
        <f>IFERROR(IF('排序（YTM）'!H153=1,日收益率!H154,""),"")</f>
        <v/>
      </c>
      <c r="I154" s="4">
        <f>IFERROR(IF('排序（YTM）'!I153=1,日收益率!I154,""),"")</f>
        <v>-1.4242405189593965E-3</v>
      </c>
      <c r="J154" s="4" t="str">
        <f>IFERROR(IF('排序（YTM）'!J153=1,日收益率!J154,""),"")</f>
        <v/>
      </c>
      <c r="K154" s="4" t="str">
        <f>IFERROR(IF('排序（YTM）'!K153=1,日收益率!K154,""),"")</f>
        <v/>
      </c>
      <c r="M154" s="6">
        <f t="shared" si="2"/>
        <v>1.0244057743538533</v>
      </c>
    </row>
    <row r="155" spans="1:13" x14ac:dyDescent="0.15">
      <c r="A155" s="1">
        <v>42508</v>
      </c>
      <c r="B155" s="4" t="str">
        <f>IFERROR(IF('排序（YTM）'!B154=1,日收益率!B155,""),"")</f>
        <v/>
      </c>
      <c r="C155" s="4" t="str">
        <f>IFERROR(IF('排序（YTM）'!C154=1,日收益率!C155,""),"")</f>
        <v/>
      </c>
      <c r="D155" s="4" t="str">
        <f>IFERROR(IF('排序（YTM）'!D154=1,日收益率!D155,""),"")</f>
        <v/>
      </c>
      <c r="E155" s="4" t="str">
        <f>IFERROR(IF('排序（YTM）'!E154=1,日收益率!E155,""),"")</f>
        <v/>
      </c>
      <c r="F155" s="4" t="str">
        <f>IFERROR(IF('排序（YTM）'!F154=1,日收益率!F155,""),"")</f>
        <v/>
      </c>
      <c r="G155" s="4" t="str">
        <f>IFERROR(IF('排序（YTM）'!G154=1,日收益率!G155,""),"")</f>
        <v/>
      </c>
      <c r="H155" s="4" t="str">
        <f>IFERROR(IF('排序（YTM）'!H154=1,日收益率!H155,""),"")</f>
        <v/>
      </c>
      <c r="I155" s="4">
        <f>IFERROR(IF('排序（YTM）'!I154=1,日收益率!I155,""),"")</f>
        <v>-9.2666608265246087E-4</v>
      </c>
      <c r="J155" s="4" t="str">
        <f>IFERROR(IF('排序（YTM）'!J154=1,日收益率!J155,""),"")</f>
        <v/>
      </c>
      <c r="K155" s="4" t="str">
        <f>IFERROR(IF('排序（YTM）'!K154=1,日收益率!K155,""),"")</f>
        <v/>
      </c>
      <c r="M155" s="6">
        <f t="shared" si="2"/>
        <v>1.0234564922678862</v>
      </c>
    </row>
    <row r="156" spans="1:13" x14ac:dyDescent="0.15">
      <c r="A156" s="1">
        <v>42509</v>
      </c>
      <c r="B156" s="4" t="str">
        <f>IFERROR(IF('排序（YTM）'!B155=1,日收益率!B156,""),"")</f>
        <v/>
      </c>
      <c r="C156" s="4" t="str">
        <f>IFERROR(IF('排序（YTM）'!C155=1,日收益率!C156,""),"")</f>
        <v/>
      </c>
      <c r="D156" s="4" t="str">
        <f>IFERROR(IF('排序（YTM）'!D155=1,日收益率!D156,""),"")</f>
        <v/>
      </c>
      <c r="E156" s="4" t="str">
        <f>IFERROR(IF('排序（YTM）'!E155=1,日收益率!E156,""),"")</f>
        <v/>
      </c>
      <c r="F156" s="4" t="str">
        <f>IFERROR(IF('排序（YTM）'!F155=1,日收益率!F156,""),"")</f>
        <v/>
      </c>
      <c r="G156" s="4" t="str">
        <f>IFERROR(IF('排序（YTM）'!G155=1,日收益率!G156,""),"")</f>
        <v/>
      </c>
      <c r="H156" s="4" t="str">
        <f>IFERROR(IF('排序（YTM）'!H155=1,日收益率!H156,""),"")</f>
        <v/>
      </c>
      <c r="I156" s="4">
        <f>IFERROR(IF('排序（YTM）'!I155=1,日收益率!I156,""),"")</f>
        <v>-9.275255891570966E-4</v>
      </c>
      <c r="J156" s="4" t="str">
        <f>IFERROR(IF('排序（YTM）'!J155=1,日收益率!J156,""),"")</f>
        <v/>
      </c>
      <c r="K156" s="4" t="str">
        <f>IFERROR(IF('排序（YTM）'!K155=1,日收益率!K156,""),"")</f>
        <v/>
      </c>
      <c r="M156" s="6">
        <f t="shared" si="2"/>
        <v>1.0225072101819188</v>
      </c>
    </row>
    <row r="157" spans="1:13" x14ac:dyDescent="0.15">
      <c r="A157" s="1">
        <v>42510</v>
      </c>
      <c r="B157" s="4" t="str">
        <f>IFERROR(IF('排序（YTM）'!B156=1,日收益率!B157,""),"")</f>
        <v/>
      </c>
      <c r="C157" s="4" t="str">
        <f>IFERROR(IF('排序（YTM）'!C156=1,日收益率!C157,""),"")</f>
        <v/>
      </c>
      <c r="D157" s="4" t="str">
        <f>IFERROR(IF('排序（YTM）'!D156=1,日收益率!D157,""),"")</f>
        <v/>
      </c>
      <c r="E157" s="4" t="str">
        <f>IFERROR(IF('排序（YTM）'!E156=1,日收益率!E157,""),"")</f>
        <v/>
      </c>
      <c r="F157" s="4" t="str">
        <f>IFERROR(IF('排序（YTM）'!F156=1,日收益率!F157,""),"")</f>
        <v/>
      </c>
      <c r="G157" s="4" t="str">
        <f>IFERROR(IF('排序（YTM）'!G156=1,日收益率!G157,""),"")</f>
        <v/>
      </c>
      <c r="H157" s="4" t="str">
        <f>IFERROR(IF('排序（YTM）'!H156=1,日收益率!H157,""),"")</f>
        <v/>
      </c>
      <c r="I157" s="4">
        <f>IFERROR(IF('排序（YTM）'!I156=1,日收益率!I157,""),"")</f>
        <v>-7.0348947234175618E-3</v>
      </c>
      <c r="J157" s="4" t="str">
        <f>IFERROR(IF('排序（YTM）'!J156=1,日收益率!J157,""),"")</f>
        <v/>
      </c>
      <c r="K157" s="4" t="str">
        <f>IFERROR(IF('排序（YTM）'!K156=1,日收益率!K157,""),"")</f>
        <v/>
      </c>
      <c r="M157" s="6">
        <f t="shared" si="2"/>
        <v>1.0153139796043535</v>
      </c>
    </row>
    <row r="158" spans="1:13" x14ac:dyDescent="0.15">
      <c r="A158" s="1">
        <v>42513</v>
      </c>
      <c r="B158" s="4" t="str">
        <f>IFERROR(IF('排序（YTM）'!B157=1,日收益率!B158,""),"")</f>
        <v/>
      </c>
      <c r="C158" s="4" t="str">
        <f>IFERROR(IF('排序（YTM）'!C157=1,日收益率!C158,""),"")</f>
        <v/>
      </c>
      <c r="D158" s="4" t="str">
        <f>IFERROR(IF('排序（YTM）'!D157=1,日收益率!D158,""),"")</f>
        <v/>
      </c>
      <c r="E158" s="4" t="str">
        <f>IFERROR(IF('排序（YTM）'!E157=1,日收益率!E158,""),"")</f>
        <v/>
      </c>
      <c r="F158" s="4" t="str">
        <f>IFERROR(IF('排序（YTM）'!F157=1,日收益率!F158,""),"")</f>
        <v/>
      </c>
      <c r="G158" s="4" t="str">
        <f>IFERROR(IF('排序（YTM）'!G157=1,日收益率!G158,""),"")</f>
        <v/>
      </c>
      <c r="H158" s="4" t="str">
        <f>IFERROR(IF('排序（YTM）'!H157=1,日收益率!H158,""),"")</f>
        <v/>
      </c>
      <c r="I158" s="4">
        <f>IFERROR(IF('排序（YTM）'!I157=1,日收益率!I158,""),"")</f>
        <v>-4.8612607237741301E-4</v>
      </c>
      <c r="J158" s="4" t="str">
        <f>IFERROR(IF('排序（YTM）'!J157=1,日收益率!J158,""),"")</f>
        <v/>
      </c>
      <c r="K158" s="4" t="str">
        <f>IFERROR(IF('排序（YTM）'!K157=1,日收益率!K158,""),"")</f>
        <v/>
      </c>
      <c r="M158" s="6">
        <f t="shared" si="2"/>
        <v>1.0148204090072186</v>
      </c>
    </row>
    <row r="159" spans="1:13" x14ac:dyDescent="0.15">
      <c r="A159" s="1">
        <v>42514</v>
      </c>
      <c r="B159" s="4" t="str">
        <f>IFERROR(IF('排序（YTM）'!B158=1,日收益率!B159,""),"")</f>
        <v/>
      </c>
      <c r="C159" s="4" t="str">
        <f>IFERROR(IF('排序（YTM）'!C158=1,日收益率!C159,""),"")</f>
        <v/>
      </c>
      <c r="D159" s="4" t="str">
        <f>IFERROR(IF('排序（YTM）'!D158=1,日收益率!D159,""),"")</f>
        <v/>
      </c>
      <c r="E159" s="4" t="str">
        <f>IFERROR(IF('排序（YTM）'!E158=1,日收益率!E159,""),"")</f>
        <v/>
      </c>
      <c r="F159" s="4" t="str">
        <f>IFERROR(IF('排序（YTM）'!F158=1,日收益率!F159,""),"")</f>
        <v/>
      </c>
      <c r="G159" s="4" t="str">
        <f>IFERROR(IF('排序（YTM）'!G158=1,日收益率!G159,""),"")</f>
        <v/>
      </c>
      <c r="H159" s="4" t="str">
        <f>IFERROR(IF('排序（YTM）'!H158=1,日收益率!H159,""),"")</f>
        <v/>
      </c>
      <c r="I159" s="4">
        <f>IFERROR(IF('排序（YTM）'!I158=1,日收益率!I159,""),"")</f>
        <v>1.7409566971560153E-4</v>
      </c>
      <c r="J159" s="4" t="str">
        <f>IFERROR(IF('排序（YTM）'!J158=1,日收益率!J159,""),"")</f>
        <v/>
      </c>
      <c r="K159" s="4" t="str">
        <f>IFERROR(IF('排序（YTM）'!K158=1,日收益率!K159,""),"")</f>
        <v/>
      </c>
      <c r="M159" s="6">
        <f t="shared" si="2"/>
        <v>1.0149970848459657</v>
      </c>
    </row>
    <row r="160" spans="1:13" x14ac:dyDescent="0.15">
      <c r="A160" s="1">
        <v>42515</v>
      </c>
      <c r="B160" s="4" t="str">
        <f>IFERROR(IF('排序（YTM）'!B159=1,日收益率!B160,""),"")</f>
        <v/>
      </c>
      <c r="C160" s="4" t="str">
        <f>IFERROR(IF('排序（YTM）'!C159=1,日收益率!C160,""),"")</f>
        <v/>
      </c>
      <c r="D160" s="4" t="str">
        <f>IFERROR(IF('排序（YTM）'!D159=1,日收益率!D160,""),"")</f>
        <v/>
      </c>
      <c r="E160" s="4" t="str">
        <f>IFERROR(IF('排序（YTM）'!E159=1,日收益率!E160,""),"")</f>
        <v/>
      </c>
      <c r="F160" s="4" t="str">
        <f>IFERROR(IF('排序（YTM）'!F159=1,日收益率!F160,""),"")</f>
        <v/>
      </c>
      <c r="G160" s="4" t="str">
        <f>IFERROR(IF('排序（YTM）'!G159=1,日收益率!G160,""),"")</f>
        <v/>
      </c>
      <c r="H160" s="4" t="str">
        <f>IFERROR(IF('排序（YTM）'!H159=1,日收益率!H160,""),"")</f>
        <v/>
      </c>
      <c r="I160" s="4">
        <f>IFERROR(IF('排序（YTM）'!I159=1,日收益率!I160,""),"")</f>
        <v>1.7406536568920217E-4</v>
      </c>
      <c r="J160" s="4" t="str">
        <f>IFERROR(IF('排序（YTM）'!J159=1,日收益率!J160,""),"")</f>
        <v/>
      </c>
      <c r="K160" s="4" t="str">
        <f>IFERROR(IF('排序（YTM）'!K159=1,日收益率!K160,""),"")</f>
        <v/>
      </c>
      <c r="M160" s="6">
        <f t="shared" si="2"/>
        <v>1.0151737606847129</v>
      </c>
    </row>
    <row r="161" spans="1:13" x14ac:dyDescent="0.15">
      <c r="A161" s="1">
        <v>42516</v>
      </c>
      <c r="B161" s="4" t="str">
        <f>IFERROR(IF('排序（YTM）'!B160=1,日收益率!B161,""),"")</f>
        <v/>
      </c>
      <c r="C161" s="4" t="str">
        <f>IFERROR(IF('排序（YTM）'!C160=1,日收益率!C161,""),"")</f>
        <v/>
      </c>
      <c r="D161" s="4" t="str">
        <f>IFERROR(IF('排序（YTM）'!D160=1,日收益率!D161,""),"")</f>
        <v/>
      </c>
      <c r="E161" s="4" t="str">
        <f>IFERROR(IF('排序（YTM）'!E160=1,日收益率!E161,""),"")</f>
        <v/>
      </c>
      <c r="F161" s="4" t="str">
        <f>IFERROR(IF('排序（YTM）'!F160=1,日收益率!F161,""),"")</f>
        <v/>
      </c>
      <c r="G161" s="4" t="str">
        <f>IFERROR(IF('排序（YTM）'!G160=1,日收益率!G161,""),"")</f>
        <v/>
      </c>
      <c r="H161" s="4" t="str">
        <f>IFERROR(IF('排序（YTM）'!H160=1,日收益率!H161,""),"")</f>
        <v/>
      </c>
      <c r="I161" s="4">
        <f>IFERROR(IF('排序（YTM）'!I160=1,日收益率!I161,""),"")</f>
        <v>1.2878595343595034E-2</v>
      </c>
      <c r="J161" s="4" t="str">
        <f>IFERROR(IF('排序（YTM）'!J160=1,日收益率!J161,""),"")</f>
        <v/>
      </c>
      <c r="K161" s="4" t="str">
        <f>IFERROR(IF('排序（YTM）'!K160=1,日收益率!K161,""),"")</f>
        <v/>
      </c>
      <c r="M161" s="6">
        <f t="shared" si="2"/>
        <v>1.028247772752007</v>
      </c>
    </row>
    <row r="162" spans="1:13" x14ac:dyDescent="0.15">
      <c r="A162" s="1">
        <v>42517</v>
      </c>
      <c r="B162" s="4" t="str">
        <f>IFERROR(IF('排序（YTM）'!B161=1,日收益率!B162,""),"")</f>
        <v/>
      </c>
      <c r="C162" s="4" t="str">
        <f>IFERROR(IF('排序（YTM）'!C161=1,日收益率!C162,""),"")</f>
        <v/>
      </c>
      <c r="D162" s="4" t="str">
        <f>IFERROR(IF('排序（YTM）'!D161=1,日收益率!D162,""),"")</f>
        <v/>
      </c>
      <c r="E162" s="4" t="str">
        <f>IFERROR(IF('排序（YTM）'!E161=1,日收益率!E162,""),"")</f>
        <v/>
      </c>
      <c r="F162" s="4" t="str">
        <f>IFERROR(IF('排序（YTM）'!F161=1,日收益率!F162,""),"")</f>
        <v/>
      </c>
      <c r="G162" s="4" t="str">
        <f>IFERROR(IF('排序（YTM）'!G161=1,日收益率!G162,""),"")</f>
        <v/>
      </c>
      <c r="H162" s="4" t="str">
        <f>IFERROR(IF('排序（YTM）'!H161=1,日收益率!H162,""),"")</f>
        <v/>
      </c>
      <c r="I162" s="4">
        <f>IFERROR(IF('排序（YTM）'!I161=1,日收益率!I162,""),"")</f>
        <v>2.5357417538960147E-2</v>
      </c>
      <c r="J162" s="4" t="str">
        <f>IFERROR(IF('排序（YTM）'!J161=1,日收益率!J162,""),"")</f>
        <v/>
      </c>
      <c r="K162" s="4" t="str">
        <f>IFERROR(IF('排序（YTM）'!K161=1,日收益率!K162,""),"")</f>
        <v/>
      </c>
      <c r="M162" s="6">
        <f t="shared" si="2"/>
        <v>1.0543214808591854</v>
      </c>
    </row>
    <row r="163" spans="1:13" x14ac:dyDescent="0.15">
      <c r="A163" s="1">
        <v>42520</v>
      </c>
      <c r="B163" s="4" t="str">
        <f>IFERROR(IF('排序（YTM）'!B162=1,日收益率!B163,""),"")</f>
        <v/>
      </c>
      <c r="C163" s="4" t="str">
        <f>IFERROR(IF('排序（YTM）'!C162=1,日收益率!C163,""),"")</f>
        <v/>
      </c>
      <c r="D163" s="4" t="str">
        <f>IFERROR(IF('排序（YTM）'!D162=1,日收益率!D163,""),"")</f>
        <v/>
      </c>
      <c r="E163" s="4" t="str">
        <f>IFERROR(IF('排序（YTM）'!E162=1,日收益率!E163,""),"")</f>
        <v/>
      </c>
      <c r="F163" s="4" t="str">
        <f>IFERROR(IF('排序（YTM）'!F162=1,日收益率!F163,""),"")</f>
        <v/>
      </c>
      <c r="G163" s="4" t="str">
        <f>IFERROR(IF('排序（YTM）'!G162=1,日收益率!G163,""),"")</f>
        <v/>
      </c>
      <c r="H163" s="4">
        <f>IFERROR(IF('排序（YTM）'!H162=1,日收益率!H163,""),"")</f>
        <v>8.4913671101038979E-4</v>
      </c>
      <c r="I163" s="4" t="str">
        <f>IFERROR(IF('排序（YTM）'!I162=1,日收益率!I163,""),"")</f>
        <v/>
      </c>
      <c r="J163" s="4" t="str">
        <f>IFERROR(IF('排序（YTM）'!J162=1,日收益率!J163,""),"")</f>
        <v/>
      </c>
      <c r="K163" s="4" t="str">
        <f>IFERROR(IF('排序（YTM）'!K162=1,日收益率!K163,""),"")</f>
        <v/>
      </c>
      <c r="M163" s="6">
        <f t="shared" si="2"/>
        <v>1.0552167439337898</v>
      </c>
    </row>
    <row r="164" spans="1:13" x14ac:dyDescent="0.15">
      <c r="A164" s="1">
        <v>42521</v>
      </c>
      <c r="B164" s="4" t="str">
        <f>IFERROR(IF('排序（YTM）'!B163=1,日收益率!B164,""),"")</f>
        <v/>
      </c>
      <c r="C164" s="4" t="str">
        <f>IFERROR(IF('排序（YTM）'!C163=1,日收益率!C164,""),"")</f>
        <v/>
      </c>
      <c r="D164" s="4" t="str">
        <f>IFERROR(IF('排序（YTM）'!D163=1,日收益率!D164,""),"")</f>
        <v/>
      </c>
      <c r="E164" s="4" t="str">
        <f>IFERROR(IF('排序（YTM）'!E163=1,日收益率!E164,""),"")</f>
        <v/>
      </c>
      <c r="F164" s="4" t="str">
        <f>IFERROR(IF('排序（YTM）'!F163=1,日收益率!F164,""),"")</f>
        <v/>
      </c>
      <c r="G164" s="4">
        <f>IFERROR(IF('排序（YTM）'!G163=1,日收益率!G164,""),"")</f>
        <v>2.8763429354106806E-2</v>
      </c>
      <c r="H164" s="4" t="str">
        <f>IFERROR(IF('排序（YTM）'!H163=1,日收益率!H164,""),"")</f>
        <v/>
      </c>
      <c r="I164" s="4" t="str">
        <f>IFERROR(IF('排序（YTM）'!I163=1,日收益率!I164,""),"")</f>
        <v/>
      </c>
      <c r="J164" s="4" t="str">
        <f>IFERROR(IF('排序（YTM）'!J163=1,日收益率!J164,""),"")</f>
        <v/>
      </c>
      <c r="K164" s="4" t="str">
        <f>IFERROR(IF('排序（YTM）'!K163=1,日收益率!K164,""),"")</f>
        <v/>
      </c>
      <c r="M164" s="6">
        <f t="shared" si="2"/>
        <v>1.0855683962011999</v>
      </c>
    </row>
    <row r="165" spans="1:13" x14ac:dyDescent="0.15">
      <c r="A165" s="1">
        <v>42522</v>
      </c>
      <c r="B165" s="4" t="str">
        <f>IFERROR(IF('排序（YTM）'!B164=1,日收益率!B165,""),"")</f>
        <v/>
      </c>
      <c r="C165" s="4" t="str">
        <f>IFERROR(IF('排序（YTM）'!C164=1,日收益率!C165,""),"")</f>
        <v/>
      </c>
      <c r="D165" s="4" t="str">
        <f>IFERROR(IF('排序（YTM）'!D164=1,日收益率!D165,""),"")</f>
        <v/>
      </c>
      <c r="E165" s="4" t="str">
        <f>IFERROR(IF('排序（YTM）'!E164=1,日收益率!E165,""),"")</f>
        <v/>
      </c>
      <c r="F165" s="4" t="str">
        <f>IFERROR(IF('排序（YTM）'!F164=1,日收益率!F165,""),"")</f>
        <v/>
      </c>
      <c r="G165" s="4" t="str">
        <f>IFERROR(IF('排序（YTM）'!G164=1,日收益率!G165,""),"")</f>
        <v/>
      </c>
      <c r="H165" s="4">
        <f>IFERROR(IF('排序（YTM）'!H164=1,日收益率!H165,""),"")</f>
        <v>1.0366600697389039E-3</v>
      </c>
      <c r="I165" s="4" t="str">
        <f>IFERROR(IF('排序（YTM）'!I164=1,日收益率!I165,""),"")</f>
        <v/>
      </c>
      <c r="J165" s="4" t="str">
        <f>IFERROR(IF('排序（YTM）'!J164=1,日收益率!J165,""),"")</f>
        <v/>
      </c>
      <c r="K165" s="4" t="str">
        <f>IFERROR(IF('排序（YTM）'!K164=1,日收益率!K165,""),"")</f>
        <v/>
      </c>
      <c r="M165" s="6">
        <f t="shared" si="2"/>
        <v>1.0866937616105121</v>
      </c>
    </row>
    <row r="166" spans="1:13" x14ac:dyDescent="0.15">
      <c r="A166" s="1">
        <v>42523</v>
      </c>
      <c r="B166" s="4" t="str">
        <f>IFERROR(IF('排序（YTM）'!B165=1,日收益率!B166,""),"")</f>
        <v/>
      </c>
      <c r="C166" s="4" t="str">
        <f>IFERROR(IF('排序（YTM）'!C165=1,日收益率!C166,""),"")</f>
        <v/>
      </c>
      <c r="D166" s="4" t="str">
        <f>IFERROR(IF('排序（YTM）'!D165=1,日收益率!D166,""),"")</f>
        <v/>
      </c>
      <c r="E166" s="4" t="str">
        <f>IFERROR(IF('排序（YTM）'!E165=1,日收益率!E166,""),"")</f>
        <v/>
      </c>
      <c r="F166" s="4" t="str">
        <f>IFERROR(IF('排序（YTM）'!F165=1,日收益率!F166,""),"")</f>
        <v/>
      </c>
      <c r="G166" s="4" t="str">
        <f>IFERROR(IF('排序（YTM）'!G165=1,日收益率!G166,""),"")</f>
        <v/>
      </c>
      <c r="H166" s="4">
        <f>IFERROR(IF('排序（YTM）'!H165=1,日收益率!H166,""),"")</f>
        <v>1.8828845791740711E-4</v>
      </c>
      <c r="I166" s="4" t="str">
        <f>IFERROR(IF('排序（YTM）'!I165=1,日收益率!I166,""),"")</f>
        <v/>
      </c>
      <c r="J166" s="4" t="str">
        <f>IFERROR(IF('排序（YTM）'!J165=1,日收益率!J166,""),"")</f>
        <v/>
      </c>
      <c r="K166" s="4" t="str">
        <f>IFERROR(IF('排序（YTM）'!K165=1,日收益率!K166,""),"")</f>
        <v/>
      </c>
      <c r="M166" s="6">
        <f t="shared" si="2"/>
        <v>1.0868983735031141</v>
      </c>
    </row>
    <row r="167" spans="1:13" x14ac:dyDescent="0.15">
      <c r="A167" s="1">
        <v>42524</v>
      </c>
      <c r="B167" s="4" t="str">
        <f>IFERROR(IF('排序（YTM）'!B166=1,日收益率!B167,""),"")</f>
        <v/>
      </c>
      <c r="C167" s="4" t="str">
        <f>IFERROR(IF('排序（YTM）'!C166=1,日收益率!C167,""),"")</f>
        <v/>
      </c>
      <c r="D167" s="4" t="str">
        <f>IFERROR(IF('排序（YTM）'!D166=1,日收益率!D167,""),"")</f>
        <v/>
      </c>
      <c r="E167" s="4" t="str">
        <f>IFERROR(IF('排序（YTM）'!E166=1,日收益率!E167,""),"")</f>
        <v/>
      </c>
      <c r="F167" s="4" t="str">
        <f>IFERROR(IF('排序（YTM）'!F166=1,日收益率!F167,""),"")</f>
        <v/>
      </c>
      <c r="G167" s="4" t="str">
        <f>IFERROR(IF('排序（YTM）'!G166=1,日收益率!G167,""),"")</f>
        <v/>
      </c>
      <c r="H167" s="4">
        <f>IFERROR(IF('排序（YTM）'!H166=1,日收益率!H167,""),"")</f>
        <v>4.706325301204739E-4</v>
      </c>
      <c r="I167" s="4" t="str">
        <f>IFERROR(IF('排序（YTM）'!I166=1,日收益率!I167,""),"")</f>
        <v/>
      </c>
      <c r="J167" s="4" t="str">
        <f>IFERROR(IF('排序（YTM）'!J166=1,日收益率!J167,""),"")</f>
        <v/>
      </c>
      <c r="K167" s="4" t="str">
        <f>IFERROR(IF('排序（YTM）'!K166=1,日收益率!K167,""),"")</f>
        <v/>
      </c>
      <c r="M167" s="6">
        <f t="shared" si="2"/>
        <v>1.0874099032346198</v>
      </c>
    </row>
    <row r="168" spans="1:13" x14ac:dyDescent="0.15">
      <c r="A168" s="1">
        <v>42527</v>
      </c>
      <c r="B168" s="4" t="str">
        <f>IFERROR(IF('排序（YTM）'!B167=1,日收益率!B168,""),"")</f>
        <v/>
      </c>
      <c r="C168" s="4" t="str">
        <f>IFERROR(IF('排序（YTM）'!C167=1,日收益率!C168,""),"")</f>
        <v/>
      </c>
      <c r="D168" s="4" t="str">
        <f>IFERROR(IF('排序（YTM）'!D167=1,日收益率!D168,""),"")</f>
        <v/>
      </c>
      <c r="E168" s="4" t="str">
        <f>IFERROR(IF('排序（YTM）'!E167=1,日收益率!E168,""),"")</f>
        <v/>
      </c>
      <c r="F168" s="4" t="str">
        <f>IFERROR(IF('排序（YTM）'!F167=1,日收益率!F168,""),"")</f>
        <v/>
      </c>
      <c r="G168" s="4" t="str">
        <f>IFERROR(IF('排序（YTM）'!G167=1,日收益率!G168,""),"")</f>
        <v/>
      </c>
      <c r="H168" s="4" t="str">
        <f>IFERROR(IF('排序（YTM）'!H167=1,日收益率!H168,""),"")</f>
        <v/>
      </c>
      <c r="I168" s="4" t="str">
        <f>IFERROR(IF('排序（YTM）'!I167=1,日收益率!I168,""),"")</f>
        <v/>
      </c>
      <c r="J168" s="4" t="str">
        <f>IFERROR(IF('排序（YTM）'!J167=1,日收益率!J168,""),"")</f>
        <v/>
      </c>
      <c r="K168" s="4" t="str">
        <f>IFERROR(IF('排序（YTM）'!K167=1,日收益率!K168,""),"")</f>
        <v/>
      </c>
      <c r="M168" s="6">
        <f t="shared" si="2"/>
        <v>1.0874099032346198</v>
      </c>
    </row>
    <row r="169" spans="1:13" x14ac:dyDescent="0.15">
      <c r="A169" s="1">
        <v>42528</v>
      </c>
      <c r="B169" s="4" t="str">
        <f>IFERROR(IF('排序（YTM）'!B168=1,日收益率!B169,""),"")</f>
        <v/>
      </c>
      <c r="C169" s="4" t="str">
        <f>IFERROR(IF('排序（YTM）'!C168=1,日收益率!C169,""),"")</f>
        <v/>
      </c>
      <c r="D169" s="4" t="str">
        <f>IFERROR(IF('排序（YTM）'!D168=1,日收益率!D169,""),"")</f>
        <v/>
      </c>
      <c r="E169" s="4" t="str">
        <f>IFERROR(IF('排序（YTM）'!E168=1,日收益率!E169,""),"")</f>
        <v/>
      </c>
      <c r="F169" s="4" t="str">
        <f>IFERROR(IF('排序（YTM）'!F168=1,日收益率!F169,""),"")</f>
        <v/>
      </c>
      <c r="G169" s="4" t="str">
        <f>IFERROR(IF('排序（YTM）'!G168=1,日收益率!G169,""),"")</f>
        <v/>
      </c>
      <c r="H169" s="4">
        <f>IFERROR(IF('排序（YTM）'!H168=1,日收益率!H169,""),"")</f>
        <v>-1.88040616773133E-4</v>
      </c>
      <c r="I169" s="4" t="str">
        <f>IFERROR(IF('排序（YTM）'!I168=1,日收益率!I169,""),"")</f>
        <v/>
      </c>
      <c r="J169" s="4" t="str">
        <f>IFERROR(IF('排序（YTM）'!J168=1,日收益率!J169,""),"")</f>
        <v/>
      </c>
      <c r="K169" s="4" t="str">
        <f>IFERROR(IF('排序（YTM）'!K168=1,日收益率!K169,""),"")</f>
        <v/>
      </c>
      <c r="M169" s="6">
        <f t="shared" si="2"/>
        <v>1.0872054260057304</v>
      </c>
    </row>
    <row r="170" spans="1:13" x14ac:dyDescent="0.15">
      <c r="A170" s="1">
        <v>42529</v>
      </c>
      <c r="B170" s="4" t="str">
        <f>IFERROR(IF('排序（YTM）'!B169=1,日收益率!B170,""),"")</f>
        <v/>
      </c>
      <c r="C170" s="4" t="str">
        <f>IFERROR(IF('排序（YTM）'!C169=1,日收益率!C170,""),"")</f>
        <v/>
      </c>
      <c r="D170" s="4" t="str">
        <f>IFERROR(IF('排序（YTM）'!D169=1,日收益率!D170,""),"")</f>
        <v/>
      </c>
      <c r="E170" s="4" t="str">
        <f>IFERROR(IF('排序（YTM）'!E169=1,日收益率!E170,""),"")</f>
        <v/>
      </c>
      <c r="F170" s="4" t="str">
        <f>IFERROR(IF('排序（YTM）'!F169=1,日收益率!F170,""),"")</f>
        <v/>
      </c>
      <c r="G170" s="4" t="str">
        <f>IFERROR(IF('排序（YTM）'!G169=1,日收益率!G170,""),"")</f>
        <v/>
      </c>
      <c r="H170" s="4">
        <f>IFERROR(IF('排序（YTM）'!H169=1,日收益率!H170,""),"")</f>
        <v>4.7018995674252828E-4</v>
      </c>
      <c r="I170" s="4" t="str">
        <f>IFERROR(IF('排序（YTM）'!I169=1,日收益率!I170,""),"")</f>
        <v/>
      </c>
      <c r="J170" s="4" t="str">
        <f>IFERROR(IF('排序（YTM）'!J169=1,日收益率!J170,""),"")</f>
        <v/>
      </c>
      <c r="K170" s="4" t="str">
        <f>IFERROR(IF('排序（YTM）'!K169=1,日收益率!K170,""),"")</f>
        <v/>
      </c>
      <c r="M170" s="6">
        <f t="shared" si="2"/>
        <v>1.0877166190779544</v>
      </c>
    </row>
    <row r="171" spans="1:13" x14ac:dyDescent="0.15">
      <c r="A171" s="1">
        <v>42534</v>
      </c>
      <c r="B171" s="4" t="str">
        <f>IFERROR(IF('排序（YTM）'!B170=1,日收益率!B171,""),"")</f>
        <v/>
      </c>
      <c r="C171" s="4" t="str">
        <f>IFERROR(IF('排序（YTM）'!C170=1,日收益率!C171,""),"")</f>
        <v/>
      </c>
      <c r="D171" s="4" t="str">
        <f>IFERROR(IF('排序（YTM）'!D170=1,日收益率!D171,""),"")</f>
        <v/>
      </c>
      <c r="E171" s="4" t="str">
        <f>IFERROR(IF('排序（YTM）'!E170=1,日收益率!E171,""),"")</f>
        <v/>
      </c>
      <c r="F171" s="4" t="str">
        <f>IFERROR(IF('排序（YTM）'!F170=1,日收益率!F171,""),"")</f>
        <v/>
      </c>
      <c r="G171" s="4" t="str">
        <f>IFERROR(IF('排序（YTM）'!G170=1,日收益率!G171,""),"")</f>
        <v/>
      </c>
      <c r="H171" s="4" t="str">
        <f>IFERROR(IF('排序（YTM）'!H170=1,日收益率!H171,""),"")</f>
        <v/>
      </c>
      <c r="I171" s="4" t="str">
        <f>IFERROR(IF('排序（YTM）'!I170=1,日收益率!I171,""),"")</f>
        <v/>
      </c>
      <c r="J171" s="4" t="str">
        <f>IFERROR(IF('排序（YTM）'!J170=1,日收益率!J171,""),"")</f>
        <v/>
      </c>
      <c r="K171" s="4" t="str">
        <f>IFERROR(IF('排序（YTM）'!K170=1,日收益率!K171,""),"")</f>
        <v/>
      </c>
      <c r="M171" s="6">
        <f t="shared" si="2"/>
        <v>1.0877166190779544</v>
      </c>
    </row>
    <row r="172" spans="1:13" x14ac:dyDescent="0.15">
      <c r="A172" s="1">
        <v>42535</v>
      </c>
      <c r="B172" s="4" t="str">
        <f>IFERROR(IF('排序（YTM）'!B171=1,日收益率!B172,""),"")</f>
        <v/>
      </c>
      <c r="C172" s="4" t="str">
        <f>IFERROR(IF('排序（YTM）'!C171=1,日收益率!C172,""),"")</f>
        <v/>
      </c>
      <c r="D172" s="4" t="str">
        <f>IFERROR(IF('排序（YTM）'!D171=1,日收益率!D172,""),"")</f>
        <v/>
      </c>
      <c r="E172" s="4" t="str">
        <f>IFERROR(IF('排序（YTM）'!E171=1,日收益率!E172,""),"")</f>
        <v/>
      </c>
      <c r="F172" s="4" t="str">
        <f>IFERROR(IF('排序（YTM）'!F171=1,日收益率!F172,""),"")</f>
        <v/>
      </c>
      <c r="G172" s="4" t="str">
        <f>IFERROR(IF('排序（YTM）'!G171=1,日收益率!G172,""),"")</f>
        <v/>
      </c>
      <c r="H172" s="4" t="str">
        <f>IFERROR(IF('排序（YTM）'!H171=1,日收益率!H172,""),"")</f>
        <v/>
      </c>
      <c r="I172" s="4" t="str">
        <f>IFERROR(IF('排序（YTM）'!I171=1,日收益率!I172,""),"")</f>
        <v/>
      </c>
      <c r="J172" s="4" t="str">
        <f>IFERROR(IF('排序（YTM）'!J171=1,日收益率!J172,""),"")</f>
        <v/>
      </c>
      <c r="K172" s="4">
        <f>IFERROR(IF('排序（YTM）'!K171=1,日收益率!K172,""),"")</f>
        <v>6.5084906218570993E-4</v>
      </c>
      <c r="M172" s="6">
        <f t="shared" si="2"/>
        <v>1.088424558419405</v>
      </c>
    </row>
    <row r="173" spans="1:13" x14ac:dyDescent="0.15">
      <c r="A173" s="1">
        <v>42536</v>
      </c>
      <c r="B173" s="4" t="str">
        <f>IFERROR(IF('排序（YTM）'!B172=1,日收益率!B173,""),"")</f>
        <v/>
      </c>
      <c r="C173" s="4" t="str">
        <f>IFERROR(IF('排序（YTM）'!C172=1,日收益率!C173,""),"")</f>
        <v/>
      </c>
      <c r="D173" s="4" t="str">
        <f>IFERROR(IF('排序（YTM）'!D172=1,日收益率!D173,""),"")</f>
        <v/>
      </c>
      <c r="E173" s="4" t="str">
        <f>IFERROR(IF('排序（YTM）'!E172=1,日收益率!E173,""),"")</f>
        <v/>
      </c>
      <c r="F173" s="4" t="str">
        <f>IFERROR(IF('排序（YTM）'!F172=1,日收益率!F173,""),"")</f>
        <v/>
      </c>
      <c r="G173" s="4" t="str">
        <f>IFERROR(IF('排序（YTM）'!G172=1,日收益率!G173,""),"")</f>
        <v/>
      </c>
      <c r="H173" s="4" t="str">
        <f>IFERROR(IF('排序（YTM）'!H172=1,日收益率!H173,""),"")</f>
        <v/>
      </c>
      <c r="I173" s="4" t="str">
        <f>IFERROR(IF('排序（YTM）'!I172=1,日收益率!I173,""),"")</f>
        <v/>
      </c>
      <c r="J173" s="4" t="str">
        <f>IFERROR(IF('排序（YTM）'!J172=1,日收益率!J173,""),"")</f>
        <v/>
      </c>
      <c r="K173" s="4" t="str">
        <f>IFERROR(IF('排序（YTM）'!K172=1,日收益率!K173,""),"")</f>
        <v/>
      </c>
      <c r="M173" s="6">
        <f t="shared" si="2"/>
        <v>1.088424558419405</v>
      </c>
    </row>
    <row r="174" spans="1:13" x14ac:dyDescent="0.15">
      <c r="A174" s="1">
        <v>42537</v>
      </c>
      <c r="B174" s="4" t="str">
        <f>IFERROR(IF('排序（YTM）'!B173=1,日收益率!B174,""),"")</f>
        <v/>
      </c>
      <c r="C174" s="4" t="str">
        <f>IFERROR(IF('排序（YTM）'!C173=1,日收益率!C174,""),"")</f>
        <v/>
      </c>
      <c r="D174" s="4" t="str">
        <f>IFERROR(IF('排序（YTM）'!D173=1,日收益率!D174,""),"")</f>
        <v/>
      </c>
      <c r="E174" s="4" t="str">
        <f>IFERROR(IF('排序（YTM）'!E173=1,日收益率!E174,""),"")</f>
        <v/>
      </c>
      <c r="F174" s="4" t="str">
        <f>IFERROR(IF('排序（YTM）'!F173=1,日收益率!F174,""),"")</f>
        <v/>
      </c>
      <c r="G174" s="4" t="str">
        <f>IFERROR(IF('排序（YTM）'!G173=1,日收益率!G174,""),"")</f>
        <v/>
      </c>
      <c r="H174" s="4">
        <f>IFERROR(IF('排序（YTM）'!H173=1,日收益率!H174,""),"")</f>
        <v>-9.3843843843921526E-5</v>
      </c>
      <c r="I174" s="4" t="str">
        <f>IFERROR(IF('排序（YTM）'!I173=1,日收益率!I174,""),"")</f>
        <v/>
      </c>
      <c r="J174" s="4" t="str">
        <f>IFERROR(IF('排序（YTM）'!J173=1,日收益率!J174,""),"")</f>
        <v/>
      </c>
      <c r="K174" s="4" t="str">
        <f>IFERROR(IF('排序（YTM）'!K173=1,日收益率!K174,""),"")</f>
        <v/>
      </c>
      <c r="M174" s="6">
        <f t="shared" si="2"/>
        <v>1.0883224164751089</v>
      </c>
    </row>
    <row r="175" spans="1:13" x14ac:dyDescent="0.15">
      <c r="A175" s="1">
        <v>42538</v>
      </c>
      <c r="B175" s="4" t="str">
        <f>IFERROR(IF('排序（YTM）'!B174=1,日收益率!B175,""),"")</f>
        <v/>
      </c>
      <c r="C175" s="4" t="str">
        <f>IFERROR(IF('排序（YTM）'!C174=1,日收益率!C175,""),"")</f>
        <v/>
      </c>
      <c r="D175" s="4" t="str">
        <f>IFERROR(IF('排序（YTM）'!D174=1,日收益率!D175,""),"")</f>
        <v/>
      </c>
      <c r="E175" s="4" t="str">
        <f>IFERROR(IF('排序（YTM）'!E174=1,日收益率!E175,""),"")</f>
        <v/>
      </c>
      <c r="F175" s="4" t="str">
        <f>IFERROR(IF('排序（YTM）'!F174=1,日收益率!F175,""),"")</f>
        <v/>
      </c>
      <c r="G175" s="4">
        <f>IFERROR(IF('排序（YTM）'!G174=1,日收益率!G175,""),"")</f>
        <v>1.1185240181889267E-2</v>
      </c>
      <c r="H175" s="4" t="str">
        <f>IFERROR(IF('排序（YTM）'!H174=1,日收益率!H175,""),"")</f>
        <v/>
      </c>
      <c r="I175" s="4" t="str">
        <f>IFERROR(IF('排序（YTM）'!I174=1,日收益率!I175,""),"")</f>
        <v/>
      </c>
      <c r="J175" s="4" t="str">
        <f>IFERROR(IF('排序（YTM）'!J174=1,日收益率!J175,""),"")</f>
        <v/>
      </c>
      <c r="K175" s="4" t="str">
        <f>IFERROR(IF('排序（YTM）'!K174=1,日收益率!K175,""),"")</f>
        <v/>
      </c>
      <c r="M175" s="6">
        <f t="shared" si="2"/>
        <v>1.1004955640987171</v>
      </c>
    </row>
    <row r="176" spans="1:13" x14ac:dyDescent="0.15">
      <c r="A176" s="1">
        <v>42541</v>
      </c>
      <c r="B176" s="4" t="str">
        <f>IFERROR(IF('排序（YTM）'!B175=1,日收益率!B176,""),"")</f>
        <v/>
      </c>
      <c r="C176" s="4" t="str">
        <f>IFERROR(IF('排序（YTM）'!C175=1,日收益率!C176,""),"")</f>
        <v/>
      </c>
      <c r="D176" s="4" t="str">
        <f>IFERROR(IF('排序（YTM）'!D175=1,日收益率!D176,""),"")</f>
        <v/>
      </c>
      <c r="E176" s="4" t="str">
        <f>IFERROR(IF('排序（YTM）'!E175=1,日收益率!E176,""),"")</f>
        <v/>
      </c>
      <c r="F176" s="4" t="str">
        <f>IFERROR(IF('排序（YTM）'!F175=1,日收益率!F176,""),"")</f>
        <v/>
      </c>
      <c r="G176" s="4" t="str">
        <f>IFERROR(IF('排序（YTM）'!G175=1,日收益率!G176,""),"")</f>
        <v/>
      </c>
      <c r="H176" s="4" t="str">
        <f>IFERROR(IF('排序（YTM）'!H175=1,日收益率!H176,""),"")</f>
        <v/>
      </c>
      <c r="I176" s="4" t="str">
        <f>IFERROR(IF('排序（YTM）'!I175=1,日收益率!I176,""),"")</f>
        <v/>
      </c>
      <c r="J176" s="4" t="str">
        <f>IFERROR(IF('排序（YTM）'!J175=1,日收益率!J176,""),"")</f>
        <v/>
      </c>
      <c r="K176" s="4">
        <f>IFERROR(IF('排序（YTM）'!K175=1,日收益率!K176,""),"")</f>
        <v>1.9493433272730343E-3</v>
      </c>
      <c r="M176" s="6">
        <f t="shared" si="2"/>
        <v>1.1026408077832865</v>
      </c>
    </row>
    <row r="177" spans="1:13" x14ac:dyDescent="0.15">
      <c r="A177" s="1">
        <v>42542</v>
      </c>
      <c r="B177" s="4" t="str">
        <f>IFERROR(IF('排序（YTM）'!B176=1,日收益率!B177,""),"")</f>
        <v/>
      </c>
      <c r="C177" s="4" t="str">
        <f>IFERROR(IF('排序（YTM）'!C176=1,日收益率!C177,""),"")</f>
        <v/>
      </c>
      <c r="D177" s="4" t="str">
        <f>IFERROR(IF('排序（YTM）'!D176=1,日收益率!D177,""),"")</f>
        <v/>
      </c>
      <c r="E177" s="4" t="str">
        <f>IFERROR(IF('排序（YTM）'!E176=1,日收益率!E177,""),"")</f>
        <v/>
      </c>
      <c r="F177" s="4" t="str">
        <f>IFERROR(IF('排序（YTM）'!F176=1,日收益率!F177,""),"")</f>
        <v/>
      </c>
      <c r="G177" s="4" t="str">
        <f>IFERROR(IF('排序（YTM）'!G176=1,日收益率!G177,""),"")</f>
        <v/>
      </c>
      <c r="H177" s="4" t="str">
        <f>IFERROR(IF('排序（YTM）'!H176=1,日收益率!H177,""),"")</f>
        <v/>
      </c>
      <c r="I177" s="4" t="str">
        <f>IFERROR(IF('排序（YTM）'!I176=1,日收益率!I177,""),"")</f>
        <v/>
      </c>
      <c r="J177" s="4" t="str">
        <f>IFERROR(IF('排序（YTM）'!J176=1,日收益率!J177,""),"")</f>
        <v/>
      </c>
      <c r="K177" s="4">
        <f>IFERROR(IF('排序（YTM）'!K176=1,日收益率!K177,""),"")</f>
        <v>1.6049156272928133E-3</v>
      </c>
      <c r="M177" s="6">
        <f t="shared" si="2"/>
        <v>1.1044104532469887</v>
      </c>
    </row>
    <row r="178" spans="1:13" x14ac:dyDescent="0.15">
      <c r="A178" s="1">
        <v>42543</v>
      </c>
      <c r="B178" s="4" t="str">
        <f>IFERROR(IF('排序（YTM）'!B177=1,日收益率!B178,""),"")</f>
        <v/>
      </c>
      <c r="C178" s="4" t="str">
        <f>IFERROR(IF('排序（YTM）'!C177=1,日收益率!C178,""),"")</f>
        <v/>
      </c>
      <c r="D178" s="4" t="str">
        <f>IFERROR(IF('排序（YTM）'!D177=1,日收益率!D178,""),"")</f>
        <v/>
      </c>
      <c r="E178" s="4" t="str">
        <f>IFERROR(IF('排序（YTM）'!E177=1,日收益率!E178,""),"")</f>
        <v/>
      </c>
      <c r="F178" s="4" t="str">
        <f>IFERROR(IF('排序（YTM）'!F177=1,日收益率!F178,""),"")</f>
        <v/>
      </c>
      <c r="G178" s="4">
        <f>IFERROR(IF('排序（YTM）'!G177=1,日收益率!G178,""),"")</f>
        <v>-1.3207352040774278E-2</v>
      </c>
      <c r="H178" s="4" t="str">
        <f>IFERROR(IF('排序（YTM）'!H177=1,日收益率!H178,""),"")</f>
        <v/>
      </c>
      <c r="I178" s="4" t="str">
        <f>IFERROR(IF('排序（YTM）'!I177=1,日收益率!I178,""),"")</f>
        <v/>
      </c>
      <c r="J178" s="4" t="str">
        <f>IFERROR(IF('排序（YTM）'!J177=1,日收益率!J178,""),"")</f>
        <v/>
      </c>
      <c r="K178" s="4" t="str">
        <f>IFERROR(IF('排序（YTM）'!K177=1,日收益率!K178,""),"")</f>
        <v/>
      </c>
      <c r="M178" s="6">
        <f t="shared" si="2"/>
        <v>1.0898241155934447</v>
      </c>
    </row>
    <row r="179" spans="1:13" x14ac:dyDescent="0.15">
      <c r="A179" s="1">
        <v>42544</v>
      </c>
      <c r="B179" s="4" t="str">
        <f>IFERROR(IF('排序（YTM）'!B178=1,日收益率!B179,""),"")</f>
        <v/>
      </c>
      <c r="C179" s="4" t="str">
        <f>IFERROR(IF('排序（YTM）'!C178=1,日收益率!C179,""),"")</f>
        <v/>
      </c>
      <c r="D179" s="4" t="str">
        <f>IFERROR(IF('排序（YTM）'!D178=1,日收益率!D179,""),"")</f>
        <v/>
      </c>
      <c r="E179" s="4" t="str">
        <f>IFERROR(IF('排序（YTM）'!E178=1,日收益率!E179,""),"")</f>
        <v/>
      </c>
      <c r="F179" s="4" t="str">
        <f>IFERROR(IF('排序（YTM）'!F178=1,日收益率!F179,""),"")</f>
        <v/>
      </c>
      <c r="G179" s="4">
        <f>IFERROR(IF('排序（YTM）'!G178=1,日收益率!G179,""),"")</f>
        <v>-9.8860650938245032E-3</v>
      </c>
      <c r="H179" s="4" t="str">
        <f>IFERROR(IF('排序（YTM）'!H178=1,日收益率!H179,""),"")</f>
        <v/>
      </c>
      <c r="I179" s="4" t="str">
        <f>IFERROR(IF('排序（YTM）'!I178=1,日收益率!I179,""),"")</f>
        <v/>
      </c>
      <c r="J179" s="4" t="str">
        <f>IFERROR(IF('排序（YTM）'!J178=1,日收益率!J179,""),"")</f>
        <v/>
      </c>
      <c r="K179" s="4" t="str">
        <f>IFERROR(IF('排序（YTM）'!K178=1,日收益率!K179,""),"")</f>
        <v/>
      </c>
      <c r="M179" s="6">
        <f t="shared" si="2"/>
        <v>1.0790500434458683</v>
      </c>
    </row>
    <row r="180" spans="1:13" x14ac:dyDescent="0.15">
      <c r="A180" s="1">
        <v>42545</v>
      </c>
      <c r="B180" s="4" t="str">
        <f>IFERROR(IF('排序（YTM）'!B179=1,日收益率!B180,""),"")</f>
        <v/>
      </c>
      <c r="C180" s="4" t="str">
        <f>IFERROR(IF('排序（YTM）'!C179=1,日收益率!C180,""),"")</f>
        <v/>
      </c>
      <c r="D180" s="4" t="str">
        <f>IFERROR(IF('排序（YTM）'!D179=1,日收益率!D180,""),"")</f>
        <v/>
      </c>
      <c r="E180" s="4" t="str">
        <f>IFERROR(IF('排序（YTM）'!E179=1,日收益率!E180,""),"")</f>
        <v/>
      </c>
      <c r="F180" s="4" t="str">
        <f>IFERROR(IF('排序（YTM）'!F179=1,日收益率!F180,""),"")</f>
        <v/>
      </c>
      <c r="G180" s="4">
        <f>IFERROR(IF('排序（YTM）'!G179=1,日收益率!G180,""),"")</f>
        <v>1.3150565339734577E-2</v>
      </c>
      <c r="H180" s="4" t="str">
        <f>IFERROR(IF('排序（YTM）'!H179=1,日收益率!H180,""),"")</f>
        <v/>
      </c>
      <c r="I180" s="4" t="str">
        <f>IFERROR(IF('排序（YTM）'!I179=1,日收益率!I180,""),"")</f>
        <v/>
      </c>
      <c r="J180" s="4" t="str">
        <f>IFERROR(IF('排序（YTM）'!J179=1,日收益率!J180,""),"")</f>
        <v/>
      </c>
      <c r="K180" s="4" t="str">
        <f>IFERROR(IF('排序（YTM）'!K179=1,日收益率!K180,""),"")</f>
        <v/>
      </c>
      <c r="M180" s="6">
        <f t="shared" si="2"/>
        <v>1.0932401615470466</v>
      </c>
    </row>
    <row r="181" spans="1:13" x14ac:dyDescent="0.15">
      <c r="A181" s="1">
        <v>42548</v>
      </c>
      <c r="B181" s="4" t="str">
        <f>IFERROR(IF('排序（YTM）'!B180=1,日收益率!B181,""),"")</f>
        <v/>
      </c>
      <c r="C181" s="4" t="str">
        <f>IFERROR(IF('排序（YTM）'!C180=1,日收益率!C181,""),"")</f>
        <v/>
      </c>
      <c r="D181" s="4" t="str">
        <f>IFERROR(IF('排序（YTM）'!D180=1,日收益率!D181,""),"")</f>
        <v/>
      </c>
      <c r="E181" s="4" t="str">
        <f>IFERROR(IF('排序（YTM）'!E180=1,日收益率!E181,""),"")</f>
        <v/>
      </c>
      <c r="F181" s="4" t="str">
        <f>IFERROR(IF('排序（YTM）'!F180=1,日收益率!F181,""),"")</f>
        <v/>
      </c>
      <c r="G181" s="4">
        <f>IFERROR(IF('排序（YTM）'!G180=1,日收益率!G181,""),"")</f>
        <v>4.6875101123555751E-4</v>
      </c>
      <c r="H181" s="4" t="str">
        <f>IFERROR(IF('排序（YTM）'!H180=1,日收益率!H181,""),"")</f>
        <v/>
      </c>
      <c r="I181" s="4" t="str">
        <f>IFERROR(IF('排序（YTM）'!I180=1,日收益率!I181,""),"")</f>
        <v/>
      </c>
      <c r="J181" s="4" t="str">
        <f>IFERROR(IF('排序（YTM）'!J180=1,日收益率!J181,""),"")</f>
        <v/>
      </c>
      <c r="K181" s="4" t="str">
        <f>IFERROR(IF('排序（YTM）'!K180=1,日收益率!K181,""),"")</f>
        <v/>
      </c>
      <c r="M181" s="6">
        <f t="shared" si="2"/>
        <v>1.0937526189782951</v>
      </c>
    </row>
    <row r="182" spans="1:13" x14ac:dyDescent="0.15">
      <c r="A182" s="1">
        <v>42549</v>
      </c>
      <c r="B182" s="4" t="str">
        <f>IFERROR(IF('排序（YTM）'!B181=1,日收益率!B182,""),"")</f>
        <v/>
      </c>
      <c r="C182" s="4" t="str">
        <f>IFERROR(IF('排序（YTM）'!C181=1,日收益率!C182,""),"")</f>
        <v/>
      </c>
      <c r="D182" s="4" t="str">
        <f>IFERROR(IF('排序（YTM）'!D181=1,日收益率!D182,""),"")</f>
        <v/>
      </c>
      <c r="E182" s="4" t="str">
        <f>IFERROR(IF('排序（YTM）'!E181=1,日收益率!E182,""),"")</f>
        <v/>
      </c>
      <c r="F182" s="4" t="str">
        <f>IFERROR(IF('排序（YTM）'!F181=1,日收益率!F182,""),"")</f>
        <v/>
      </c>
      <c r="G182" s="4">
        <f>IFERROR(IF('排序（YTM）'!G181=1,日收益率!G182,""),"")</f>
        <v>-2.9356371564803752E-4</v>
      </c>
      <c r="H182" s="4" t="str">
        <f>IFERROR(IF('排序（YTM）'!H181=1,日收益率!H182,""),"")</f>
        <v/>
      </c>
      <c r="I182" s="4" t="str">
        <f>IFERROR(IF('排序（YTM）'!I181=1,日收益率!I182,""),"")</f>
        <v/>
      </c>
      <c r="J182" s="4" t="str">
        <f>IFERROR(IF('排序（YTM）'!J181=1,日收益率!J182,""),"")</f>
        <v/>
      </c>
      <c r="K182" s="4" t="str">
        <f>IFERROR(IF('排序（YTM）'!K181=1,日收益率!K182,""),"")</f>
        <v/>
      </c>
      <c r="M182" s="6">
        <f t="shared" si="2"/>
        <v>1.093431532895468</v>
      </c>
    </row>
    <row r="183" spans="1:13" x14ac:dyDescent="0.15">
      <c r="A183" s="1">
        <v>42550</v>
      </c>
      <c r="B183" s="4" t="str">
        <f>IFERROR(IF('排序（YTM）'!B182=1,日收益率!B183,""),"")</f>
        <v/>
      </c>
      <c r="C183" s="4" t="str">
        <f>IFERROR(IF('排序（YTM）'!C182=1,日收益率!C183,""),"")</f>
        <v/>
      </c>
      <c r="D183" s="4" t="str">
        <f>IFERROR(IF('排序（YTM）'!D182=1,日收益率!D183,""),"")</f>
        <v/>
      </c>
      <c r="E183" s="4" t="str">
        <f>IFERROR(IF('排序（YTM）'!E182=1,日收益率!E183,""),"")</f>
        <v/>
      </c>
      <c r="F183" s="4" t="str">
        <f>IFERROR(IF('排序（YTM）'!F182=1,日收益率!F183,""),"")</f>
        <v/>
      </c>
      <c r="G183" s="4">
        <f>IFERROR(IF('排序（YTM）'!G182=1,日收益率!G183,""),"")</f>
        <v>-9.9659175050171855E-3</v>
      </c>
      <c r="H183" s="4" t="str">
        <f>IFERROR(IF('排序（YTM）'!H182=1,日收益率!H183,""),"")</f>
        <v/>
      </c>
      <c r="I183" s="4" t="str">
        <f>IFERROR(IF('排序（YTM）'!I182=1,日收益率!I183,""),"")</f>
        <v/>
      </c>
      <c r="J183" s="4" t="str">
        <f>IFERROR(IF('排序（YTM）'!J182=1,日收益率!J183,""),"")</f>
        <v/>
      </c>
      <c r="K183" s="4" t="str">
        <f>IFERROR(IF('排序（YTM）'!K182=1,日收益率!K183,""),"")</f>
        <v/>
      </c>
      <c r="M183" s="6">
        <f t="shared" si="2"/>
        <v>1.0825344844412472</v>
      </c>
    </row>
    <row r="184" spans="1:13" x14ac:dyDescent="0.15">
      <c r="A184" s="1">
        <v>42551</v>
      </c>
      <c r="B184" s="4" t="str">
        <f>IFERROR(IF('排序（YTM）'!B183=1,日收益率!B184,""),"")</f>
        <v/>
      </c>
      <c r="C184" s="4" t="str">
        <f>IFERROR(IF('排序（YTM）'!C183=1,日收益率!C184,""),"")</f>
        <v/>
      </c>
      <c r="D184" s="4" t="str">
        <f>IFERROR(IF('排序（YTM）'!D183=1,日收益率!D184,""),"")</f>
        <v/>
      </c>
      <c r="E184" s="4" t="str">
        <f>IFERROR(IF('排序（YTM）'!E183=1,日收益率!E184,""),"")</f>
        <v/>
      </c>
      <c r="F184" s="4" t="str">
        <f>IFERROR(IF('排序（YTM）'!F183=1,日收益率!F184,""),"")</f>
        <v/>
      </c>
      <c r="G184" s="4">
        <f>IFERROR(IF('排序（YTM）'!G183=1,日收益率!G184,""),"")</f>
        <v>-1.1202240385830398E-2</v>
      </c>
      <c r="H184" s="4" t="str">
        <f>IFERROR(IF('排序（YTM）'!H183=1,日收益率!H184,""),"")</f>
        <v/>
      </c>
      <c r="I184" s="4" t="str">
        <f>IFERROR(IF('排序（YTM）'!I183=1,日收益率!I184,""),"")</f>
        <v/>
      </c>
      <c r="J184" s="4" t="str">
        <f>IFERROR(IF('排序（YTM）'!J183=1,日收益率!J184,""),"")</f>
        <v/>
      </c>
      <c r="K184" s="4" t="str">
        <f>IFERROR(IF('排序（YTM）'!K183=1,日收益率!K184,""),"")</f>
        <v/>
      </c>
      <c r="M184" s="6">
        <f t="shared" si="2"/>
        <v>1.0704076729205854</v>
      </c>
    </row>
    <row r="185" spans="1:13" x14ac:dyDescent="0.15">
      <c r="A185" s="1">
        <v>42552</v>
      </c>
      <c r="B185" s="4" t="str">
        <f>IFERROR(IF('排序（YTM）'!B184=1,日收益率!B185,""),"")</f>
        <v/>
      </c>
      <c r="C185" s="4" t="str">
        <f>IFERROR(IF('排序（YTM）'!C184=1,日收益率!C185,""),"")</f>
        <v/>
      </c>
      <c r="D185" s="4" t="str">
        <f>IFERROR(IF('排序（YTM）'!D184=1,日收益率!D185,""),"")</f>
        <v/>
      </c>
      <c r="E185" s="4" t="str">
        <f>IFERROR(IF('排序（YTM）'!E184=1,日收益率!E185,""),"")</f>
        <v/>
      </c>
      <c r="F185" s="4" t="str">
        <f>IFERROR(IF('排序（YTM）'!F184=1,日收益率!F185,""),"")</f>
        <v/>
      </c>
      <c r="G185" s="4">
        <f>IFERROR(IF('排序（YTM）'!G184=1,日收益率!G185,""),"")</f>
        <v>1.5958325792198025E-4</v>
      </c>
      <c r="H185" s="4" t="str">
        <f>IFERROR(IF('排序（YTM）'!H184=1,日收益率!H185,""),"")</f>
        <v/>
      </c>
      <c r="I185" s="4" t="str">
        <f>IFERROR(IF('排序（YTM）'!I184=1,日收益率!I185,""),"")</f>
        <v/>
      </c>
      <c r="J185" s="4" t="str">
        <f>IFERROR(IF('排序（YTM）'!J184=1,日收益率!J185,""),"")</f>
        <v/>
      </c>
      <c r="K185" s="4" t="str">
        <f>IFERROR(IF('排序（YTM）'!K184=1,日收益率!K185,""),"")</f>
        <v/>
      </c>
      <c r="M185" s="6">
        <f t="shared" si="2"/>
        <v>1.0705784920643346</v>
      </c>
    </row>
    <row r="186" spans="1:13" x14ac:dyDescent="0.15">
      <c r="A186" s="1">
        <v>42555</v>
      </c>
      <c r="B186" s="4" t="str">
        <f>IFERROR(IF('排序（YTM）'!B185=1,日收益率!B186,""),"")</f>
        <v/>
      </c>
      <c r="C186" s="4" t="str">
        <f>IFERROR(IF('排序（YTM）'!C185=1,日收益率!C186,""),"")</f>
        <v/>
      </c>
      <c r="D186" s="4" t="str">
        <f>IFERROR(IF('排序（YTM）'!D185=1,日收益率!D186,""),"")</f>
        <v/>
      </c>
      <c r="E186" s="4" t="str">
        <f>IFERROR(IF('排序（YTM）'!E185=1,日收益率!E186,""),"")</f>
        <v/>
      </c>
      <c r="F186" s="4" t="str">
        <f>IFERROR(IF('排序（YTM）'!F185=1,日收益率!F186,""),"")</f>
        <v/>
      </c>
      <c r="G186" s="4">
        <f>IFERROR(IF('排序（YTM）'!G185=1,日收益率!G186,""),"")</f>
        <v>-2.3930522178846614E-3</v>
      </c>
      <c r="H186" s="4" t="str">
        <f>IFERROR(IF('排序（YTM）'!H185=1,日收益率!H186,""),"")</f>
        <v/>
      </c>
      <c r="I186" s="4" t="str">
        <f>IFERROR(IF('排序（YTM）'!I185=1,日收益率!I186,""),"")</f>
        <v/>
      </c>
      <c r="J186" s="4" t="str">
        <f>IFERROR(IF('排序（YTM）'!J185=1,日收益率!J186,""),"")</f>
        <v/>
      </c>
      <c r="K186" s="4" t="str">
        <f>IFERROR(IF('排序（YTM）'!K185=1,日收益率!K186,""),"")</f>
        <v/>
      </c>
      <c r="M186" s="6">
        <f t="shared" si="2"/>
        <v>1.0680165418294805</v>
      </c>
    </row>
    <row r="187" spans="1:13" x14ac:dyDescent="0.15">
      <c r="A187" s="1">
        <v>42556</v>
      </c>
      <c r="B187" s="4" t="str">
        <f>IFERROR(IF('排序（YTM）'!B186=1,日收益率!B187,""),"")</f>
        <v/>
      </c>
      <c r="C187" s="4" t="str">
        <f>IFERROR(IF('排序（YTM）'!C186=1,日收益率!C187,""),"")</f>
        <v/>
      </c>
      <c r="D187" s="4" t="str">
        <f>IFERROR(IF('排序（YTM）'!D186=1,日收益率!D187,""),"")</f>
        <v/>
      </c>
      <c r="E187" s="4" t="str">
        <f>IFERROR(IF('排序（YTM）'!E186=1,日收益率!E187,""),"")</f>
        <v/>
      </c>
      <c r="F187" s="4" t="str">
        <f>IFERROR(IF('排序（YTM）'!F186=1,日收益率!F187,""),"")</f>
        <v/>
      </c>
      <c r="G187" s="4">
        <f>IFERROR(IF('排序（YTM）'!G186=1,日收益率!G187,""),"")</f>
        <v>3.9022968345014952E-4</v>
      </c>
      <c r="H187" s="4" t="str">
        <f>IFERROR(IF('排序（YTM）'!H186=1,日收益率!H187,""),"")</f>
        <v/>
      </c>
      <c r="I187" s="4" t="str">
        <f>IFERROR(IF('排序（YTM）'!I186=1,日收益率!I187,""),"")</f>
        <v/>
      </c>
      <c r="J187" s="4" t="str">
        <f>IFERROR(IF('排序（YTM）'!J186=1,日收益率!J187,""),"")</f>
        <v/>
      </c>
      <c r="K187" s="4" t="str">
        <f>IFERROR(IF('排序（YTM）'!K186=1,日收益率!K187,""),"")</f>
        <v/>
      </c>
      <c r="M187" s="6">
        <f t="shared" si="2"/>
        <v>1.0684333135865181</v>
      </c>
    </row>
    <row r="188" spans="1:13" x14ac:dyDescent="0.15">
      <c r="A188" s="1">
        <v>42557</v>
      </c>
      <c r="B188" s="4" t="str">
        <f>IFERROR(IF('排序（YTM）'!B187=1,日收益率!B188,""),"")</f>
        <v/>
      </c>
      <c r="C188" s="4" t="str">
        <f>IFERROR(IF('排序（YTM）'!C187=1,日收益率!C188,""),"")</f>
        <v/>
      </c>
      <c r="D188" s="4" t="str">
        <f>IFERROR(IF('排序（YTM）'!D187=1,日收益率!D188,""),"")</f>
        <v/>
      </c>
      <c r="E188" s="4" t="str">
        <f>IFERROR(IF('排序（YTM）'!E187=1,日收益率!E188,""),"")</f>
        <v/>
      </c>
      <c r="F188" s="4" t="str">
        <f>IFERROR(IF('排序（YTM）'!F187=1,日收益率!F188,""),"")</f>
        <v/>
      </c>
      <c r="G188" s="4">
        <f>IFERROR(IF('排序（YTM）'!G187=1,日收益率!G188,""),"")</f>
        <v>-8.7027953449283491E-3</v>
      </c>
      <c r="H188" s="4" t="str">
        <f>IFERROR(IF('排序（YTM）'!H187=1,日收益率!H188,""),"")</f>
        <v/>
      </c>
      <c r="I188" s="4" t="str">
        <f>IFERROR(IF('排序（YTM）'!I187=1,日收益率!I188,""),"")</f>
        <v/>
      </c>
      <c r="J188" s="4" t="str">
        <f>IFERROR(IF('排序（YTM）'!J187=1,日收益率!J188,""),"")</f>
        <v/>
      </c>
      <c r="K188" s="4" t="str">
        <f>IFERROR(IF('排序（YTM）'!K187=1,日收益率!K188,""),"")</f>
        <v/>
      </c>
      <c r="M188" s="6">
        <f t="shared" si="2"/>
        <v>1.059134957118671</v>
      </c>
    </row>
    <row r="189" spans="1:13" x14ac:dyDescent="0.15">
      <c r="A189" s="1">
        <v>42558</v>
      </c>
      <c r="B189" s="4" t="str">
        <f>IFERROR(IF('排序（YTM）'!B188=1,日收益率!B189,""),"")</f>
        <v/>
      </c>
      <c r="C189" s="4" t="str">
        <f>IFERROR(IF('排序（YTM）'!C188=1,日收益率!C189,""),"")</f>
        <v/>
      </c>
      <c r="D189" s="4" t="str">
        <f>IFERROR(IF('排序（YTM）'!D188=1,日收益率!D189,""),"")</f>
        <v/>
      </c>
      <c r="E189" s="4" t="str">
        <f>IFERROR(IF('排序（YTM）'!E188=1,日收益率!E189,""),"")</f>
        <v/>
      </c>
      <c r="F189" s="4" t="str">
        <f>IFERROR(IF('排序（YTM）'!F188=1,日收益率!F189,""),"")</f>
        <v/>
      </c>
      <c r="G189" s="4">
        <f>IFERROR(IF('排序（YTM）'!G188=1,日收益率!G189,""),"")</f>
        <v>8.8695421475031289E-3</v>
      </c>
      <c r="H189" s="4" t="str">
        <f>IFERROR(IF('排序（YTM）'!H188=1,日收益率!H189,""),"")</f>
        <v/>
      </c>
      <c r="I189" s="4" t="str">
        <f>IFERROR(IF('排序（YTM）'!I188=1,日收益率!I189,""),"")</f>
        <v/>
      </c>
      <c r="J189" s="4" t="str">
        <f>IFERROR(IF('排序（YTM）'!J188=1,日收益率!J189,""),"")</f>
        <v/>
      </c>
      <c r="K189" s="4" t="str">
        <f>IFERROR(IF('排序（YTM）'!K188=1,日收益率!K189,""),"")</f>
        <v/>
      </c>
      <c r="M189" s="6">
        <f t="shared" si="2"/>
        <v>1.068528999260729</v>
      </c>
    </row>
    <row r="190" spans="1:13" x14ac:dyDescent="0.15">
      <c r="A190" s="1">
        <v>42559</v>
      </c>
      <c r="B190" s="4" t="str">
        <f>IFERROR(IF('排序（YTM）'!B189=1,日收益率!B190,""),"")</f>
        <v/>
      </c>
      <c r="C190" s="4" t="str">
        <f>IFERROR(IF('排序（YTM）'!C189=1,日收益率!C190,""),"")</f>
        <v/>
      </c>
      <c r="D190" s="4" t="str">
        <f>IFERROR(IF('排序（YTM）'!D189=1,日收益率!D190,""),"")</f>
        <v/>
      </c>
      <c r="E190" s="4" t="str">
        <f>IFERROR(IF('排序（YTM）'!E189=1,日收益率!E190,""),"")</f>
        <v/>
      </c>
      <c r="F190" s="4" t="str">
        <f>IFERROR(IF('排序（YTM）'!F189=1,日收益率!F190,""),"")</f>
        <v/>
      </c>
      <c r="G190" s="4">
        <f>IFERROR(IF('排序（YTM）'!G189=1,日收益率!G190,""),"")</f>
        <v>-2.7173698836083782E-3</v>
      </c>
      <c r="H190" s="4" t="str">
        <f>IFERROR(IF('排序（YTM）'!H189=1,日收益率!H190,""),"")</f>
        <v/>
      </c>
      <c r="I190" s="4" t="str">
        <f>IFERROR(IF('排序（YTM）'!I189=1,日收益率!I190,""),"")</f>
        <v/>
      </c>
      <c r="J190" s="4" t="str">
        <f>IFERROR(IF('排序（YTM）'!J189=1,日收益率!J190,""),"")</f>
        <v/>
      </c>
      <c r="K190" s="4" t="str">
        <f>IFERROR(IF('排序（YTM）'!K189=1,日收益率!K190,""),"")</f>
        <v/>
      </c>
      <c r="M190" s="6">
        <f t="shared" si="2"/>
        <v>1.0656254107383756</v>
      </c>
    </row>
    <row r="191" spans="1:13" x14ac:dyDescent="0.15">
      <c r="A191" s="1">
        <v>42562</v>
      </c>
      <c r="B191" s="4" t="str">
        <f>IFERROR(IF('排序（YTM）'!B190=1,日收益率!B191,""),"")</f>
        <v/>
      </c>
      <c r="C191" s="4" t="str">
        <f>IFERROR(IF('排序（YTM）'!C190=1,日收益率!C191,""),"")</f>
        <v/>
      </c>
      <c r="D191" s="4" t="str">
        <f>IFERROR(IF('排序（YTM）'!D190=1,日收益率!D191,""),"")</f>
        <v/>
      </c>
      <c r="E191" s="4" t="str">
        <f>IFERROR(IF('排序（YTM）'!E190=1,日收益率!E191,""),"")</f>
        <v/>
      </c>
      <c r="F191" s="4" t="str">
        <f>IFERROR(IF('排序（YTM）'!F190=1,日收益率!F191,""),"")</f>
        <v/>
      </c>
      <c r="G191" s="4">
        <f>IFERROR(IF('排序（YTM）'!G190=1,日收益率!G191,""),"")</f>
        <v>6.1356424039096247E-3</v>
      </c>
      <c r="H191" s="4" t="str">
        <f>IFERROR(IF('排序（YTM）'!H190=1,日收益率!H191,""),"")</f>
        <v/>
      </c>
      <c r="I191" s="4" t="str">
        <f>IFERROR(IF('排序（YTM）'!I190=1,日收益率!I191,""),"")</f>
        <v/>
      </c>
      <c r="J191" s="4" t="str">
        <f>IFERROR(IF('排序（YTM）'!J190=1,日收益率!J191,""),"")</f>
        <v/>
      </c>
      <c r="K191" s="4" t="str">
        <f>IFERROR(IF('排序（YTM）'!K190=1,日收益率!K191,""),"")</f>
        <v/>
      </c>
      <c r="M191" s="6">
        <f t="shared" si="2"/>
        <v>1.0721637071951855</v>
      </c>
    </row>
    <row r="192" spans="1:13" x14ac:dyDescent="0.15">
      <c r="A192" s="1">
        <v>42563</v>
      </c>
      <c r="B192" s="4" t="str">
        <f>IFERROR(IF('排序（YTM）'!B191=1,日收益率!B192,""),"")</f>
        <v/>
      </c>
      <c r="C192" s="4" t="str">
        <f>IFERROR(IF('排序（YTM）'!C191=1,日收益率!C192,""),"")</f>
        <v/>
      </c>
      <c r="D192" s="4" t="str">
        <f>IFERROR(IF('排序（YTM）'!D191=1,日收益率!D192,""),"")</f>
        <v/>
      </c>
      <c r="E192" s="4" t="str">
        <f>IFERROR(IF('排序（YTM）'!E191=1,日收益率!E192,""),"")</f>
        <v/>
      </c>
      <c r="F192" s="4" t="str">
        <f>IFERROR(IF('排序（YTM）'!F191=1,日收益率!F192,""),"")</f>
        <v/>
      </c>
      <c r="G192" s="4">
        <f>IFERROR(IF('排序（YTM）'!G191=1,日收益率!G192,""),"")</f>
        <v>-2.9947486626535902E-4</v>
      </c>
      <c r="H192" s="4" t="str">
        <f>IFERROR(IF('排序（YTM）'!H191=1,日收益率!H192,""),"")</f>
        <v/>
      </c>
      <c r="I192" s="4" t="str">
        <f>IFERROR(IF('排序（YTM）'!I191=1,日收益率!I192,""),"")</f>
        <v/>
      </c>
      <c r="J192" s="4" t="str">
        <f>IFERROR(IF('排序（YTM）'!J191=1,日收益率!J192,""),"")</f>
        <v/>
      </c>
      <c r="K192" s="4" t="str">
        <f>IFERROR(IF('排序（YTM）'!K191=1,日收益率!K192,""),"")</f>
        <v/>
      </c>
      <c r="M192" s="6">
        <f t="shared" si="2"/>
        <v>1.0718426211123586</v>
      </c>
    </row>
    <row r="193" spans="1:13" x14ac:dyDescent="0.15">
      <c r="A193" s="1">
        <v>42564</v>
      </c>
      <c r="B193" s="4" t="str">
        <f>IFERROR(IF('排序（YTM）'!B192=1,日收益率!B193,""),"")</f>
        <v/>
      </c>
      <c r="C193" s="4" t="str">
        <f>IFERROR(IF('排序（YTM）'!C192=1,日收益率!C193,""),"")</f>
        <v/>
      </c>
      <c r="D193" s="4" t="str">
        <f>IFERROR(IF('排序（YTM）'!D192=1,日收益率!D193,""),"")</f>
        <v/>
      </c>
      <c r="E193" s="4" t="str">
        <f>IFERROR(IF('排序（YTM）'!E192=1,日收益率!E193,""),"")</f>
        <v/>
      </c>
      <c r="F193" s="4" t="str">
        <f>IFERROR(IF('排序（YTM）'!F192=1,日收益率!F193,""),"")</f>
        <v/>
      </c>
      <c r="G193" s="4">
        <f>IFERROR(IF('排序（YTM）'!G192=1,日收益率!G193,""),"")</f>
        <v>7.3303735221363908E-4</v>
      </c>
      <c r="H193" s="4" t="str">
        <f>IFERROR(IF('排序（YTM）'!H192=1,日收益率!H193,""),"")</f>
        <v/>
      </c>
      <c r="I193" s="4" t="str">
        <f>IFERROR(IF('排序（YTM）'!I192=1,日收益率!I193,""),"")</f>
        <v/>
      </c>
      <c r="J193" s="4" t="str">
        <f>IFERROR(IF('排序（YTM）'!J192=1,日收益率!J193,""),"")</f>
        <v/>
      </c>
      <c r="K193" s="4" t="str">
        <f>IFERROR(IF('排序（YTM）'!K192=1,日收益率!K193,""),"")</f>
        <v/>
      </c>
      <c r="M193" s="6">
        <f t="shared" si="2"/>
        <v>1.0726283217893287</v>
      </c>
    </row>
    <row r="194" spans="1:13" x14ac:dyDescent="0.15">
      <c r="A194" s="1">
        <v>42565</v>
      </c>
      <c r="B194" s="4" t="str">
        <f>IFERROR(IF('排序（YTM）'!B193=1,日收益率!B194,""),"")</f>
        <v/>
      </c>
      <c r="C194" s="4" t="str">
        <f>IFERROR(IF('排序（YTM）'!C193=1,日收益率!C194,""),"")</f>
        <v/>
      </c>
      <c r="D194" s="4" t="str">
        <f>IFERROR(IF('排序（YTM）'!D193=1,日收益率!D194,""),"")</f>
        <v/>
      </c>
      <c r="E194" s="4" t="str">
        <f>IFERROR(IF('排序（YTM）'!E193=1,日收益率!E194,""),"")</f>
        <v/>
      </c>
      <c r="F194" s="4" t="str">
        <f>IFERROR(IF('排序（YTM）'!F193=1,日收益率!F194,""),"")</f>
        <v/>
      </c>
      <c r="G194" s="4">
        <f>IFERROR(IF('排序（YTM）'!G193=1,日收益率!G194,""),"")</f>
        <v>1.5925287471851846E-4</v>
      </c>
      <c r="H194" s="4" t="str">
        <f>IFERROR(IF('排序（YTM）'!H193=1,日收益率!H194,""),"")</f>
        <v/>
      </c>
      <c r="I194" s="4" t="str">
        <f>IFERROR(IF('排序（YTM）'!I193=1,日收益率!I194,""),"")</f>
        <v/>
      </c>
      <c r="J194" s="4" t="str">
        <f>IFERROR(IF('排序（YTM）'!J193=1,日收益率!J194,""),"")</f>
        <v/>
      </c>
      <c r="K194" s="4" t="str">
        <f>IFERROR(IF('排序（YTM）'!K193=1,日收益率!K194,""),"")</f>
        <v/>
      </c>
      <c r="M194" s="6">
        <f t="shared" si="2"/>
        <v>1.0727991409330782</v>
      </c>
    </row>
    <row r="195" spans="1:13" x14ac:dyDescent="0.15">
      <c r="A195" s="1">
        <v>42566</v>
      </c>
      <c r="B195" s="4" t="str">
        <f>IFERROR(IF('排序（YTM）'!B194=1,日收益率!B195,""),"")</f>
        <v/>
      </c>
      <c r="C195" s="4" t="str">
        <f>IFERROR(IF('排序（YTM）'!C194=1,日收益率!C195,""),"")</f>
        <v/>
      </c>
      <c r="D195" s="4" t="str">
        <f>IFERROR(IF('排序（YTM）'!D194=1,日收益率!D195,""),"")</f>
        <v/>
      </c>
      <c r="E195" s="4" t="str">
        <f>IFERROR(IF('排序（YTM）'!E194=1,日收益率!E195,""),"")</f>
        <v/>
      </c>
      <c r="F195" s="4" t="str">
        <f>IFERROR(IF('排序（YTM）'!F194=1,日收益率!F195,""),"")</f>
        <v/>
      </c>
      <c r="G195" s="4">
        <f>IFERROR(IF('排序（YTM）'!G194=1,日收益率!G195,""),"")</f>
        <v>1.592275172788149E-4</v>
      </c>
      <c r="H195" s="4" t="str">
        <f>IFERROR(IF('排序（YTM）'!H194=1,日收益率!H195,""),"")</f>
        <v/>
      </c>
      <c r="I195" s="4" t="str">
        <f>IFERROR(IF('排序（YTM）'!I194=1,日收益率!I195,""),"")</f>
        <v/>
      </c>
      <c r="J195" s="4" t="str">
        <f>IFERROR(IF('排序（YTM）'!J194=1,日收益率!J195,""),"")</f>
        <v/>
      </c>
      <c r="K195" s="4" t="str">
        <f>IFERROR(IF('排序（YTM）'!K194=1,日收益率!K195,""),"")</f>
        <v/>
      </c>
      <c r="M195" s="6">
        <f t="shared" si="2"/>
        <v>1.0729699600768279</v>
      </c>
    </row>
    <row r="196" spans="1:13" x14ac:dyDescent="0.15">
      <c r="A196" s="1">
        <v>42569</v>
      </c>
      <c r="B196" s="4" t="str">
        <f>IFERROR(IF('排序（YTM）'!B195=1,日收益率!B196,""),"")</f>
        <v/>
      </c>
      <c r="C196" s="4" t="str">
        <f>IFERROR(IF('排序（YTM）'!C195=1,日收益率!C196,""),"")</f>
        <v/>
      </c>
      <c r="D196" s="4" t="str">
        <f>IFERROR(IF('排序（YTM）'!D195=1,日收益率!D196,""),"")</f>
        <v/>
      </c>
      <c r="E196" s="4" t="str">
        <f>IFERROR(IF('排序（YTM）'!E195=1,日收益率!E196,""),"")</f>
        <v/>
      </c>
      <c r="F196" s="4" t="str">
        <f>IFERROR(IF('排序（YTM）'!F195=1,日收益率!F196,""),"")</f>
        <v/>
      </c>
      <c r="G196" s="4">
        <f>IFERROR(IF('排序（YTM）'!G195=1,日收益率!G196,""),"")</f>
        <v>4.7760650373818159E-4</v>
      </c>
      <c r="H196" s="4" t="str">
        <f>IFERROR(IF('排序（YTM）'!H195=1,日收益率!H196,""),"")</f>
        <v/>
      </c>
      <c r="I196" s="4" t="str">
        <f>IFERROR(IF('排序（YTM）'!I195=1,日收益率!I196,""),"")</f>
        <v/>
      </c>
      <c r="J196" s="4" t="str">
        <f>IFERROR(IF('排序（YTM）'!J195=1,日收益率!J196,""),"")</f>
        <v/>
      </c>
      <c r="K196" s="4" t="str">
        <f>IFERROR(IF('排序（YTM）'!K195=1,日收益率!K196,""),"")</f>
        <v/>
      </c>
      <c r="M196" s="6">
        <f t="shared" si="2"/>
        <v>1.0734824175080762</v>
      </c>
    </row>
    <row r="197" spans="1:13" x14ac:dyDescent="0.15">
      <c r="A197" s="1">
        <v>42570</v>
      </c>
      <c r="B197" s="4" t="str">
        <f>IFERROR(IF('排序（YTM）'!B196=1,日收益率!B197,""),"")</f>
        <v/>
      </c>
      <c r="C197" s="4" t="str">
        <f>IFERROR(IF('排序（YTM）'!C196=1,日收益率!C197,""),"")</f>
        <v/>
      </c>
      <c r="D197" s="4" t="str">
        <f>IFERROR(IF('排序（YTM）'!D196=1,日收益率!D197,""),"")</f>
        <v/>
      </c>
      <c r="E197" s="4" t="str">
        <f>IFERROR(IF('排序（YTM）'!E196=1,日收益率!E197,""),"")</f>
        <v/>
      </c>
      <c r="F197" s="4" t="str">
        <f>IFERROR(IF('排序（YTM）'!F196=1,日收益率!F197,""),"")</f>
        <v/>
      </c>
      <c r="G197" s="4">
        <f>IFERROR(IF('排序（YTM）'!G196=1,日收益率!G197,""),"")</f>
        <v>2.7368445500552951E-4</v>
      </c>
      <c r="H197" s="4" t="str">
        <f>IFERROR(IF('排序（YTM）'!H196=1,日收益率!H197,""),"")</f>
        <v/>
      </c>
      <c r="I197" s="4" t="str">
        <f>IFERROR(IF('排序（YTM）'!I196=1,日收益率!I197,""),"")</f>
        <v/>
      </c>
      <c r="J197" s="4" t="str">
        <f>IFERROR(IF('排序（YTM）'!J196=1,日收益率!J197,""),"")</f>
        <v/>
      </c>
      <c r="K197" s="4" t="str">
        <f>IFERROR(IF('排序（YTM）'!K196=1,日收益率!K197,""),"")</f>
        <v/>
      </c>
      <c r="M197" s="6">
        <f t="shared" ref="M197:M248" si="3">IFERROR(M196*(1+AVERAGE(B197:K197)),M196)</f>
        <v>1.0737762129584698</v>
      </c>
    </row>
    <row r="198" spans="1:13" x14ac:dyDescent="0.15">
      <c r="A198" s="1">
        <v>42571</v>
      </c>
      <c r="B198" s="4" t="str">
        <f>IFERROR(IF('排序（YTM）'!B197=1,日收益率!B198,""),"")</f>
        <v/>
      </c>
      <c r="C198" s="4" t="str">
        <f>IFERROR(IF('排序（YTM）'!C197=1,日收益率!C198,""),"")</f>
        <v/>
      </c>
      <c r="D198" s="4" t="str">
        <f>IFERROR(IF('排序（YTM）'!D197=1,日收益率!D198,""),"")</f>
        <v/>
      </c>
      <c r="E198" s="4" t="str">
        <f>IFERROR(IF('排序（YTM）'!E197=1,日收益率!E198,""),"")</f>
        <v/>
      </c>
      <c r="F198" s="4" t="str">
        <f>IFERROR(IF('排序（YTM）'!F197=1,日收益率!F198,""),"")</f>
        <v/>
      </c>
      <c r="G198" s="4">
        <f>IFERROR(IF('排序（YTM）'!G197=1,日收益率!G198,""),"")</f>
        <v>1.5505692930361636E-2</v>
      </c>
      <c r="H198" s="4" t="str">
        <f>IFERROR(IF('排序（YTM）'!H197=1,日收益率!H198,""),"")</f>
        <v/>
      </c>
      <c r="I198" s="4" t="str">
        <f>IFERROR(IF('排序（YTM）'!I197=1,日收益率!I198,""),"")</f>
        <v/>
      </c>
      <c r="J198" s="4" t="str">
        <f>IFERROR(IF('排序（YTM）'!J197=1,日收益率!J198,""),"")</f>
        <v/>
      </c>
      <c r="K198" s="4" t="str">
        <f>IFERROR(IF('排序（YTM）'!K197=1,日收益率!K198,""),"")</f>
        <v/>
      </c>
      <c r="M198" s="6">
        <f t="shared" si="3"/>
        <v>1.0904258571925305</v>
      </c>
    </row>
    <row r="199" spans="1:13" x14ac:dyDescent="0.15">
      <c r="A199" s="1">
        <v>42572</v>
      </c>
      <c r="B199" s="4" t="str">
        <f>IFERROR(IF('排序（YTM）'!B198=1,日收益率!B199,""),"")</f>
        <v/>
      </c>
      <c r="C199" s="4" t="str">
        <f>IFERROR(IF('排序（YTM）'!C198=1,日收益率!C199,""),"")</f>
        <v/>
      </c>
      <c r="D199" s="4" t="str">
        <f>IFERROR(IF('排序（YTM）'!D198=1,日收益率!D199,""),"")</f>
        <v/>
      </c>
      <c r="E199" s="4" t="str">
        <f>IFERROR(IF('排序（YTM）'!E198=1,日收益率!E199,""),"")</f>
        <v/>
      </c>
      <c r="F199" s="4" t="str">
        <f>IFERROR(IF('排序（YTM）'!F198=1,日收益率!F199,""),"")</f>
        <v/>
      </c>
      <c r="G199" s="4">
        <f>IFERROR(IF('排序（YTM）'!G198=1,日收益率!G199,""),"")</f>
        <v>5.9083437357094759E-3</v>
      </c>
      <c r="H199" s="4" t="str">
        <f>IFERROR(IF('排序（YTM）'!H198=1,日收益率!H199,""),"")</f>
        <v/>
      </c>
      <c r="I199" s="4" t="str">
        <f>IFERROR(IF('排序（YTM）'!I198=1,日收益率!I199,""),"")</f>
        <v/>
      </c>
      <c r="J199" s="4" t="str">
        <f>IFERROR(IF('排序（YTM）'!J198=1,日收益率!J199,""),"")</f>
        <v/>
      </c>
      <c r="K199" s="4" t="str">
        <f>IFERROR(IF('排序（YTM）'!K198=1,日收益率!K199,""),"")</f>
        <v/>
      </c>
      <c r="M199" s="6">
        <f t="shared" si="3"/>
        <v>1.0968684679751297</v>
      </c>
    </row>
    <row r="200" spans="1:13" x14ac:dyDescent="0.15">
      <c r="A200" s="1">
        <v>42573</v>
      </c>
      <c r="B200" s="4" t="str">
        <f>IFERROR(IF('排序（YTM）'!B199=1,日收益率!B200,""),"")</f>
        <v/>
      </c>
      <c r="C200" s="4" t="str">
        <f>IFERROR(IF('排序（YTM）'!C199=1,日收益率!C200,""),"")</f>
        <v/>
      </c>
      <c r="D200" s="4" t="str">
        <f>IFERROR(IF('排序（YTM）'!D199=1,日收益率!D200,""),"")</f>
        <v/>
      </c>
      <c r="E200" s="4" t="str">
        <f>IFERROR(IF('排序（YTM）'!E199=1,日收益率!E200,""),"")</f>
        <v/>
      </c>
      <c r="F200" s="4" t="str">
        <f>IFERROR(IF('排序（YTM）'!F199=1,日收益率!F200,""),"")</f>
        <v/>
      </c>
      <c r="G200" s="4">
        <f>IFERROR(IF('排序（YTM）'!G199=1,日收益率!G200,""),"")</f>
        <v>3.7996511815774348E-4</v>
      </c>
      <c r="H200" s="4" t="str">
        <f>IFERROR(IF('排序（YTM）'!H199=1,日收益率!H200,""),"")</f>
        <v/>
      </c>
      <c r="I200" s="4" t="str">
        <f>IFERROR(IF('排序（YTM）'!I199=1,日收益率!I200,""),"")</f>
        <v/>
      </c>
      <c r="J200" s="4" t="str">
        <f>IFERROR(IF('排序（YTM）'!J199=1,日收益率!J200,""),"")</f>
        <v/>
      </c>
      <c r="K200" s="4" t="str">
        <f>IFERROR(IF('排序（YTM）'!K199=1,日收益率!K200,""),"")</f>
        <v/>
      </c>
      <c r="M200" s="6">
        <f t="shared" si="3"/>
        <v>1.0972852397321673</v>
      </c>
    </row>
    <row r="201" spans="1:13" x14ac:dyDescent="0.15">
      <c r="A201" s="1">
        <v>42576</v>
      </c>
      <c r="B201" s="4" t="str">
        <f>IFERROR(IF('排序（YTM）'!B200=1,日收益率!B201,""),"")</f>
        <v/>
      </c>
      <c r="C201" s="4" t="str">
        <f>IFERROR(IF('排序（YTM）'!C200=1,日收益率!C201,""),"")</f>
        <v/>
      </c>
      <c r="D201" s="4" t="str">
        <f>IFERROR(IF('排序（YTM）'!D200=1,日收益率!D201,""),"")</f>
        <v/>
      </c>
      <c r="E201" s="4" t="str">
        <f>IFERROR(IF('排序（YTM）'!E200=1,日收益率!E201,""),"")</f>
        <v/>
      </c>
      <c r="F201" s="4" t="str">
        <f>IFERROR(IF('排序（YTM）'!F200=1,日收益率!F201,""),"")</f>
        <v/>
      </c>
      <c r="G201" s="4">
        <f>IFERROR(IF('排序（YTM）'!G200=1,日收益率!G201,""),"")</f>
        <v>-9.1712752306789547E-3</v>
      </c>
      <c r="H201" s="4" t="str">
        <f>IFERROR(IF('排序（YTM）'!H200=1,日收益率!H201,""),"")</f>
        <v/>
      </c>
      <c r="I201" s="4" t="str">
        <f>IFERROR(IF('排序（YTM）'!I200=1,日收益率!I201,""),"")</f>
        <v/>
      </c>
      <c r="J201" s="4" t="str">
        <f>IFERROR(IF('排序（YTM）'!J200=1,日收益率!J201,""),"")</f>
        <v/>
      </c>
      <c r="K201" s="4" t="str">
        <f>IFERROR(IF('排序（YTM）'!K200=1,日收益率!K201,""),"")</f>
        <v/>
      </c>
      <c r="M201" s="6">
        <f t="shared" si="3"/>
        <v>1.0872217347920221</v>
      </c>
    </row>
    <row r="202" spans="1:13" x14ac:dyDescent="0.15">
      <c r="A202" s="1">
        <v>42577</v>
      </c>
      <c r="B202" s="4" t="str">
        <f>IFERROR(IF('排序（YTM）'!B201=1,日收益率!B202,""),"")</f>
        <v/>
      </c>
      <c r="C202" s="4" t="str">
        <f>IFERROR(IF('排序（YTM）'!C201=1,日收益率!C202,""),"")</f>
        <v/>
      </c>
      <c r="D202" s="4" t="str">
        <f>IFERROR(IF('排序（YTM）'!D201=1,日收益率!D202,""),"")</f>
        <v/>
      </c>
      <c r="E202" s="4" t="str">
        <f>IFERROR(IF('排序（YTM）'!E201=1,日收益率!E202,""),"")</f>
        <v/>
      </c>
      <c r="F202" s="4" t="str">
        <f>IFERROR(IF('排序（YTM）'!F201=1,日收益率!F202,""),"")</f>
        <v/>
      </c>
      <c r="G202" s="4">
        <f>IFERROR(IF('排序（YTM）'!G201=1,日收益率!G202,""),"")</f>
        <v>4.6815394198200799E-3</v>
      </c>
      <c r="H202" s="4" t="str">
        <f>IFERROR(IF('排序（YTM）'!H201=1,日收益率!H202,""),"")</f>
        <v/>
      </c>
      <c r="I202" s="4" t="str">
        <f>IFERROR(IF('排序（YTM）'!I201=1,日收益率!I202,""),"")</f>
        <v/>
      </c>
      <c r="J202" s="4" t="str">
        <f>IFERROR(IF('排序（YTM）'!J201=1,日收益率!J202,""),"")</f>
        <v/>
      </c>
      <c r="K202" s="4" t="str">
        <f>IFERROR(IF('排序（YTM）'!K201=1,日收益率!K202,""),"")</f>
        <v/>
      </c>
      <c r="M202" s="6">
        <f t="shared" si="3"/>
        <v>1.0923116062015361</v>
      </c>
    </row>
    <row r="203" spans="1:13" x14ac:dyDescent="0.15">
      <c r="A203" s="1">
        <v>42578</v>
      </c>
      <c r="B203" s="4" t="str">
        <f>IFERROR(IF('排序（YTM）'!B202=1,日收益率!B203,""),"")</f>
        <v/>
      </c>
      <c r="C203" s="4" t="str">
        <f>IFERROR(IF('排序（YTM）'!C202=1,日收益率!C203,""),"")</f>
        <v/>
      </c>
      <c r="D203" s="4" t="str">
        <f>IFERROR(IF('排序（YTM）'!D202=1,日收益率!D203,""),"")</f>
        <v/>
      </c>
      <c r="E203" s="4" t="str">
        <f>IFERROR(IF('排序（YTM）'!E202=1,日收益率!E203,""),"")</f>
        <v/>
      </c>
      <c r="F203" s="4" t="str">
        <f>IFERROR(IF('排序（YTM）'!F202=1,日收益率!F203,""),"")</f>
        <v/>
      </c>
      <c r="G203" s="4" t="str">
        <f>IFERROR(IF('排序（YTM）'!G202=1,日收益率!G203,""),"")</f>
        <v/>
      </c>
      <c r="H203" s="4" t="str">
        <f>IFERROR(IF('排序（YTM）'!H202=1,日收益率!H203,""),"")</f>
        <v/>
      </c>
      <c r="I203" s="4" t="str">
        <f>IFERROR(IF('排序（YTM）'!I202=1,日收益率!I203,""),"")</f>
        <v/>
      </c>
      <c r="J203" s="4" t="str">
        <f>IFERROR(IF('排序（YTM）'!J202=1,日收益率!J203,""),"")</f>
        <v/>
      </c>
      <c r="K203" s="4">
        <f>IFERROR(IF('排序（YTM）'!K202=1,日收益率!K203,""),"")</f>
        <v>1.1828134455631467E-3</v>
      </c>
      <c r="M203" s="6">
        <f t="shared" si="3"/>
        <v>1.0936036070560959</v>
      </c>
    </row>
    <row r="204" spans="1:13" x14ac:dyDescent="0.15">
      <c r="A204" s="1">
        <v>42579</v>
      </c>
      <c r="B204" s="4" t="str">
        <f>IFERROR(IF('排序（YTM）'!B203=1,日收益率!B204,""),"")</f>
        <v/>
      </c>
      <c r="C204" s="4" t="str">
        <f>IFERROR(IF('排序（YTM）'!C203=1,日收益率!C204,""),"")</f>
        <v/>
      </c>
      <c r="D204" s="4" t="str">
        <f>IFERROR(IF('排序（YTM）'!D203=1,日收益率!D204,""),"")</f>
        <v/>
      </c>
      <c r="E204" s="4" t="str">
        <f>IFERROR(IF('排序（YTM）'!E203=1,日收益率!E204,""),"")</f>
        <v/>
      </c>
      <c r="F204" s="4" t="str">
        <f>IFERROR(IF('排序（YTM）'!F203=1,日收益率!F204,""),"")</f>
        <v/>
      </c>
      <c r="G204" s="4">
        <f>IFERROR(IF('排序（YTM）'!G203=1,日收益率!G204,""),"")</f>
        <v>7.9439753703369753E-3</v>
      </c>
      <c r="H204" s="4" t="str">
        <f>IFERROR(IF('排序（YTM）'!H203=1,日收益率!H204,""),"")</f>
        <v/>
      </c>
      <c r="I204" s="4" t="str">
        <f>IFERROR(IF('排序（YTM）'!I203=1,日收益率!I204,""),"")</f>
        <v/>
      </c>
      <c r="J204" s="4" t="str">
        <f>IFERROR(IF('排序（YTM）'!J203=1,日收益率!J204,""),"")</f>
        <v/>
      </c>
      <c r="K204" s="4" t="str">
        <f>IFERROR(IF('排序（YTM）'!K203=1,日收益率!K204,""),"")</f>
        <v/>
      </c>
      <c r="M204" s="6">
        <f t="shared" si="3"/>
        <v>1.1022911671754612</v>
      </c>
    </row>
    <row r="205" spans="1:13" x14ac:dyDescent="0.15">
      <c r="A205" s="1">
        <v>42580</v>
      </c>
      <c r="B205" s="4" t="str">
        <f>IFERROR(IF('排序（YTM）'!B204=1,日收益率!B205,""),"")</f>
        <v/>
      </c>
      <c r="C205" s="4" t="str">
        <f>IFERROR(IF('排序（YTM）'!C204=1,日收益率!C205,""),"")</f>
        <v/>
      </c>
      <c r="D205" s="4" t="str">
        <f>IFERROR(IF('排序（YTM）'!D204=1,日收益率!D205,""),"")</f>
        <v/>
      </c>
      <c r="E205" s="4" t="str">
        <f>IFERROR(IF('排序（YTM）'!E204=1,日收益率!E205,""),"")</f>
        <v/>
      </c>
      <c r="F205" s="4" t="str">
        <f>IFERROR(IF('排序（YTM）'!F204=1,日收益率!F205,""),"")</f>
        <v/>
      </c>
      <c r="G205" s="4">
        <f>IFERROR(IF('排序（YTM）'!G204=1,日收益率!G205,""),"")</f>
        <v>2.6188393851109826E-3</v>
      </c>
      <c r="H205" s="4" t="str">
        <f>IFERROR(IF('排序（YTM）'!H204=1,日收益率!H205,""),"")</f>
        <v/>
      </c>
      <c r="I205" s="4" t="str">
        <f>IFERROR(IF('排序（YTM）'!I204=1,日收益率!I205,""),"")</f>
        <v/>
      </c>
      <c r="J205" s="4" t="str">
        <f>IFERROR(IF('排序（YTM）'!J204=1,日收益率!J205,""),"")</f>
        <v/>
      </c>
      <c r="K205" s="4" t="str">
        <f>IFERROR(IF('排序（YTM）'!K204=1,日收益率!K205,""),"")</f>
        <v/>
      </c>
      <c r="M205" s="6">
        <f t="shared" si="3"/>
        <v>1.1051778906979202</v>
      </c>
    </row>
    <row r="206" spans="1:13" x14ac:dyDescent="0.15">
      <c r="A206" s="1">
        <v>42583</v>
      </c>
      <c r="B206" s="4" t="str">
        <f>IFERROR(IF('排序（YTM）'!B205=1,日收益率!B206,""),"")</f>
        <v/>
      </c>
      <c r="C206" s="4" t="str">
        <f>IFERROR(IF('排序（YTM）'!C205=1,日收益率!C206,""),"")</f>
        <v/>
      </c>
      <c r="D206" s="4" t="str">
        <f>IFERROR(IF('排序（YTM）'!D205=1,日收益率!D206,""),"")</f>
        <v/>
      </c>
      <c r="E206" s="4" t="str">
        <f>IFERROR(IF('排序（YTM）'!E205=1,日收益率!E206,""),"")</f>
        <v/>
      </c>
      <c r="F206" s="4" t="str">
        <f>IFERROR(IF('排序（YTM）'!F205=1,日收益率!F206,""),"")</f>
        <v/>
      </c>
      <c r="G206" s="4">
        <f>IFERROR(IF('排序（YTM）'!G205=1,日收益率!G206,""),"")</f>
        <v>8.9527588302211747E-3</v>
      </c>
      <c r="H206" s="4" t="str">
        <f>IFERROR(IF('排序（YTM）'!H205=1,日收益率!H206,""),"")</f>
        <v/>
      </c>
      <c r="I206" s="4" t="str">
        <f>IFERROR(IF('排序（YTM）'!I205=1,日收益率!I206,""),"")</f>
        <v/>
      </c>
      <c r="J206" s="4" t="str">
        <f>IFERROR(IF('排序（YTM）'!J205=1,日收益率!J206,""),"")</f>
        <v/>
      </c>
      <c r="K206" s="4" t="str">
        <f>IFERROR(IF('排序（YTM）'!K205=1,日收益率!K206,""),"")</f>
        <v/>
      </c>
      <c r="M206" s="6">
        <f t="shared" si="3"/>
        <v>1.1150722818178311</v>
      </c>
    </row>
    <row r="207" spans="1:13" x14ac:dyDescent="0.15">
      <c r="A207" s="1">
        <v>42584</v>
      </c>
      <c r="B207" s="4" t="str">
        <f>IFERROR(IF('排序（YTM）'!B206=1,日收益率!B207,""),"")</f>
        <v/>
      </c>
      <c r="C207" s="4" t="str">
        <f>IFERROR(IF('排序（YTM）'!C206=1,日收益率!C207,""),"")</f>
        <v/>
      </c>
      <c r="D207" s="4" t="str">
        <f>IFERROR(IF('排序（YTM）'!D206=1,日收益率!D207,""),"")</f>
        <v/>
      </c>
      <c r="E207" s="4" t="str">
        <f>IFERROR(IF('排序（YTM）'!E206=1,日收益率!E207,""),"")</f>
        <v/>
      </c>
      <c r="F207" s="4" t="str">
        <f>IFERROR(IF('排序（YTM）'!F206=1,日收益率!F207,""),"")</f>
        <v/>
      </c>
      <c r="G207" s="4">
        <f>IFERROR(IF('排序（YTM）'!G206=1,日收益率!G207,""),"")</f>
        <v>1.8306127505163472E-2</v>
      </c>
      <c r="H207" s="4" t="str">
        <f>IFERROR(IF('排序（YTM）'!H206=1,日收益率!H207,""),"")</f>
        <v/>
      </c>
      <c r="I207" s="4" t="str">
        <f>IFERROR(IF('排序（YTM）'!I206=1,日收益率!I207,""),"")</f>
        <v/>
      </c>
      <c r="J207" s="4" t="str">
        <f>IFERROR(IF('排序（YTM）'!J206=1,日收益率!J207,""),"")</f>
        <v/>
      </c>
      <c r="K207" s="4" t="str">
        <f>IFERROR(IF('排序（YTM）'!K206=1,日收益率!K207,""),"")</f>
        <v/>
      </c>
      <c r="M207" s="6">
        <f t="shared" si="3"/>
        <v>1.1354849371862619</v>
      </c>
    </row>
    <row r="208" spans="1:13" x14ac:dyDescent="0.15">
      <c r="A208" s="1">
        <v>42585</v>
      </c>
      <c r="B208" s="4">
        <f>IFERROR(IF('排序（YTM）'!B207=1,日收益率!B208,""),"")</f>
        <v>1.6435269122045959E-3</v>
      </c>
      <c r="C208" s="4" t="str">
        <f>IFERROR(IF('排序（YTM）'!C207=1,日收益率!C208,""),"")</f>
        <v/>
      </c>
      <c r="D208" s="4" t="str">
        <f>IFERROR(IF('排序（YTM）'!D207=1,日收益率!D208,""),"")</f>
        <v/>
      </c>
      <c r="E208" s="4" t="str">
        <f>IFERROR(IF('排序（YTM）'!E207=1,日收益率!E208,""),"")</f>
        <v/>
      </c>
      <c r="F208" s="4" t="str">
        <f>IFERROR(IF('排序（YTM）'!F207=1,日收益率!F208,""),"")</f>
        <v/>
      </c>
      <c r="G208" s="4" t="str">
        <f>IFERROR(IF('排序（YTM）'!G207=1,日收益率!G208,""),"")</f>
        <v/>
      </c>
      <c r="H208" s="4" t="str">
        <f>IFERROR(IF('排序（YTM）'!H207=1,日收益率!H208,""),"")</f>
        <v/>
      </c>
      <c r="I208" s="4" t="str">
        <f>IFERROR(IF('排序（YTM）'!I207=1,日收益率!I208,""),"")</f>
        <v/>
      </c>
      <c r="J208" s="4" t="str">
        <f>IFERROR(IF('排序（YTM）'!J207=1,日收益率!J208,""),"")</f>
        <v/>
      </c>
      <c r="K208" s="4" t="str">
        <f>IFERROR(IF('排序（YTM）'!K207=1,日收益率!K208,""),"")</f>
        <v/>
      </c>
      <c r="M208" s="6">
        <f t="shared" si="3"/>
        <v>1.1373511372389304</v>
      </c>
    </row>
    <row r="209" spans="1:13" x14ac:dyDescent="0.15">
      <c r="A209" s="1">
        <v>42586</v>
      </c>
      <c r="B209" s="4" t="str">
        <f>IFERROR(IF('排序（YTM）'!B208=1,日收益率!B209,""),"")</f>
        <v/>
      </c>
      <c r="C209" s="4" t="str">
        <f>IFERROR(IF('排序（YTM）'!C208=1,日收益率!C209,""),"")</f>
        <v/>
      </c>
      <c r="D209" s="4" t="str">
        <f>IFERROR(IF('排序（YTM）'!D208=1,日收益率!D209,""),"")</f>
        <v/>
      </c>
      <c r="E209" s="4" t="str">
        <f>IFERROR(IF('排序（YTM）'!E208=1,日收益率!E209,""),"")</f>
        <v/>
      </c>
      <c r="F209" s="4" t="str">
        <f>IFERROR(IF('排序（YTM）'!F208=1,日收益率!F209,""),"")</f>
        <v/>
      </c>
      <c r="G209" s="4" t="str">
        <f>IFERROR(IF('排序（YTM）'!G208=1,日收益率!G209,""),"")</f>
        <v/>
      </c>
      <c r="H209" s="4" t="str">
        <f>IFERROR(IF('排序（YTM）'!H208=1,日收益率!H209,""),"")</f>
        <v/>
      </c>
      <c r="I209" s="4" t="str">
        <f>IFERROR(IF('排序（YTM）'!I208=1,日收益率!I209,""),"")</f>
        <v/>
      </c>
      <c r="J209" s="4" t="str">
        <f>IFERROR(IF('排序（YTM）'!J208=1,日收益率!J209,""),"")</f>
        <v/>
      </c>
      <c r="K209" s="4" t="str">
        <f>IFERROR(IF('排序（YTM）'!K208=1,日收益率!K209,""),"")</f>
        <v/>
      </c>
      <c r="M209" s="6">
        <f t="shared" si="3"/>
        <v>1.1373511372389304</v>
      </c>
    </row>
    <row r="210" spans="1:13" x14ac:dyDescent="0.15">
      <c r="A210" s="1">
        <v>42587</v>
      </c>
      <c r="B210" s="4" t="str">
        <f>IFERROR(IF('排序（YTM）'!B209=1,日收益率!B210,""),"")</f>
        <v/>
      </c>
      <c r="C210" s="4" t="str">
        <f>IFERROR(IF('排序（YTM）'!C209=1,日收益率!C210,""),"")</f>
        <v/>
      </c>
      <c r="D210" s="4" t="str">
        <f>IFERROR(IF('排序（YTM）'!D209=1,日收益率!D210,""),"")</f>
        <v/>
      </c>
      <c r="E210" s="4" t="str">
        <f>IFERROR(IF('排序（YTM）'!E209=1,日收益率!E210,""),"")</f>
        <v/>
      </c>
      <c r="F210" s="4" t="str">
        <f>IFERROR(IF('排序（YTM）'!F209=1,日收益率!F210,""),"")</f>
        <v/>
      </c>
      <c r="G210" s="4">
        <f>IFERROR(IF('排序（YTM）'!G209=1,日收益率!G210,""),"")</f>
        <v>1.0446644377008152E-2</v>
      </c>
      <c r="H210" s="4" t="str">
        <f>IFERROR(IF('排序（YTM）'!H209=1,日收益率!H210,""),"")</f>
        <v/>
      </c>
      <c r="I210" s="4" t="str">
        <f>IFERROR(IF('排序（YTM）'!I209=1,日收益率!I210,""),"")</f>
        <v/>
      </c>
      <c r="J210" s="4" t="str">
        <f>IFERROR(IF('排序（YTM）'!J209=1,日收益率!J210,""),"")</f>
        <v/>
      </c>
      <c r="K210" s="4" t="str">
        <f>IFERROR(IF('排序（YTM）'!K209=1,日收益率!K210,""),"")</f>
        <v/>
      </c>
      <c r="M210" s="6">
        <f t="shared" si="3"/>
        <v>1.1492326401014514</v>
      </c>
    </row>
    <row r="211" spans="1:13" x14ac:dyDescent="0.15">
      <c r="A211" s="1">
        <v>42590</v>
      </c>
      <c r="B211" s="4" t="str">
        <f>IFERROR(IF('排序（YTM）'!B210=1,日收益率!B211,""),"")</f>
        <v/>
      </c>
      <c r="C211" s="4" t="str">
        <f>IFERROR(IF('排序（YTM）'!C210=1,日收益率!C211,""),"")</f>
        <v/>
      </c>
      <c r="D211" s="4" t="str">
        <f>IFERROR(IF('排序（YTM）'!D210=1,日收益率!D211,""),"")</f>
        <v/>
      </c>
      <c r="E211" s="4" t="str">
        <f>IFERROR(IF('排序（YTM）'!E210=1,日收益率!E211,""),"")</f>
        <v/>
      </c>
      <c r="F211" s="4" t="str">
        <f>IFERROR(IF('排序（YTM）'!F210=1,日收益率!F211,""),"")</f>
        <v/>
      </c>
      <c r="G211" s="4" t="str">
        <f>IFERROR(IF('排序（YTM）'!G210=1,日收益率!G211,""),"")</f>
        <v/>
      </c>
      <c r="H211" s="4">
        <f>IFERROR(IF('排序（YTM）'!H210=1,日收益率!H211,""),"")</f>
        <v>-3.9211841976283246E-4</v>
      </c>
      <c r="I211" s="4" t="str">
        <f>IFERROR(IF('排序（YTM）'!I210=1,日收益率!I211,""),"")</f>
        <v/>
      </c>
      <c r="J211" s="4" t="str">
        <f>IFERROR(IF('排序（YTM）'!J210=1,日收益率!J211,""),"")</f>
        <v/>
      </c>
      <c r="K211" s="4" t="str">
        <f>IFERROR(IF('排序（YTM）'!K210=1,日收益率!K211,""),"")</f>
        <v/>
      </c>
      <c r="M211" s="6">
        <f t="shared" si="3"/>
        <v>1.1487820048146751</v>
      </c>
    </row>
    <row r="212" spans="1:13" x14ac:dyDescent="0.15">
      <c r="A212" s="1">
        <v>42591</v>
      </c>
      <c r="B212" s="4">
        <f>IFERROR(IF('排序（YTM）'!B211=1,日收益率!B212,""),"")</f>
        <v>4.1407986589039325E-3</v>
      </c>
      <c r="C212" s="4" t="str">
        <f>IFERROR(IF('排序（YTM）'!C211=1,日收益率!C212,""),"")</f>
        <v/>
      </c>
      <c r="D212" s="4" t="str">
        <f>IFERROR(IF('排序（YTM）'!D211=1,日收益率!D212,""),"")</f>
        <v/>
      </c>
      <c r="E212" s="4" t="str">
        <f>IFERROR(IF('排序（YTM）'!E211=1,日收益率!E212,""),"")</f>
        <v/>
      </c>
      <c r="F212" s="4" t="str">
        <f>IFERROR(IF('排序（YTM）'!F211=1,日收益率!F212,""),"")</f>
        <v/>
      </c>
      <c r="G212" s="4" t="str">
        <f>IFERROR(IF('排序（YTM）'!G211=1,日收益率!G212,""),"")</f>
        <v/>
      </c>
      <c r="H212" s="4" t="str">
        <f>IFERROR(IF('排序（YTM）'!H211=1,日收益率!H212,""),"")</f>
        <v/>
      </c>
      <c r="I212" s="4" t="str">
        <f>IFERROR(IF('排序（YTM）'!I211=1,日收益率!I212,""),"")</f>
        <v/>
      </c>
      <c r="J212" s="4" t="str">
        <f>IFERROR(IF('排序（YTM）'!J211=1,日收益率!J212,""),"")</f>
        <v/>
      </c>
      <c r="K212" s="4" t="str">
        <f>IFERROR(IF('排序（YTM）'!K211=1,日收益率!K212,""),"")</f>
        <v/>
      </c>
      <c r="M212" s="6">
        <f t="shared" si="3"/>
        <v>1.1535388797995847</v>
      </c>
    </row>
    <row r="213" spans="1:13" x14ac:dyDescent="0.15">
      <c r="A213" s="1">
        <v>42592</v>
      </c>
      <c r="B213" s="4">
        <f>IFERROR(IF('排序（YTM）'!B212=1,日收益率!B213,""),"")</f>
        <v>6.9116076928155135E-3</v>
      </c>
      <c r="C213" s="4" t="str">
        <f>IFERROR(IF('排序（YTM）'!C212=1,日收益率!C213,""),"")</f>
        <v/>
      </c>
      <c r="D213" s="4" t="str">
        <f>IFERROR(IF('排序（YTM）'!D212=1,日收益率!D213,""),"")</f>
        <v/>
      </c>
      <c r="E213" s="4" t="str">
        <f>IFERROR(IF('排序（YTM）'!E212=1,日收益率!E213,""),"")</f>
        <v/>
      </c>
      <c r="F213" s="4" t="str">
        <f>IFERROR(IF('排序（YTM）'!F212=1,日收益率!F213,""),"")</f>
        <v/>
      </c>
      <c r="G213" s="4" t="str">
        <f>IFERROR(IF('排序（YTM）'!G212=1,日收益率!G213,""),"")</f>
        <v/>
      </c>
      <c r="H213" s="4" t="str">
        <f>IFERROR(IF('排序（YTM）'!H212=1,日收益率!H213,""),"")</f>
        <v/>
      </c>
      <c r="I213" s="4" t="str">
        <f>IFERROR(IF('排序（YTM）'!I212=1,日收益率!I213,""),"")</f>
        <v/>
      </c>
      <c r="J213" s="4" t="str">
        <f>IFERROR(IF('排序（YTM）'!J212=1,日收益率!J213,""),"")</f>
        <v/>
      </c>
      <c r="K213" s="4" t="str">
        <f>IFERROR(IF('排序（YTM）'!K212=1,日收益率!K213,""),"")</f>
        <v/>
      </c>
      <c r="M213" s="6">
        <f t="shared" si="3"/>
        <v>1.1615116879951692</v>
      </c>
    </row>
    <row r="214" spans="1:13" x14ac:dyDescent="0.15">
      <c r="A214" s="1">
        <v>42593</v>
      </c>
      <c r="B214" s="4" t="str">
        <f>IFERROR(IF('排序（YTM）'!B213=1,日收益率!B214,""),"")</f>
        <v/>
      </c>
      <c r="C214" s="4" t="str">
        <f>IFERROR(IF('排序（YTM）'!C213=1,日收益率!C214,""),"")</f>
        <v/>
      </c>
      <c r="D214" s="4" t="str">
        <f>IFERROR(IF('排序（YTM）'!D213=1,日收益率!D214,""),"")</f>
        <v/>
      </c>
      <c r="E214" s="4" t="str">
        <f>IFERROR(IF('排序（YTM）'!E213=1,日收益率!E214,""),"")</f>
        <v/>
      </c>
      <c r="F214" s="4" t="str">
        <f>IFERROR(IF('排序（YTM）'!F213=1,日收益率!F214,""),"")</f>
        <v/>
      </c>
      <c r="G214" s="4">
        <f>IFERROR(IF('排序（YTM）'!G213=1,日收益率!G214,""),"")</f>
        <v>2.8010487647700533E-3</v>
      </c>
      <c r="H214" s="4" t="str">
        <f>IFERROR(IF('排序（YTM）'!H213=1,日收益率!H214,""),"")</f>
        <v/>
      </c>
      <c r="I214" s="4" t="str">
        <f>IFERROR(IF('排序（YTM）'!I213=1,日收益率!I214,""),"")</f>
        <v/>
      </c>
      <c r="J214" s="4" t="str">
        <f>IFERROR(IF('排序（YTM）'!J213=1,日收益率!J214,""),"")</f>
        <v/>
      </c>
      <c r="K214" s="4" t="str">
        <f>IFERROR(IF('排序（YTM）'!K213=1,日收益率!K214,""),"")</f>
        <v/>
      </c>
      <c r="M214" s="6">
        <f t="shared" si="3"/>
        <v>1.1647651388740941</v>
      </c>
    </row>
    <row r="215" spans="1:13" x14ac:dyDescent="0.15">
      <c r="A215" s="1">
        <v>42594</v>
      </c>
      <c r="B215" s="4">
        <f>IFERROR(IF('排序（YTM）'!B214=1,日收益率!B215,""),"")</f>
        <v>-5.6991777255767095E-3</v>
      </c>
      <c r="C215" s="4" t="str">
        <f>IFERROR(IF('排序（YTM）'!C214=1,日收益率!C215,""),"")</f>
        <v/>
      </c>
      <c r="D215" s="4" t="str">
        <f>IFERROR(IF('排序（YTM）'!D214=1,日收益率!D215,""),"")</f>
        <v/>
      </c>
      <c r="E215" s="4" t="str">
        <f>IFERROR(IF('排序（YTM）'!E214=1,日收益率!E215,""),"")</f>
        <v/>
      </c>
      <c r="F215" s="4" t="str">
        <f>IFERROR(IF('排序（YTM）'!F214=1,日收益率!F215,""),"")</f>
        <v/>
      </c>
      <c r="G215" s="4" t="str">
        <f>IFERROR(IF('排序（YTM）'!G214=1,日收益率!G215,""),"")</f>
        <v/>
      </c>
      <c r="H215" s="4" t="str">
        <f>IFERROR(IF('排序（YTM）'!H214=1,日收益率!H215,""),"")</f>
        <v/>
      </c>
      <c r="I215" s="4" t="str">
        <f>IFERROR(IF('排序（YTM）'!I214=1,日收益率!I215,""),"")</f>
        <v/>
      </c>
      <c r="J215" s="4" t="str">
        <f>IFERROR(IF('排序（YTM）'!J214=1,日收益率!J215,""),"")</f>
        <v/>
      </c>
      <c r="K215" s="4" t="str">
        <f>IFERROR(IF('排序（YTM）'!K214=1,日收益率!K215,""),"")</f>
        <v/>
      </c>
      <c r="M215" s="6">
        <f t="shared" si="3"/>
        <v>1.1581269353390946</v>
      </c>
    </row>
    <row r="216" spans="1:13" x14ac:dyDescent="0.15">
      <c r="A216" s="1">
        <v>42597</v>
      </c>
      <c r="B216" s="4">
        <f>IFERROR(IF('排序（YTM）'!B215=1,日收益率!B216,""),"")</f>
        <v>2.3082820734625642E-3</v>
      </c>
      <c r="C216" s="4" t="str">
        <f>IFERROR(IF('排序（YTM）'!C215=1,日收益率!C216,""),"")</f>
        <v/>
      </c>
      <c r="D216" s="4" t="str">
        <f>IFERROR(IF('排序（YTM）'!D215=1,日收益率!D216,""),"")</f>
        <v/>
      </c>
      <c r="E216" s="4" t="str">
        <f>IFERROR(IF('排序（YTM）'!E215=1,日收益率!E216,""),"")</f>
        <v/>
      </c>
      <c r="F216" s="4" t="str">
        <f>IFERROR(IF('排序（YTM）'!F215=1,日收益率!F216,""),"")</f>
        <v/>
      </c>
      <c r="G216" s="4" t="str">
        <f>IFERROR(IF('排序（YTM）'!G215=1,日收益率!G216,""),"")</f>
        <v/>
      </c>
      <c r="H216" s="4" t="str">
        <f>IFERROR(IF('排序（YTM）'!H215=1,日收益率!H216,""),"")</f>
        <v/>
      </c>
      <c r="I216" s="4" t="str">
        <f>IFERROR(IF('排序（YTM）'!I215=1,日收益率!I216,""),"")</f>
        <v/>
      </c>
      <c r="J216" s="4" t="str">
        <f>IFERROR(IF('排序（YTM）'!J215=1,日收益率!J216,""),"")</f>
        <v/>
      </c>
      <c r="K216" s="4" t="str">
        <f>IFERROR(IF('排序（YTM）'!K215=1,日收益率!K216,""),"")</f>
        <v/>
      </c>
      <c r="M216" s="6">
        <f t="shared" si="3"/>
        <v>1.160800218982732</v>
      </c>
    </row>
    <row r="217" spans="1:13" x14ac:dyDescent="0.15">
      <c r="A217" s="1">
        <v>42598</v>
      </c>
      <c r="B217" s="4">
        <f>IFERROR(IF('排序（YTM）'!B216=1,日收益率!B217,""),"")</f>
        <v>3.8217872947239329E-3</v>
      </c>
      <c r="C217" s="4" t="str">
        <f>IFERROR(IF('排序（YTM）'!C216=1,日收益率!C217,""),"")</f>
        <v/>
      </c>
      <c r="D217" s="4" t="str">
        <f>IFERROR(IF('排序（YTM）'!D216=1,日收益率!D217,""),"")</f>
        <v/>
      </c>
      <c r="E217" s="4" t="str">
        <f>IFERROR(IF('排序（YTM）'!E216=1,日收益率!E217,""),"")</f>
        <v/>
      </c>
      <c r="F217" s="4" t="str">
        <f>IFERROR(IF('排序（YTM）'!F216=1,日收益率!F217,""),"")</f>
        <v/>
      </c>
      <c r="G217" s="4" t="str">
        <f>IFERROR(IF('排序（YTM）'!G216=1,日收益率!G217,""),"")</f>
        <v/>
      </c>
      <c r="H217" s="4" t="str">
        <f>IFERROR(IF('排序（YTM）'!H216=1,日收益率!H217,""),"")</f>
        <v/>
      </c>
      <c r="I217" s="4" t="str">
        <f>IFERROR(IF('排序（YTM）'!I216=1,日收益率!I217,""),"")</f>
        <v/>
      </c>
      <c r="J217" s="4" t="str">
        <f>IFERROR(IF('排序（YTM）'!J216=1,日收益率!J217,""),"")</f>
        <v/>
      </c>
      <c r="K217" s="4" t="str">
        <f>IFERROR(IF('排序（YTM）'!K216=1,日收益率!K217,""),"")</f>
        <v/>
      </c>
      <c r="M217" s="6">
        <f t="shared" si="3"/>
        <v>1.1652365505113529</v>
      </c>
    </row>
    <row r="218" spans="1:13" x14ac:dyDescent="0.15">
      <c r="A218" s="1">
        <v>42599</v>
      </c>
      <c r="B218" s="4" t="str">
        <f>IFERROR(IF('排序（YTM）'!B217=1,日收益率!B218,""),"")</f>
        <v/>
      </c>
      <c r="C218" s="4" t="str">
        <f>IFERROR(IF('排序（YTM）'!C217=1,日收益率!C218,""),"")</f>
        <v/>
      </c>
      <c r="D218" s="4" t="str">
        <f>IFERROR(IF('排序（YTM）'!D217=1,日收益率!D218,""),"")</f>
        <v/>
      </c>
      <c r="E218" s="4" t="str">
        <f>IFERROR(IF('排序（YTM）'!E217=1,日收益率!E218,""),"")</f>
        <v/>
      </c>
      <c r="F218" s="4" t="str">
        <f>IFERROR(IF('排序（YTM）'!F217=1,日收益率!F218,""),"")</f>
        <v/>
      </c>
      <c r="G218" s="4">
        <f>IFERROR(IF('排序（YTM）'!G217=1,日收益率!G218,""),"")</f>
        <v>-9.1806523374871052E-4</v>
      </c>
      <c r="H218" s="4" t="str">
        <f>IFERROR(IF('排序（YTM）'!H217=1,日收益率!H218,""),"")</f>
        <v/>
      </c>
      <c r="I218" s="4" t="str">
        <f>IFERROR(IF('排序（YTM）'!I217=1,日收益率!I218,""),"")</f>
        <v/>
      </c>
      <c r="J218" s="4" t="str">
        <f>IFERROR(IF('排序（YTM）'!J217=1,日收益率!J218,""),"")</f>
        <v/>
      </c>
      <c r="K218" s="4" t="str">
        <f>IFERROR(IF('排序（YTM）'!K217=1,日收益率!K218,""),"")</f>
        <v/>
      </c>
      <c r="M218" s="6">
        <f t="shared" si="3"/>
        <v>1.164166787345235</v>
      </c>
    </row>
    <row r="219" spans="1:13" x14ac:dyDescent="0.15">
      <c r="A219" s="1">
        <v>42600</v>
      </c>
      <c r="B219" s="4" t="str">
        <f>IFERROR(IF('排序（YTM）'!B218=1,日收益率!B219,""),"")</f>
        <v/>
      </c>
      <c r="C219" s="4" t="str">
        <f>IFERROR(IF('排序（YTM）'!C218=1,日收益率!C219,""),"")</f>
        <v/>
      </c>
      <c r="D219" s="4" t="str">
        <f>IFERROR(IF('排序（YTM）'!D218=1,日收益率!D219,""),"")</f>
        <v/>
      </c>
      <c r="E219" s="4" t="str">
        <f>IFERROR(IF('排序（YTM）'!E218=1,日收益率!E219,""),"")</f>
        <v/>
      </c>
      <c r="F219" s="4" t="str">
        <f>IFERROR(IF('排序（YTM）'!F218=1,日收益率!F219,""),"")</f>
        <v/>
      </c>
      <c r="G219" s="4">
        <f>IFERROR(IF('排序（YTM）'!G218=1,日收益率!G219,""),"")</f>
        <v>3.9899297179448734E-3</v>
      </c>
      <c r="H219" s="4" t="str">
        <f>IFERROR(IF('排序（YTM）'!H218=1,日收益率!H219,""),"")</f>
        <v/>
      </c>
      <c r="I219" s="4" t="str">
        <f>IFERROR(IF('排序（YTM）'!I218=1,日收益率!I219,""),"")</f>
        <v/>
      </c>
      <c r="J219" s="4" t="str">
        <f>IFERROR(IF('排序（YTM）'!J218=1,日收益率!J219,""),"")</f>
        <v/>
      </c>
      <c r="K219" s="4" t="str">
        <f>IFERROR(IF('排序（YTM）'!K218=1,日收益率!K219,""),"")</f>
        <v/>
      </c>
      <c r="M219" s="6">
        <f t="shared" si="3"/>
        <v>1.1688117310067081</v>
      </c>
    </row>
    <row r="220" spans="1:13" x14ac:dyDescent="0.15">
      <c r="A220" s="1">
        <v>42601</v>
      </c>
      <c r="B220" s="4" t="str">
        <f>IFERROR(IF('排序（YTM）'!B219=1,日收益率!B220,""),"")</f>
        <v/>
      </c>
      <c r="C220" s="4" t="str">
        <f>IFERROR(IF('排序（YTM）'!C219=1,日收益率!C220,""),"")</f>
        <v/>
      </c>
      <c r="D220" s="4" t="str">
        <f>IFERROR(IF('排序（YTM）'!D219=1,日收益率!D220,""),"")</f>
        <v/>
      </c>
      <c r="E220" s="4" t="str">
        <f>IFERROR(IF('排序（YTM）'!E219=1,日收益率!E220,""),"")</f>
        <v/>
      </c>
      <c r="F220" s="4" t="str">
        <f>IFERROR(IF('排序（YTM）'!F219=1,日收益率!F220,""),"")</f>
        <v/>
      </c>
      <c r="G220" s="4">
        <f>IFERROR(IF('排序（YTM）'!G219=1,日收益率!G220,""),"")</f>
        <v>8.3319549634131018E-3</v>
      </c>
      <c r="H220" s="4" t="str">
        <f>IFERROR(IF('排序（YTM）'!H219=1,日收益率!H220,""),"")</f>
        <v/>
      </c>
      <c r="I220" s="4" t="str">
        <f>IFERROR(IF('排序（YTM）'!I219=1,日收益率!I220,""),"")</f>
        <v/>
      </c>
      <c r="J220" s="4" t="str">
        <f>IFERROR(IF('排序（YTM）'!J219=1,日收益率!J220,""),"")</f>
        <v/>
      </c>
      <c r="K220" s="4" t="str">
        <f>IFERROR(IF('排序（YTM）'!K219=1,日收益率!K220,""),"")</f>
        <v/>
      </c>
      <c r="M220" s="6">
        <f t="shared" si="3"/>
        <v>1.178550217710165</v>
      </c>
    </row>
    <row r="221" spans="1:13" x14ac:dyDescent="0.15">
      <c r="A221" s="1">
        <v>42604</v>
      </c>
      <c r="B221" s="4">
        <f>IFERROR(IF('排序（YTM）'!B220=1,日收益率!B221,""),"")</f>
        <v>4.2103182930053329E-4</v>
      </c>
      <c r="C221" s="4" t="str">
        <f>IFERROR(IF('排序（YTM）'!C220=1,日收益率!C221,""),"")</f>
        <v/>
      </c>
      <c r="D221" s="4" t="str">
        <f>IFERROR(IF('排序（YTM）'!D220=1,日收益率!D221,""),"")</f>
        <v/>
      </c>
      <c r="E221" s="4" t="str">
        <f>IFERROR(IF('排序（YTM）'!E220=1,日收益率!E221,""),"")</f>
        <v/>
      </c>
      <c r="F221" s="4" t="str">
        <f>IFERROR(IF('排序（YTM）'!F220=1,日收益率!F221,""),"")</f>
        <v/>
      </c>
      <c r="G221" s="4" t="str">
        <f>IFERROR(IF('排序（YTM）'!G220=1,日收益率!G221,""),"")</f>
        <v/>
      </c>
      <c r="H221" s="4" t="str">
        <f>IFERROR(IF('排序（YTM）'!H220=1,日收益率!H221,""),"")</f>
        <v/>
      </c>
      <c r="I221" s="4" t="str">
        <f>IFERROR(IF('排序（YTM）'!I220=1,日收益率!I221,""),"")</f>
        <v/>
      </c>
      <c r="J221" s="4" t="str">
        <f>IFERROR(IF('排序（YTM）'!J220=1,日收益率!J221,""),"")</f>
        <v/>
      </c>
      <c r="K221" s="4" t="str">
        <f>IFERROR(IF('排序（YTM）'!K220=1,日收益率!K221,""),"")</f>
        <v/>
      </c>
      <c r="M221" s="6">
        <f t="shared" si="3"/>
        <v>1.17904642486425</v>
      </c>
    </row>
    <row r="222" spans="1:13" x14ac:dyDescent="0.15">
      <c r="A222" s="1">
        <v>42605</v>
      </c>
      <c r="B222" s="4">
        <f>IFERROR(IF('排序（YTM）'!B221=1,日收益率!B222,""),"")</f>
        <v>3.6067052373203179E-3</v>
      </c>
      <c r="C222" s="4" t="str">
        <f>IFERROR(IF('排序（YTM）'!C221=1,日收益率!C222,""),"")</f>
        <v/>
      </c>
      <c r="D222" s="4" t="str">
        <f>IFERROR(IF('排序（YTM）'!D221=1,日收益率!D222,""),"")</f>
        <v/>
      </c>
      <c r="E222" s="4" t="str">
        <f>IFERROR(IF('排序（YTM）'!E221=1,日收益率!E222,""),"")</f>
        <v/>
      </c>
      <c r="F222" s="4" t="str">
        <f>IFERROR(IF('排序（YTM）'!F221=1,日收益率!F222,""),"")</f>
        <v/>
      </c>
      <c r="G222" s="4" t="str">
        <f>IFERROR(IF('排序（YTM）'!G221=1,日收益率!G222,""),"")</f>
        <v/>
      </c>
      <c r="H222" s="4" t="str">
        <f>IFERROR(IF('排序（YTM）'!H221=1,日收益率!H222,""),"")</f>
        <v/>
      </c>
      <c r="I222" s="4" t="str">
        <f>IFERROR(IF('排序（YTM）'!I221=1,日收益率!I222,""),"")</f>
        <v/>
      </c>
      <c r="J222" s="4" t="str">
        <f>IFERROR(IF('排序（YTM）'!J221=1,日收益率!J222,""),"")</f>
        <v/>
      </c>
      <c r="K222" s="4" t="str">
        <f>IFERROR(IF('排序（YTM）'!K221=1,日收益率!K222,""),"")</f>
        <v/>
      </c>
      <c r="M222" s="6">
        <f t="shared" si="3"/>
        <v>1.1832988977798518</v>
      </c>
    </row>
    <row r="223" spans="1:13" x14ac:dyDescent="0.15">
      <c r="A223" s="1">
        <v>42606</v>
      </c>
      <c r="B223" s="4" t="str">
        <f>IFERROR(IF('排序（YTM）'!B222=1,日收益率!B223,""),"")</f>
        <v/>
      </c>
      <c r="C223" s="4" t="str">
        <f>IFERROR(IF('排序（YTM）'!C222=1,日收益率!C223,""),"")</f>
        <v/>
      </c>
      <c r="D223" s="4" t="str">
        <f>IFERROR(IF('排序（YTM）'!D222=1,日收益率!D223,""),"")</f>
        <v/>
      </c>
      <c r="E223" s="4" t="str">
        <f>IFERROR(IF('排序（YTM）'!E222=1,日收益率!E223,""),"")</f>
        <v/>
      </c>
      <c r="F223" s="4" t="str">
        <f>IFERROR(IF('排序（YTM）'!F222=1,日收益率!F223,""),"")</f>
        <v/>
      </c>
      <c r="G223" s="4">
        <f>IFERROR(IF('排序（YTM）'!G222=1,日收益率!G223,""),"")</f>
        <v>1.0994640982351367E-3</v>
      </c>
      <c r="H223" s="4" t="str">
        <f>IFERROR(IF('排序（YTM）'!H222=1,日收益率!H223,""),"")</f>
        <v/>
      </c>
      <c r="I223" s="4" t="str">
        <f>IFERROR(IF('排序（YTM）'!I222=1,日收益率!I223,""),"")</f>
        <v/>
      </c>
      <c r="J223" s="4" t="str">
        <f>IFERROR(IF('排序（YTM）'!J222=1,日收益率!J223,""),"")</f>
        <v/>
      </c>
      <c r="K223" s="4" t="str">
        <f>IFERROR(IF('排序（YTM）'!K222=1,日收益率!K223,""),"")</f>
        <v/>
      </c>
      <c r="M223" s="6">
        <f t="shared" si="3"/>
        <v>1.1845998924354419</v>
      </c>
    </row>
    <row r="224" spans="1:13" x14ac:dyDescent="0.15">
      <c r="A224" s="1">
        <v>42607</v>
      </c>
      <c r="B224" s="4" t="str">
        <f>IFERROR(IF('排序（YTM）'!B223=1,日收益率!B224,""),"")</f>
        <v/>
      </c>
      <c r="C224" s="4" t="str">
        <f>IFERROR(IF('排序（YTM）'!C223=1,日收益率!C224,""),"")</f>
        <v/>
      </c>
      <c r="D224" s="4" t="str">
        <f>IFERROR(IF('排序（YTM）'!D223=1,日收益率!D224,""),"")</f>
        <v/>
      </c>
      <c r="E224" s="4" t="str">
        <f>IFERROR(IF('排序（YTM）'!E223=1,日收益率!E224,""),"")</f>
        <v/>
      </c>
      <c r="F224" s="4" t="str">
        <f>IFERROR(IF('排序（YTM）'!F223=1,日收益率!F224,""),"")</f>
        <v/>
      </c>
      <c r="G224" s="4">
        <f>IFERROR(IF('排序（YTM）'!G223=1,日收益率!G224,""),"")</f>
        <v>-1.2274291903979773E-3</v>
      </c>
      <c r="H224" s="4" t="str">
        <f>IFERROR(IF('排序（YTM）'!H223=1,日收益率!H224,""),"")</f>
        <v/>
      </c>
      <c r="I224" s="4" t="str">
        <f>IFERROR(IF('排序（YTM）'!I223=1,日收益率!I224,""),"")</f>
        <v/>
      </c>
      <c r="J224" s="4" t="str">
        <f>IFERROR(IF('排序（YTM）'!J223=1,日收益率!J224,""),"")</f>
        <v/>
      </c>
      <c r="K224" s="4" t="str">
        <f>IFERROR(IF('排序（YTM）'!K223=1,日收益率!K224,""),"")</f>
        <v/>
      </c>
      <c r="M224" s="6">
        <f t="shared" si="3"/>
        <v>1.1831458799485244</v>
      </c>
    </row>
    <row r="225" spans="1:13" x14ac:dyDescent="0.15">
      <c r="A225" s="1">
        <v>42608</v>
      </c>
      <c r="B225" s="4" t="str">
        <f>IFERROR(IF('排序（YTM）'!B224=1,日收益率!B225,""),"")</f>
        <v/>
      </c>
      <c r="C225" s="4" t="str">
        <f>IFERROR(IF('排序（YTM）'!C224=1,日收益率!C225,""),"")</f>
        <v/>
      </c>
      <c r="D225" s="4" t="str">
        <f>IFERROR(IF('排序（YTM）'!D224=1,日收益率!D225,""),"")</f>
        <v/>
      </c>
      <c r="E225" s="4" t="str">
        <f>IFERROR(IF('排序（YTM）'!E224=1,日收益率!E225,""),"")</f>
        <v/>
      </c>
      <c r="F225" s="4" t="str">
        <f>IFERROR(IF('排序（YTM）'!F224=1,日收益率!F225,""),"")</f>
        <v/>
      </c>
      <c r="G225" s="4">
        <f>IFERROR(IF('排序（YTM）'!G224=1,日收益率!G225,""),"")</f>
        <v>5.6508512234425545E-3</v>
      </c>
      <c r="H225" s="4" t="str">
        <f>IFERROR(IF('排序（YTM）'!H224=1,日收益率!H225,""),"")</f>
        <v/>
      </c>
      <c r="I225" s="4" t="str">
        <f>IFERROR(IF('排序（YTM）'!I224=1,日收益率!I225,""),"")</f>
        <v/>
      </c>
      <c r="J225" s="4" t="str">
        <f>IFERROR(IF('排序（YTM）'!J224=1,日收益率!J225,""),"")</f>
        <v/>
      </c>
      <c r="K225" s="4" t="str">
        <f>IFERROR(IF('排序（YTM）'!K224=1,日收益率!K225,""),"")</f>
        <v/>
      </c>
      <c r="M225" s="6">
        <f t="shared" si="3"/>
        <v>1.1898316612917426</v>
      </c>
    </row>
    <row r="226" spans="1:13" x14ac:dyDescent="0.15">
      <c r="A226" s="1">
        <v>42611</v>
      </c>
      <c r="B226" s="4" t="str">
        <f>IFERROR(IF('排序（YTM）'!B225=1,日收益率!B226,""),"")</f>
        <v/>
      </c>
      <c r="C226" s="4" t="str">
        <f>IFERROR(IF('排序（YTM）'!C225=1,日收益率!C226,""),"")</f>
        <v/>
      </c>
      <c r="D226" s="4" t="str">
        <f>IFERROR(IF('排序（YTM）'!D225=1,日收益率!D226,""),"")</f>
        <v/>
      </c>
      <c r="E226" s="4" t="str">
        <f>IFERROR(IF('排序（YTM）'!E225=1,日收益率!E226,""),"")</f>
        <v/>
      </c>
      <c r="F226" s="4" t="str">
        <f>IFERROR(IF('排序（YTM）'!F225=1,日收益率!F226,""),"")</f>
        <v/>
      </c>
      <c r="G226" s="4">
        <f>IFERROR(IF('排序（YTM）'!G225=1,日收益率!G226,""),"")</f>
        <v>4.7537567827393712E-3</v>
      </c>
      <c r="H226" s="4" t="str">
        <f>IFERROR(IF('排序（YTM）'!H225=1,日收益率!H226,""),"")</f>
        <v/>
      </c>
      <c r="I226" s="4" t="str">
        <f>IFERROR(IF('排序（YTM）'!I225=1,日收益率!I226,""),"")</f>
        <v/>
      </c>
      <c r="J226" s="4" t="str">
        <f>IFERROR(IF('排序（YTM）'!J225=1,日收益率!J226,""),"")</f>
        <v/>
      </c>
      <c r="K226" s="4" t="str">
        <f>IFERROR(IF('排序（YTM）'!K225=1,日收益率!K226,""),"")</f>
        <v/>
      </c>
      <c r="M226" s="6">
        <f t="shared" si="3"/>
        <v>1.1954878316219262</v>
      </c>
    </row>
    <row r="227" spans="1:13" x14ac:dyDescent="0.15">
      <c r="A227" s="1">
        <v>42612</v>
      </c>
      <c r="B227" s="4" t="str">
        <f>IFERROR(IF('排序（YTM）'!B226=1,日收益率!B227,""),"")</f>
        <v/>
      </c>
      <c r="C227" s="4" t="str">
        <f>IFERROR(IF('排序（YTM）'!C226=1,日收益率!C227,""),"")</f>
        <v/>
      </c>
      <c r="D227" s="4">
        <f>IFERROR(IF('排序（YTM）'!D226=1,日收益率!D227,""),"")</f>
        <v>-2.1028005787772086E-3</v>
      </c>
      <c r="E227" s="4" t="str">
        <f>IFERROR(IF('排序（YTM）'!E226=1,日收益率!E227,""),"")</f>
        <v/>
      </c>
      <c r="F227" s="4" t="str">
        <f>IFERROR(IF('排序（YTM）'!F226=1,日收益率!F227,""),"")</f>
        <v/>
      </c>
      <c r="G227" s="4" t="str">
        <f>IFERROR(IF('排序（YTM）'!G226=1,日收益率!G227,""),"")</f>
        <v/>
      </c>
      <c r="H227" s="4" t="str">
        <f>IFERROR(IF('排序（YTM）'!H226=1,日收益率!H227,""),"")</f>
        <v/>
      </c>
      <c r="I227" s="4" t="str">
        <f>IFERROR(IF('排序（YTM）'!I226=1,日收益率!I227,""),"")</f>
        <v/>
      </c>
      <c r="J227" s="4" t="str">
        <f>IFERROR(IF('排序（YTM）'!J226=1,日收益率!J227,""),"")</f>
        <v/>
      </c>
      <c r="K227" s="4" t="str">
        <f>IFERROR(IF('排序（YTM）'!K226=1,日收益率!K227,""),"")</f>
        <v/>
      </c>
      <c r="M227" s="6">
        <f t="shared" si="3"/>
        <v>1.1929739591176705</v>
      </c>
    </row>
    <row r="228" spans="1:13" x14ac:dyDescent="0.15">
      <c r="A228" s="1">
        <v>42613</v>
      </c>
      <c r="B228" s="4" t="str">
        <f>IFERROR(IF('排序（YTM）'!B227=1,日收益率!B228,""),"")</f>
        <v/>
      </c>
      <c r="C228" s="4" t="str">
        <f>IFERROR(IF('排序（YTM）'!C227=1,日收益率!C228,""),"")</f>
        <v/>
      </c>
      <c r="D228" s="4" t="str">
        <f>IFERROR(IF('排序（YTM）'!D227=1,日收益率!D228,""),"")</f>
        <v/>
      </c>
      <c r="E228" s="4" t="str">
        <f>IFERROR(IF('排序（YTM）'!E227=1,日收益率!E228,""),"")</f>
        <v/>
      </c>
      <c r="F228" s="4" t="str">
        <f>IFERROR(IF('排序（YTM）'!F227=1,日收益率!F228,""),"")</f>
        <v/>
      </c>
      <c r="G228" s="4">
        <f>IFERROR(IF('排序（YTM）'!G227=1,日收益率!G228,""),"")</f>
        <v>-5.9001180311690771E-4</v>
      </c>
      <c r="H228" s="4" t="str">
        <f>IFERROR(IF('排序（YTM）'!H227=1,日收益率!H228,""),"")</f>
        <v/>
      </c>
      <c r="I228" s="4" t="str">
        <f>IFERROR(IF('排序（YTM）'!I227=1,日收益率!I228,""),"")</f>
        <v/>
      </c>
      <c r="J228" s="4" t="str">
        <f>IFERROR(IF('排序（YTM）'!J227=1,日收益率!J228,""),"")</f>
        <v/>
      </c>
      <c r="K228" s="4" t="str">
        <f>IFERROR(IF('排序（YTM）'!K227=1,日收益率!K228,""),"")</f>
        <v/>
      </c>
      <c r="M228" s="6">
        <f t="shared" si="3"/>
        <v>1.19227009040098</v>
      </c>
    </row>
    <row r="229" spans="1:13" x14ac:dyDescent="0.15">
      <c r="A229" s="1">
        <v>42614</v>
      </c>
      <c r="B229" s="4" t="str">
        <f>IFERROR(IF('排序（YTM）'!B228=1,日收益率!B229,""),"")</f>
        <v/>
      </c>
      <c r="C229" s="4" t="str">
        <f>IFERROR(IF('排序（YTM）'!C228=1,日收益率!C229,""),"")</f>
        <v/>
      </c>
      <c r="D229" s="4" t="str">
        <f>IFERROR(IF('排序（YTM）'!D228=1,日收益率!D229,""),"")</f>
        <v/>
      </c>
      <c r="E229" s="4" t="str">
        <f>IFERROR(IF('排序（YTM）'!E228=1,日收益率!E229,""),"")</f>
        <v/>
      </c>
      <c r="F229" s="4" t="str">
        <f>IFERROR(IF('排序（YTM）'!F228=1,日收益率!F229,""),"")</f>
        <v/>
      </c>
      <c r="G229" s="4">
        <f>IFERROR(IF('排序（YTM）'!G228=1,日收益率!G229,""),"")</f>
        <v>1.4087353119813795E-3</v>
      </c>
      <c r="H229" s="4" t="str">
        <f>IFERROR(IF('排序（YTM）'!H228=1,日收益率!H229,""),"")</f>
        <v/>
      </c>
      <c r="I229" s="4" t="str">
        <f>IFERROR(IF('排序（YTM）'!I228=1,日收益率!I229,""),"")</f>
        <v/>
      </c>
      <c r="J229" s="4" t="str">
        <f>IFERROR(IF('排序（YTM）'!J228=1,日收益率!J229,""),"")</f>
        <v/>
      </c>
      <c r="K229" s="4" t="str">
        <f>IFERROR(IF('排序（YTM）'!K228=1,日收益率!K229,""),"")</f>
        <v/>
      </c>
      <c r="M229" s="6">
        <f t="shared" si="3"/>
        <v>1.1939496833787471</v>
      </c>
    </row>
    <row r="230" spans="1:13" x14ac:dyDescent="0.15">
      <c r="A230" s="1">
        <v>42615</v>
      </c>
      <c r="B230" s="4" t="str">
        <f>IFERROR(IF('排序（YTM）'!B229=1,日收益率!B230,""),"")</f>
        <v/>
      </c>
      <c r="C230" s="4" t="str">
        <f>IFERROR(IF('排序（YTM）'!C229=1,日收益率!C230,""),"")</f>
        <v/>
      </c>
      <c r="D230" s="4" t="str">
        <f>IFERROR(IF('排序（YTM）'!D229=1,日收益率!D230,""),"")</f>
        <v/>
      </c>
      <c r="E230" s="4" t="str">
        <f>IFERROR(IF('排序（YTM）'!E229=1,日收益率!E230,""),"")</f>
        <v/>
      </c>
      <c r="F230" s="4" t="str">
        <f>IFERROR(IF('排序（YTM）'!F229=1,日收益率!F230,""),"")</f>
        <v/>
      </c>
      <c r="G230" s="4">
        <f>IFERROR(IF('排序（YTM）'!G229=1,日收益率!G230,""),"")</f>
        <v>-4.8446209451136202E-4</v>
      </c>
      <c r="H230" s="4" t="str">
        <f>IFERROR(IF('排序（YTM）'!H229=1,日收益率!H230,""),"")</f>
        <v/>
      </c>
      <c r="I230" s="4" t="str">
        <f>IFERROR(IF('排序（YTM）'!I229=1,日收益率!I230,""),"")</f>
        <v/>
      </c>
      <c r="J230" s="4" t="str">
        <f>IFERROR(IF('排序（YTM）'!J229=1,日收益率!J230,""),"")</f>
        <v/>
      </c>
      <c r="K230" s="4" t="str">
        <f>IFERROR(IF('排序（YTM）'!K229=1,日收益率!K230,""),"")</f>
        <v/>
      </c>
      <c r="M230" s="6">
        <f t="shared" si="3"/>
        <v>1.1933712600143962</v>
      </c>
    </row>
    <row r="231" spans="1:13" x14ac:dyDescent="0.15">
      <c r="A231" s="1">
        <v>42618</v>
      </c>
      <c r="B231" s="4" t="str">
        <f>IFERROR(IF('排序（YTM）'!B230=1,日收益率!B231,""),"")</f>
        <v/>
      </c>
      <c r="C231" s="4" t="str">
        <f>IFERROR(IF('排序（YTM）'!C230=1,日收益率!C231,""),"")</f>
        <v/>
      </c>
      <c r="D231" s="4" t="str">
        <f>IFERROR(IF('排序（YTM）'!D230=1,日收益率!D231,""),"")</f>
        <v/>
      </c>
      <c r="E231" s="4" t="str">
        <f>IFERROR(IF('排序（YTM）'!E230=1,日收益率!E231,""),"")</f>
        <v/>
      </c>
      <c r="F231" s="4" t="str">
        <f>IFERROR(IF('排序（YTM）'!F230=1,日收益率!F231,""),"")</f>
        <v/>
      </c>
      <c r="G231" s="4">
        <f>IFERROR(IF('排序（YTM）'!G230=1,日收益率!G231,""),"")</f>
        <v>1.0687523705654733E-3</v>
      </c>
      <c r="H231" s="4" t="str">
        <f>IFERROR(IF('排序（YTM）'!H230=1,日收益率!H231,""),"")</f>
        <v/>
      </c>
      <c r="I231" s="4" t="str">
        <f>IFERROR(IF('排序（YTM）'!I230=1,日收益率!I231,""),"")</f>
        <v/>
      </c>
      <c r="J231" s="4" t="str">
        <f>IFERROR(IF('排序（YTM）'!J230=1,日收益率!J231,""),"")</f>
        <v/>
      </c>
      <c r="K231" s="4" t="str">
        <f>IFERROR(IF('排序（YTM）'!K230=1,日收益率!K231,""),"")</f>
        <v/>
      </c>
      <c r="M231" s="6">
        <f t="shared" si="3"/>
        <v>1.1946466783775014</v>
      </c>
    </row>
    <row r="232" spans="1:13" x14ac:dyDescent="0.15">
      <c r="A232" s="1">
        <v>42619</v>
      </c>
      <c r="B232" s="4" t="str">
        <f>IFERROR(IF('排序（YTM）'!B231=1,日收益率!B232,""),"")</f>
        <v/>
      </c>
      <c r="C232" s="4" t="str">
        <f>IFERROR(IF('排序（YTM）'!C231=1,日收益率!C232,""),"")</f>
        <v/>
      </c>
      <c r="D232" s="4" t="str">
        <f>IFERROR(IF('排序（YTM）'!D231=1,日收益率!D232,""),"")</f>
        <v/>
      </c>
      <c r="E232" s="4" t="str">
        <f>IFERROR(IF('排序（YTM）'!E231=1,日收益率!E232,""),"")</f>
        <v/>
      </c>
      <c r="F232" s="4" t="str">
        <f>IFERROR(IF('排序（YTM）'!F231=1,日收益率!F232,""),"")</f>
        <v/>
      </c>
      <c r="G232" s="4">
        <f>IFERROR(IF('排序（YTM）'!G231=1,日收益率!G232,""),"")</f>
        <v>9.8590787529495572E-4</v>
      </c>
      <c r="H232" s="4" t="str">
        <f>IFERROR(IF('排序（YTM）'!H231=1,日收益率!H232,""),"")</f>
        <v/>
      </c>
      <c r="I232" s="4" t="str">
        <f>IFERROR(IF('排序（YTM）'!I231=1,日收益率!I232,""),"")</f>
        <v/>
      </c>
      <c r="J232" s="4" t="str">
        <f>IFERROR(IF('排序（YTM）'!J231=1,日收益率!J232,""),"")</f>
        <v/>
      </c>
      <c r="K232" s="4" t="str">
        <f>IFERROR(IF('排序（YTM）'!K231=1,日收益率!K232,""),"")</f>
        <v/>
      </c>
      <c r="M232" s="6">
        <f t="shared" si="3"/>
        <v>1.1958244899459087</v>
      </c>
    </row>
    <row r="233" spans="1:13" x14ac:dyDescent="0.15">
      <c r="A233" s="1">
        <v>42620</v>
      </c>
      <c r="B233" s="4" t="str">
        <f>IFERROR(IF('排序（YTM）'!B232=1,日收益率!B233,""),"")</f>
        <v/>
      </c>
      <c r="C233" s="4" t="str">
        <f>IFERROR(IF('排序（YTM）'!C232=1,日收益率!C233,""),"")</f>
        <v/>
      </c>
      <c r="D233" s="4" t="str">
        <f>IFERROR(IF('排序（YTM）'!D232=1,日收益率!D233,""),"")</f>
        <v/>
      </c>
      <c r="E233" s="4" t="str">
        <f>IFERROR(IF('排序（YTM）'!E232=1,日收益率!E233,""),"")</f>
        <v/>
      </c>
      <c r="F233" s="4" t="str">
        <f>IFERROR(IF('排序（YTM）'!F232=1,日收益率!F233,""),"")</f>
        <v/>
      </c>
      <c r="G233" s="4">
        <f>IFERROR(IF('排序（YTM）'!G232=1,日收益率!G233,""),"")</f>
        <v>-2.7389693255552849E-4</v>
      </c>
      <c r="H233" s="4" t="str">
        <f>IFERROR(IF('排序（YTM）'!H232=1,日收益率!H233,""),"")</f>
        <v/>
      </c>
      <c r="I233" s="4" t="str">
        <f>IFERROR(IF('排序（YTM）'!I232=1,日收益率!I233,""),"")</f>
        <v/>
      </c>
      <c r="J233" s="4" t="str">
        <f>IFERROR(IF('排序（YTM）'!J232=1,日收益率!J233,""),"")</f>
        <v/>
      </c>
      <c r="K233" s="4" t="str">
        <f>IFERROR(IF('排序（YTM）'!K232=1,日收益率!K233,""),"")</f>
        <v/>
      </c>
      <c r="M233" s="6">
        <f t="shared" si="3"/>
        <v>1.1954969572862377</v>
      </c>
    </row>
    <row r="234" spans="1:13" x14ac:dyDescent="0.15">
      <c r="A234" s="1">
        <v>42621</v>
      </c>
      <c r="B234" s="4" t="str">
        <f>IFERROR(IF('排序（YTM）'!B233=1,日收益率!B234,""),"")</f>
        <v/>
      </c>
      <c r="C234" s="4" t="str">
        <f>IFERROR(IF('排序（YTM）'!C233=1,日收益率!C234,""),"")</f>
        <v/>
      </c>
      <c r="D234" s="4" t="str">
        <f>IFERROR(IF('排序（YTM）'!D233=1,日收益率!D234,""),"")</f>
        <v/>
      </c>
      <c r="E234" s="4" t="str">
        <f>IFERROR(IF('排序（YTM）'!E233=1,日收益率!E234,""),"")</f>
        <v/>
      </c>
      <c r="F234" s="4" t="str">
        <f>IFERROR(IF('排序（YTM）'!F233=1,日收益率!F234,""),"")</f>
        <v/>
      </c>
      <c r="G234" s="4">
        <f>IFERROR(IF('排序（YTM）'!G233=1,日收益率!G234,""),"")</f>
        <v>1.4575423937857046E-4</v>
      </c>
      <c r="H234" s="4" t="str">
        <f>IFERROR(IF('排序（YTM）'!H233=1,日收益率!H234,""),"")</f>
        <v/>
      </c>
      <c r="I234" s="4" t="str">
        <f>IFERROR(IF('排序（YTM）'!I233=1,日收益率!I234,""),"")</f>
        <v/>
      </c>
      <c r="J234" s="4" t="str">
        <f>IFERROR(IF('排序（YTM）'!J233=1,日收益率!J234,""),"")</f>
        <v/>
      </c>
      <c r="K234" s="4" t="str">
        <f>IFERROR(IF('排序（YTM）'!K233=1,日收益率!K234,""),"")</f>
        <v/>
      </c>
      <c r="M234" s="6">
        <f t="shared" si="3"/>
        <v>1.1956712060359265</v>
      </c>
    </row>
    <row r="235" spans="1:13" x14ac:dyDescent="0.15">
      <c r="A235" s="1">
        <v>42622</v>
      </c>
      <c r="B235" s="4" t="str">
        <f>IFERROR(IF('排序（YTM）'!B234=1,日收益率!B235,""),"")</f>
        <v/>
      </c>
      <c r="C235" s="4" t="str">
        <f>IFERROR(IF('排序（YTM）'!C234=1,日收益率!C235,""),"")</f>
        <v/>
      </c>
      <c r="D235" s="4" t="str">
        <f>IFERROR(IF('排序（YTM）'!D234=1,日收益率!D235,""),"")</f>
        <v/>
      </c>
      <c r="E235" s="4" t="str">
        <f>IFERROR(IF('排序（YTM）'!E234=1,日收益率!E235,""),"")</f>
        <v/>
      </c>
      <c r="F235" s="4" t="str">
        <f>IFERROR(IF('排序（YTM）'!F234=1,日收益率!F235,""),"")</f>
        <v/>
      </c>
      <c r="G235" s="4">
        <f>IFERROR(IF('排序（YTM）'!G234=1,日收益率!G235,""),"")</f>
        <v>3.1883045675942245E-3</v>
      </c>
      <c r="H235" s="4" t="str">
        <f>IFERROR(IF('排序（YTM）'!H234=1,日收益率!H235,""),"")</f>
        <v/>
      </c>
      <c r="I235" s="4" t="str">
        <f>IFERROR(IF('排序（YTM）'!I234=1,日收益率!I235,""),"")</f>
        <v/>
      </c>
      <c r="J235" s="4" t="str">
        <f>IFERROR(IF('排序（YTM）'!J234=1,日收益率!J235,""),"")</f>
        <v/>
      </c>
      <c r="K235" s="4" t="str">
        <f>IFERROR(IF('排序（YTM）'!K234=1,日收益率!K235,""),"")</f>
        <v/>
      </c>
      <c r="M235" s="6">
        <f t="shared" si="3"/>
        <v>1.1994833700034717</v>
      </c>
    </row>
    <row r="236" spans="1:13" x14ac:dyDescent="0.15">
      <c r="A236" s="1">
        <v>42625</v>
      </c>
      <c r="B236" s="4" t="str">
        <f>IFERROR(IF('排序（YTM）'!B235=1,日收益率!B236,""),"")</f>
        <v/>
      </c>
      <c r="C236" s="4" t="str">
        <f>IFERROR(IF('排序（YTM）'!C235=1,日收益率!C236,""),"")</f>
        <v/>
      </c>
      <c r="D236" s="4" t="str">
        <f>IFERROR(IF('排序（YTM）'!D235=1,日收益率!D236,""),"")</f>
        <v/>
      </c>
      <c r="E236" s="4" t="str">
        <f>IFERROR(IF('排序（YTM）'!E235=1,日收益率!E236,""),"")</f>
        <v/>
      </c>
      <c r="F236" s="4" t="str">
        <f>IFERROR(IF('排序（YTM）'!F235=1,日收益率!F236,""),"")</f>
        <v/>
      </c>
      <c r="G236" s="4">
        <f>IFERROR(IF('排序（YTM）'!G235=1,日收益率!G236,""),"")</f>
        <v>-1.3264539805510345E-2</v>
      </c>
      <c r="H236" s="4" t="str">
        <f>IFERROR(IF('排序（YTM）'!H235=1,日收益率!H236,""),"")</f>
        <v/>
      </c>
      <c r="I236" s="4" t="str">
        <f>IFERROR(IF('排序（YTM）'!I235=1,日收益率!I236,""),"")</f>
        <v/>
      </c>
      <c r="J236" s="4" t="str">
        <f>IFERROR(IF('排序（YTM）'!J235=1,日收益率!J236,""),"")</f>
        <v/>
      </c>
      <c r="K236" s="4" t="str">
        <f>IFERROR(IF('排序（YTM）'!K235=1,日收益率!K236,""),"")</f>
        <v/>
      </c>
      <c r="M236" s="6">
        <f t="shared" si="3"/>
        <v>1.183572775096013</v>
      </c>
    </row>
    <row r="237" spans="1:13" x14ac:dyDescent="0.15">
      <c r="A237" s="1">
        <v>42626</v>
      </c>
      <c r="B237" s="4" t="str">
        <f>IFERROR(IF('排序（YTM）'!B236=1,日收益率!B237,""),"")</f>
        <v/>
      </c>
      <c r="C237" s="4" t="str">
        <f>IFERROR(IF('排序（YTM）'!C236=1,日收益率!C237,""),"")</f>
        <v/>
      </c>
      <c r="D237" s="4" t="str">
        <f>IFERROR(IF('排序（YTM）'!D236=1,日收益率!D237,""),"")</f>
        <v/>
      </c>
      <c r="E237" s="4" t="str">
        <f>IFERROR(IF('排序（YTM）'!E236=1,日收益率!E237,""),"")</f>
        <v/>
      </c>
      <c r="F237" s="4" t="str">
        <f>IFERROR(IF('排序（YTM）'!F236=1,日收益率!F237,""),"")</f>
        <v/>
      </c>
      <c r="G237" s="4">
        <f>IFERROR(IF('排序（YTM）'!G236=1,日收益率!G237,""),"")</f>
        <v>-1.442607984347366E-3</v>
      </c>
      <c r="H237" s="4" t="str">
        <f>IFERROR(IF('排序（YTM）'!H236=1,日收益率!H237,""),"")</f>
        <v/>
      </c>
      <c r="I237" s="4" t="str">
        <f>IFERROR(IF('排序（YTM）'!I236=1,日收益率!I237,""),"")</f>
        <v/>
      </c>
      <c r="J237" s="4" t="str">
        <f>IFERROR(IF('排序（YTM）'!J236=1,日收益率!J237,""),"")</f>
        <v/>
      </c>
      <c r="K237" s="4" t="str">
        <f>IFERROR(IF('排序（YTM）'!K236=1,日收益率!K237,""),"")</f>
        <v/>
      </c>
      <c r="M237" s="6">
        <f t="shared" si="3"/>
        <v>1.1818653435606032</v>
      </c>
    </row>
    <row r="238" spans="1:13" x14ac:dyDescent="0.15">
      <c r="A238" s="1">
        <v>42627</v>
      </c>
      <c r="B238" s="4" t="str">
        <f>IFERROR(IF('排序（YTM）'!B237=1,日收益率!B238,""),"")</f>
        <v/>
      </c>
      <c r="C238" s="4" t="str">
        <f>IFERROR(IF('排序（YTM）'!C237=1,日收益率!C238,""),"")</f>
        <v/>
      </c>
      <c r="D238" s="4" t="str">
        <f>IFERROR(IF('排序（YTM）'!D237=1,日收益率!D238,""),"")</f>
        <v/>
      </c>
      <c r="E238" s="4" t="str">
        <f>IFERROR(IF('排序（YTM）'!E237=1,日收益率!E238,""),"")</f>
        <v/>
      </c>
      <c r="F238" s="4" t="str">
        <f>IFERROR(IF('排序（YTM）'!F237=1,日收益率!F238,""),"")</f>
        <v/>
      </c>
      <c r="G238" s="4">
        <f>IFERROR(IF('排序（YTM）'!G237=1,日收益率!G238,""),"")</f>
        <v>3.5971902948550571E-4</v>
      </c>
      <c r="H238" s="4" t="str">
        <f>IFERROR(IF('排序（YTM）'!H237=1,日收益率!H238,""),"")</f>
        <v/>
      </c>
      <c r="I238" s="4" t="str">
        <f>IFERROR(IF('排序（YTM）'!I237=1,日收益率!I238,""),"")</f>
        <v/>
      </c>
      <c r="J238" s="4" t="str">
        <f>IFERROR(IF('排序（YTM）'!J237=1,日收益率!J238,""),"")</f>
        <v/>
      </c>
      <c r="K238" s="4" t="str">
        <f>IFERROR(IF('排序（YTM）'!K237=1,日收益率!K238,""),"")</f>
        <v/>
      </c>
      <c r="M238" s="6">
        <f t="shared" si="3"/>
        <v>1.1822904830149714</v>
      </c>
    </row>
    <row r="239" spans="1:13" x14ac:dyDescent="0.15">
      <c r="A239" s="1">
        <v>42632</v>
      </c>
      <c r="B239" s="4" t="str">
        <f>IFERROR(IF('排序（YTM）'!B238=1,日收益率!B239,""),"")</f>
        <v/>
      </c>
      <c r="C239" s="4" t="str">
        <f>IFERROR(IF('排序（YTM）'!C238=1,日收益率!C239,""),"")</f>
        <v/>
      </c>
      <c r="D239" s="4" t="str">
        <f>IFERROR(IF('排序（YTM）'!D238=1,日收益率!D239,""),"")</f>
        <v/>
      </c>
      <c r="E239" s="4" t="str">
        <f>IFERROR(IF('排序（YTM）'!E238=1,日收益率!E239,""),"")</f>
        <v/>
      </c>
      <c r="F239" s="4" t="str">
        <f>IFERROR(IF('排序（YTM）'!F238=1,日收益率!F239,""),"")</f>
        <v/>
      </c>
      <c r="G239" s="4">
        <f>IFERROR(IF('排序（YTM）'!G238=1,日收益率!G239,""),"")</f>
        <v>-9.6074687677327741E-4</v>
      </c>
      <c r="H239" s="4" t="str">
        <f>IFERROR(IF('排序（YTM）'!H238=1,日收益率!H239,""),"")</f>
        <v/>
      </c>
      <c r="I239" s="4" t="str">
        <f>IFERROR(IF('排序（YTM）'!I238=1,日收益率!I239,""),"")</f>
        <v/>
      </c>
      <c r="J239" s="4" t="str">
        <f>IFERROR(IF('排序（YTM）'!J238=1,日收益率!J239,""),"")</f>
        <v/>
      </c>
      <c r="K239" s="4" t="str">
        <f>IFERROR(IF('排序（YTM）'!K238=1,日收益率!K239,""),"")</f>
        <v/>
      </c>
      <c r="M239" s="6">
        <f t="shared" si="3"/>
        <v>1.1811546011259759</v>
      </c>
    </row>
    <row r="240" spans="1:13" x14ac:dyDescent="0.15">
      <c r="A240" s="1">
        <v>42633</v>
      </c>
      <c r="B240" s="4" t="str">
        <f>IFERROR(IF('排序（YTM）'!B239=1,日收益率!B240,""),"")</f>
        <v/>
      </c>
      <c r="C240" s="4" t="str">
        <f>IFERROR(IF('排序（YTM）'!C239=1,日收益率!C240,""),"")</f>
        <v/>
      </c>
      <c r="D240" s="4" t="str">
        <f>IFERROR(IF('排序（YTM）'!D239=1,日收益率!D240,""),"")</f>
        <v/>
      </c>
      <c r="E240" s="4" t="str">
        <f>IFERROR(IF('排序（YTM）'!E239=1,日收益率!E240,""),"")</f>
        <v/>
      </c>
      <c r="F240" s="4" t="str">
        <f>IFERROR(IF('排序（YTM）'!F239=1,日收益率!F240,""),"")</f>
        <v/>
      </c>
      <c r="G240" s="4">
        <f>IFERROR(IF('排序（YTM）'!G239=1,日收益率!G240,""),"")</f>
        <v>-4.9503495622432725E-3</v>
      </c>
      <c r="H240" s="4" t="str">
        <f>IFERROR(IF('排序（YTM）'!H239=1,日收益率!H240,""),"")</f>
        <v/>
      </c>
      <c r="I240" s="4" t="str">
        <f>IFERROR(IF('排序（YTM）'!I239=1,日收益率!I240,""),"")</f>
        <v/>
      </c>
      <c r="J240" s="4" t="str">
        <f>IFERROR(IF('排序（YTM）'!J239=1,日收益率!J240,""),"")</f>
        <v/>
      </c>
      <c r="K240" s="4" t="str">
        <f>IFERROR(IF('排序（YTM）'!K239=1,日收益率!K240,""),"")</f>
        <v/>
      </c>
      <c r="M240" s="6">
        <f t="shared" si="3"/>
        <v>1.1753074729633504</v>
      </c>
    </row>
    <row r="241" spans="1:13" x14ac:dyDescent="0.15">
      <c r="A241" s="1">
        <v>42634</v>
      </c>
      <c r="B241" s="4" t="str">
        <f>IFERROR(IF('排序（YTM）'!B240=1,日收益率!B241,""),"")</f>
        <v/>
      </c>
      <c r="C241" s="4" t="str">
        <f>IFERROR(IF('排序（YTM）'!C240=1,日收益率!C241,""),"")</f>
        <v/>
      </c>
      <c r="D241" s="4" t="str">
        <f>IFERROR(IF('排序（YTM）'!D240=1,日收益率!D241,""),"")</f>
        <v/>
      </c>
      <c r="E241" s="4" t="str">
        <f>IFERROR(IF('排序（YTM）'!E240=1,日收益率!E241,""),"")</f>
        <v/>
      </c>
      <c r="F241" s="4" t="str">
        <f>IFERROR(IF('排序（YTM）'!F240=1,日收益率!F241,""),"")</f>
        <v/>
      </c>
      <c r="G241" s="4">
        <f>IFERROR(IF('排序（YTM）'!G240=1,日收益率!G241,""),"")</f>
        <v>-1.5594871383981523E-3</v>
      </c>
      <c r="H241" s="4" t="str">
        <f>IFERROR(IF('排序（YTM）'!H240=1,日收益率!H241,""),"")</f>
        <v/>
      </c>
      <c r="I241" s="4" t="str">
        <f>IFERROR(IF('排序（YTM）'!I240=1,日收益率!I241,""),"")</f>
        <v/>
      </c>
      <c r="J241" s="4" t="str">
        <f>IFERROR(IF('排序（YTM）'!J240=1,日收益率!J241,""),"")</f>
        <v/>
      </c>
      <c r="K241" s="4" t="str">
        <f>IFERROR(IF('排序（YTM）'!K240=1,日收益率!K241,""),"")</f>
        <v/>
      </c>
      <c r="M241" s="6">
        <f t="shared" si="3"/>
        <v>1.1734745960756008</v>
      </c>
    </row>
    <row r="242" spans="1:13" x14ac:dyDescent="0.15">
      <c r="A242" s="1">
        <v>42635</v>
      </c>
      <c r="B242" s="4" t="str">
        <f>IFERROR(IF('排序（YTM）'!B241=1,日收益率!B242,""),"")</f>
        <v/>
      </c>
      <c r="C242" s="4" t="str">
        <f>IFERROR(IF('排序（YTM）'!C241=1,日收益率!C242,""),"")</f>
        <v/>
      </c>
      <c r="D242" s="4" t="str">
        <f>IFERROR(IF('排序（YTM）'!D241=1,日收益率!D242,""),"")</f>
        <v/>
      </c>
      <c r="E242" s="4" t="str">
        <f>IFERROR(IF('排序（YTM）'!E241=1,日收益率!E242,""),"")</f>
        <v/>
      </c>
      <c r="F242" s="4" t="str">
        <f>IFERROR(IF('排序（YTM）'!F241=1,日收益率!F242,""),"")</f>
        <v/>
      </c>
      <c r="G242" s="4">
        <f>IFERROR(IF('排序（YTM）'!G241=1,日收益率!G242,""),"")</f>
        <v>8.700552164506492E-3</v>
      </c>
      <c r="H242" s="4" t="str">
        <f>IFERROR(IF('排序（YTM）'!H241=1,日收益率!H242,""),"")</f>
        <v/>
      </c>
      <c r="I242" s="4" t="str">
        <f>IFERROR(IF('排序（YTM）'!I241=1,日收益率!I242,""),"")</f>
        <v/>
      </c>
      <c r="J242" s="4" t="str">
        <f>IFERROR(IF('排序（YTM）'!J241=1,日收益率!J242,""),"")</f>
        <v/>
      </c>
      <c r="K242" s="4" t="str">
        <f>IFERROR(IF('排序（YTM）'!K241=1,日收益率!K242,""),"")</f>
        <v/>
      </c>
      <c r="M242" s="6">
        <f t="shared" si="3"/>
        <v>1.1836844730124798</v>
      </c>
    </row>
    <row r="243" spans="1:13" x14ac:dyDescent="0.15">
      <c r="A243" s="1">
        <v>42636</v>
      </c>
      <c r="B243" s="4" t="str">
        <f>IFERROR(IF('排序（YTM）'!B242=1,日收益率!B243,""),"")</f>
        <v/>
      </c>
      <c r="C243" s="4" t="str">
        <f>IFERROR(IF('排序（YTM）'!C242=1,日收益率!C243,""),"")</f>
        <v/>
      </c>
      <c r="D243" s="4" t="str">
        <f>IFERROR(IF('排序（YTM）'!D242=1,日收益率!D243,""),"")</f>
        <v/>
      </c>
      <c r="E243" s="4" t="str">
        <f>IFERROR(IF('排序（YTM）'!E242=1,日收益率!E243,""),"")</f>
        <v/>
      </c>
      <c r="F243" s="4" t="str">
        <f>IFERROR(IF('排序（YTM）'!F242=1,日收益率!F243,""),"")</f>
        <v/>
      </c>
      <c r="G243" s="4">
        <f>IFERROR(IF('排序（YTM）'!G242=1,日收益率!G243,""),"")</f>
        <v>-2.5022589434415821E-3</v>
      </c>
      <c r="H243" s="4" t="str">
        <f>IFERROR(IF('排序（YTM）'!H242=1,日收益率!H243,""),"")</f>
        <v/>
      </c>
      <c r="I243" s="4" t="str">
        <f>IFERROR(IF('排序（YTM）'!I242=1,日收益率!I243,""),"")</f>
        <v/>
      </c>
      <c r="J243" s="4" t="str">
        <f>IFERROR(IF('排序（YTM）'!J242=1,日收益率!J243,""),"")</f>
        <v/>
      </c>
      <c r="K243" s="4" t="str">
        <f>IFERROR(IF('排序（YTM）'!K242=1,日收益率!K243,""),"")</f>
        <v/>
      </c>
      <c r="M243" s="6">
        <f t="shared" si="3"/>
        <v>1.1807225879536714</v>
      </c>
    </row>
    <row r="244" spans="1:13" x14ac:dyDescent="0.15">
      <c r="A244" s="1">
        <v>42639</v>
      </c>
      <c r="B244" s="4" t="str">
        <f>IFERROR(IF('排序（YTM）'!B243=1,日收益率!B244,""),"")</f>
        <v/>
      </c>
      <c r="C244" s="4" t="str">
        <f>IFERROR(IF('排序（YTM）'!C243=1,日收益率!C244,""),"")</f>
        <v/>
      </c>
      <c r="D244" s="4" t="str">
        <f>IFERROR(IF('排序（YTM）'!D243=1,日收益率!D244,""),"")</f>
        <v/>
      </c>
      <c r="E244" s="4" t="str">
        <f>IFERROR(IF('排序（YTM）'!E243=1,日收益率!E244,""),"")</f>
        <v/>
      </c>
      <c r="F244" s="4" t="str">
        <f>IFERROR(IF('排序（YTM）'!F243=1,日收益率!F244,""),"")</f>
        <v/>
      </c>
      <c r="G244" s="4">
        <f>IFERROR(IF('排序（YTM）'!G243=1,日收益率!G244,""),"")</f>
        <v>-6.1971142230909937E-4</v>
      </c>
      <c r="H244" s="4" t="str">
        <f>IFERROR(IF('排序（YTM）'!H243=1,日收益率!H244,""),"")</f>
        <v/>
      </c>
      <c r="I244" s="4" t="str">
        <f>IFERROR(IF('排序（YTM）'!I243=1,日收益率!I244,""),"")</f>
        <v/>
      </c>
      <c r="J244" s="4" t="str">
        <f>IFERROR(IF('排序（YTM）'!J243=1,日收益率!J244,""),"")</f>
        <v/>
      </c>
      <c r="K244" s="4" t="str">
        <f>IFERROR(IF('排序（YTM）'!K243=1,日收益率!K244,""),"")</f>
        <v/>
      </c>
      <c r="M244" s="6">
        <f t="shared" si="3"/>
        <v>1.179990880679338</v>
      </c>
    </row>
    <row r="245" spans="1:13" x14ac:dyDescent="0.15">
      <c r="A245" s="1">
        <v>42640</v>
      </c>
      <c r="B245" s="4" t="str">
        <f>IFERROR(IF('排序（YTM）'!B244=1,日收益率!B245,""),"")</f>
        <v/>
      </c>
      <c r="C245" s="4" t="str">
        <f>IFERROR(IF('排序（YTM）'!C244=1,日收益率!C245,""),"")</f>
        <v/>
      </c>
      <c r="D245" s="4" t="str">
        <f>IFERROR(IF('排序（YTM）'!D244=1,日收益率!D245,""),"")</f>
        <v/>
      </c>
      <c r="E245" s="4" t="str">
        <f>IFERROR(IF('排序（YTM）'!E244=1,日收益率!E245,""),"")</f>
        <v/>
      </c>
      <c r="F245" s="4" t="str">
        <f>IFERROR(IF('排序（YTM）'!F244=1,日收益率!F245,""),"")</f>
        <v/>
      </c>
      <c r="G245" s="4">
        <f>IFERROR(IF('排序（YTM）'!G244=1,日收益率!G245,""),"")</f>
        <v>1.2107739953590713E-3</v>
      </c>
      <c r="H245" s="4" t="str">
        <f>IFERROR(IF('排序（YTM）'!H244=1,日收益率!H245,""),"")</f>
        <v/>
      </c>
      <c r="I245" s="4" t="str">
        <f>IFERROR(IF('排序（YTM）'!I244=1,日收益率!I245,""),"")</f>
        <v/>
      </c>
      <c r="J245" s="4" t="str">
        <f>IFERROR(IF('排序（YTM）'!J244=1,日收益率!J245,""),"")</f>
        <v/>
      </c>
      <c r="K245" s="4" t="str">
        <f>IFERROR(IF('排序（YTM）'!K244=1,日收益率!K245,""),"")</f>
        <v/>
      </c>
      <c r="M245" s="6">
        <f t="shared" si="3"/>
        <v>1.1814195829524254</v>
      </c>
    </row>
    <row r="246" spans="1:13" x14ac:dyDescent="0.15">
      <c r="A246" s="1">
        <v>42641</v>
      </c>
      <c r="B246" s="4" t="str">
        <f>IFERROR(IF('排序（YTM）'!B245=1,日收益率!B246,""),"")</f>
        <v/>
      </c>
      <c r="C246" s="4" t="str">
        <f>IFERROR(IF('排序（YTM）'!C245=1,日收益率!C246,""),"")</f>
        <v/>
      </c>
      <c r="D246" s="4" t="str">
        <f>IFERROR(IF('排序（YTM）'!D245=1,日收益率!D246,""),"")</f>
        <v/>
      </c>
      <c r="E246" s="4" t="str">
        <f>IFERROR(IF('排序（YTM）'!E245=1,日收益率!E246,""),"")</f>
        <v/>
      </c>
      <c r="F246" s="4" t="str">
        <f>IFERROR(IF('排序（YTM）'!F245=1,日收益率!F246,""),"")</f>
        <v/>
      </c>
      <c r="G246" s="4">
        <f>IFERROR(IF('排序（YTM）'!G245=1,日收益率!G246,""),"")</f>
        <v>1.4749099490396489E-4</v>
      </c>
      <c r="H246" s="4" t="str">
        <f>IFERROR(IF('排序（YTM）'!H245=1,日收益率!H246,""),"")</f>
        <v/>
      </c>
      <c r="I246" s="4" t="str">
        <f>IFERROR(IF('排序（YTM）'!I245=1,日收益率!I246,""),"")</f>
        <v/>
      </c>
      <c r="J246" s="4" t="str">
        <f>IFERROR(IF('排序（YTM）'!J245=1,日收益率!J246,""),"")</f>
        <v/>
      </c>
      <c r="K246" s="4" t="str">
        <f>IFERROR(IF('排序（YTM）'!K245=1,日收益率!K246,""),"")</f>
        <v/>
      </c>
      <c r="M246" s="6">
        <f t="shared" si="3"/>
        <v>1.1815938317021142</v>
      </c>
    </row>
    <row r="247" spans="1:13" x14ac:dyDescent="0.15">
      <c r="A247" s="1">
        <v>42642</v>
      </c>
      <c r="B247" s="4" t="str">
        <f>IFERROR(IF('排序（YTM）'!B246=1,日收益率!B247,""),"")</f>
        <v/>
      </c>
      <c r="C247" s="4" t="str">
        <f>IFERROR(IF('排序（YTM）'!C246=1,日收益率!C247,""),"")</f>
        <v/>
      </c>
      <c r="D247" s="4" t="str">
        <f>IFERROR(IF('排序（YTM）'!D246=1,日收益率!D247,""),"")</f>
        <v/>
      </c>
      <c r="E247" s="4" t="str">
        <f>IFERROR(IF('排序（YTM）'!E246=1,日收益率!E247,""),"")</f>
        <v/>
      </c>
      <c r="F247" s="4" t="str">
        <f>IFERROR(IF('排序（YTM）'!F246=1,日收益率!F247,""),"")</f>
        <v/>
      </c>
      <c r="G247" s="4">
        <f>IFERROR(IF('排序（YTM）'!G246=1,日收益率!G247,""),"")</f>
        <v>3.3324558864804565E-3</v>
      </c>
      <c r="H247" s="4" t="str">
        <f>IFERROR(IF('排序（YTM）'!H246=1,日收益率!H247,""),"")</f>
        <v/>
      </c>
      <c r="I247" s="4" t="str">
        <f>IFERROR(IF('排序（YTM）'!I246=1,日收益率!I247,""),"")</f>
        <v/>
      </c>
      <c r="J247" s="4" t="str">
        <f>IFERROR(IF('排序（YTM）'!J246=1,日收益率!J247,""),"")</f>
        <v/>
      </c>
      <c r="K247" s="4" t="str">
        <f>IFERROR(IF('排序（YTM）'!K246=1,日收益率!K247,""),"")</f>
        <v/>
      </c>
      <c r="M247" s="6">
        <f t="shared" si="3"/>
        <v>1.1855314410219988</v>
      </c>
    </row>
    <row r="248" spans="1:13" x14ac:dyDescent="0.15">
      <c r="A248" s="1">
        <v>42643</v>
      </c>
      <c r="B248" s="4" t="str">
        <f>IFERROR(IF('排序（YTM）'!B247=1,日收益率!B248,""),"")</f>
        <v/>
      </c>
      <c r="C248" s="4" t="str">
        <f>IFERROR(IF('排序（YTM）'!C247=1,日收益率!C248,""),"")</f>
        <v/>
      </c>
      <c r="D248" s="4" t="str">
        <f>IFERROR(IF('排序（YTM）'!D247=1,日收益率!D248,""),"")</f>
        <v/>
      </c>
      <c r="E248" s="4" t="str">
        <f>IFERROR(IF('排序（YTM）'!E247=1,日收益率!E248,""),"")</f>
        <v/>
      </c>
      <c r="F248" s="4" t="str">
        <f>IFERROR(IF('排序（YTM）'!F247=1,日收益率!F248,""),"")</f>
        <v/>
      </c>
      <c r="G248" s="4">
        <f>IFERROR(IF('排序（YTM）'!G247=1,日收益率!G248,""),"")</f>
        <v>1.3479493323886427E-2</v>
      </c>
      <c r="H248" s="4" t="str">
        <f>IFERROR(IF('排序（YTM）'!H247=1,日收益率!H248,""),"")</f>
        <v/>
      </c>
      <c r="I248" s="4" t="str">
        <f>IFERROR(IF('排序（YTM）'!I247=1,日收益率!I248,""),"")</f>
        <v/>
      </c>
      <c r="J248" s="4" t="str">
        <f>IFERROR(IF('排序（YTM）'!J247=1,日收益率!J248,""),"")</f>
        <v/>
      </c>
      <c r="K248" s="4" t="str">
        <f>IFERROR(IF('排序（YTM）'!K247=1,日收益率!K248,""),"")</f>
        <v/>
      </c>
      <c r="M248" s="6">
        <f t="shared" si="3"/>
        <v>1.2015118041665123</v>
      </c>
    </row>
  </sheetData>
  <phoneticPr fontId="18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8"/>
  <sheetViews>
    <sheetView workbookViewId="0">
      <selection activeCell="B4" sqref="B4"/>
    </sheetView>
  </sheetViews>
  <sheetFormatPr defaultRowHeight="13.5" x14ac:dyDescent="0.15"/>
  <cols>
    <col min="1" max="1" width="11.5" style="1" customWidth="1"/>
    <col min="13" max="13" width="12.75" bestFit="1" customWidth="1"/>
  </cols>
  <sheetData>
    <row r="1" spans="1:13" x14ac:dyDescent="0.15">
      <c r="A1" s="1" t="s">
        <v>0</v>
      </c>
      <c r="B1">
        <v>112236</v>
      </c>
      <c r="C1">
        <v>122126</v>
      </c>
      <c r="D1">
        <v>122163</v>
      </c>
      <c r="E1">
        <v>122201</v>
      </c>
      <c r="F1">
        <v>122222</v>
      </c>
      <c r="G1">
        <v>122249</v>
      </c>
      <c r="H1">
        <v>122267</v>
      </c>
      <c r="I1">
        <v>122328</v>
      </c>
      <c r="J1">
        <v>122383</v>
      </c>
      <c r="K1">
        <v>122408</v>
      </c>
    </row>
    <row r="2" spans="1:13" x14ac:dyDescent="0.15">
      <c r="A2" s="1" t="s">
        <v>1</v>
      </c>
      <c r="B2" t="s">
        <v>438</v>
      </c>
      <c r="C2" t="s">
        <v>53</v>
      </c>
      <c r="D2" t="s">
        <v>59</v>
      </c>
      <c r="E2" t="s">
        <v>135</v>
      </c>
      <c r="F2" t="s">
        <v>62</v>
      </c>
      <c r="G2" t="s">
        <v>134</v>
      </c>
      <c r="H2" t="s">
        <v>57</v>
      </c>
      <c r="I2" t="s">
        <v>114</v>
      </c>
      <c r="J2" t="s">
        <v>124</v>
      </c>
      <c r="K2" t="s">
        <v>109</v>
      </c>
    </row>
    <row r="3" spans="1:13" x14ac:dyDescent="0.15">
      <c r="A3" s="1">
        <v>42277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3" x14ac:dyDescent="0.15">
      <c r="A4" s="1">
        <v>42285</v>
      </c>
      <c r="B4" s="4">
        <f>IFERROR(日收益率!B4*(1+参数!B$6/全价!B4*100*(1-2.7%/365)),"")</f>
        <v>-5.5940533920338122E-4</v>
      </c>
      <c r="C4" s="4">
        <f>IFERROR(日收益率!C4*(1+参数!C$6/全价!C4*100*(1-2.7%/365)),"")</f>
        <v>2.1846955635657938E-4</v>
      </c>
      <c r="D4" s="4">
        <f>IFERROR(日收益率!D4*(1+参数!D$6/全价!D4*100*(1-2.7%/365)),"")</f>
        <v>1.0931015642919545E-3</v>
      </c>
      <c r="E4" s="4">
        <f>IFERROR(日收益率!E4*(1+参数!E$6/全价!E4*100*(1-2.7%/365)),"")</f>
        <v>1.2026984349899282E-2</v>
      </c>
      <c r="F4" s="4">
        <f>IFERROR(日收益率!F4*(1+参数!F$6/全价!F4*100*(1-2.7%/365)),"")</f>
        <v>1.649191332625629E-3</v>
      </c>
      <c r="G4" s="4" t="str">
        <f>IFERROR(日收益率!G4*(1+参数!G$6/全价!G4*100*(1-2.7%/365)),"")</f>
        <v/>
      </c>
      <c r="H4" s="4">
        <f>IFERROR(日收益率!H4*(1+参数!H$6/全价!H4*100*(1-2.7%/365)),"")</f>
        <v>-4.8295233583180104E-4</v>
      </c>
      <c r="I4" s="4" t="str">
        <f>IFERROR(日收益率!I4*(1+参数!I$6/全价!I4*100*(1-2.7%/365)),"")</f>
        <v/>
      </c>
      <c r="J4" s="4">
        <f>IFERROR(日收益率!J4*(1+参数!J$6/全价!J4*100*(1-2.7%/365)),"")</f>
        <v>-3.147707304255936E-3</v>
      </c>
      <c r="K4" s="4" t="str">
        <f>IFERROR(日收益率!K4*(1+参数!K$6/全价!K4*100*(1-2.7%/365)),"")</f>
        <v/>
      </c>
    </row>
    <row r="5" spans="1:13" x14ac:dyDescent="0.15">
      <c r="A5" s="1">
        <v>42286</v>
      </c>
      <c r="B5" s="4">
        <f>IFERROR(日收益率!B5*(1+参数!B$6/全价!B5*100*(1-2.7%/365)),"")</f>
        <v>-2.2017158137476577E-2</v>
      </c>
      <c r="C5" s="4">
        <f>IFERROR(日收益率!C5*(1+参数!C$6/全价!C5*100*(1-2.7%/365)),"")</f>
        <v>5.7997829526689371E-4</v>
      </c>
      <c r="D5" s="4">
        <f>IFERROR(日收益率!D5*(1+参数!D$6/全价!D5*100*(1-2.7%/365)),"")</f>
        <v>6.131048523788723E-4</v>
      </c>
      <c r="E5" s="4" t="str">
        <f>IFERROR(日收益率!E5*(1+参数!E$6/全价!E5*100*(1-2.7%/365)),"")</f>
        <v/>
      </c>
      <c r="F5" s="4" t="str">
        <f>IFERROR(日收益率!F5*(1+参数!F$6/全价!F5*100*(1-2.7%/365)),"")</f>
        <v/>
      </c>
      <c r="G5" s="4" t="str">
        <f>IFERROR(日收益率!G5*(1+参数!G$6/全价!G5*100*(1-2.7%/365)),"")</f>
        <v/>
      </c>
      <c r="H5" s="4">
        <f>IFERROR(日收益率!H5*(1+参数!H$6/全价!H5*100*(1-2.7%/365)),"")</f>
        <v>-4.3523873259197193E-3</v>
      </c>
      <c r="I5" s="4" t="str">
        <f>IFERROR(日收益率!I5*(1+参数!I$6/全价!I5*100*(1-2.7%/365)),"")</f>
        <v/>
      </c>
      <c r="J5" s="4">
        <f>IFERROR(日收益率!J5*(1+参数!J$6/全价!J5*100*(1-2.7%/365)),"")</f>
        <v>-1.7461350958402244E-3</v>
      </c>
      <c r="K5" s="4" t="str">
        <f>IFERROR(日收益率!K5*(1+参数!K$6/全价!K5*100*(1-2.7%/365)),"")</f>
        <v/>
      </c>
    </row>
    <row r="6" spans="1:13" x14ac:dyDescent="0.15">
      <c r="A6" s="1">
        <v>42289</v>
      </c>
      <c r="B6" s="4">
        <f>IFERROR(日收益率!B6*(1+参数!B$6/全价!B6*100*(1-2.7%/365)),"")</f>
        <v>1.5218171852603051E-2</v>
      </c>
      <c r="C6" s="4">
        <f>IFERROR(日收益率!C6*(1+参数!C$6/全价!C6*100*(1-2.7%/365)),"")</f>
        <v>-8.0555365180042318E-4</v>
      </c>
      <c r="D6" s="4">
        <f>IFERROR(日收益率!D6*(1+参数!D$6/全价!D6*100*(1-2.7%/365)),"")</f>
        <v>-1.3101690599104914E-3</v>
      </c>
      <c r="E6" s="4" t="str">
        <f>IFERROR(日收益率!E6*(1+参数!E$6/全价!E6*100*(1-2.7%/365)),"")</f>
        <v/>
      </c>
      <c r="F6" s="4" t="str">
        <f>IFERROR(日收益率!F6*(1+参数!F$6/全价!F6*100*(1-2.7%/365)),"")</f>
        <v/>
      </c>
      <c r="G6" s="4">
        <f>IFERROR(日收益率!G6*(1+参数!G$6/全价!G6*100*(1-2.7%/365)),"")</f>
        <v>-3.7028391182900872E-3</v>
      </c>
      <c r="H6" s="4">
        <f>IFERROR(日收益率!H6*(1+参数!H$6/全价!H6*100*(1-2.7%/365)),"")</f>
        <v>-2.2638837556174661E-3</v>
      </c>
      <c r="I6" s="4">
        <f>IFERROR(日收益率!I6*(1+参数!I$6/全价!I6*100*(1-2.7%/365)),"")</f>
        <v>-1.6217322291495029E-2</v>
      </c>
      <c r="J6" s="4">
        <f>IFERROR(日收益率!J6*(1+参数!J$6/全价!J6*100*(1-2.7%/365)),"")</f>
        <v>-1.2072419262663737E-3</v>
      </c>
      <c r="K6" s="4">
        <f>IFERROR(日收益率!K6*(1+参数!K$6/全价!K6*100*(1-2.7%/365)),"")</f>
        <v>4.8861248204022743E-4</v>
      </c>
    </row>
    <row r="7" spans="1:13" x14ac:dyDescent="0.15">
      <c r="A7" s="1">
        <v>42290</v>
      </c>
      <c r="B7" s="4" t="str">
        <f>IFERROR(日收益率!B7*(1+参数!B$6/全价!B7*100*(1-2.7%/365)),"")</f>
        <v/>
      </c>
      <c r="C7" s="4">
        <f>IFERROR(日收益率!C7*(1+参数!C$6/全价!C7*100*(1-2.7%/365)),"")</f>
        <v>2.0535406463385842E-3</v>
      </c>
      <c r="D7" s="4">
        <f>IFERROR(日收益率!D7*(1+参数!D$6/全价!D7*100*(1-2.7%/365)),"")</f>
        <v>-3.8180074390069176E-4</v>
      </c>
      <c r="E7" s="4" t="str">
        <f>IFERROR(日收益率!E7*(1+参数!E$6/全价!E7*100*(1-2.7%/365)),"")</f>
        <v/>
      </c>
      <c r="F7" s="4">
        <f>IFERROR(日收益率!F7*(1+参数!F$6/全价!F7*100*(1-2.7%/365)),"")</f>
        <v>-1.3216404050537067E-3</v>
      </c>
      <c r="G7" s="4">
        <f>IFERROR(日收益率!G7*(1+参数!G$6/全价!G7*100*(1-2.7%/365)),"")</f>
        <v>9.8413393422610001E-3</v>
      </c>
      <c r="H7" s="4">
        <f>IFERROR(日收益率!H7*(1+参数!H$6/全价!H7*100*(1-2.7%/365)),"")</f>
        <v>8.0946096407175496E-4</v>
      </c>
      <c r="I7" s="4" t="str">
        <f>IFERROR(日收益率!I7*(1+参数!I$6/全价!I7*100*(1-2.7%/365)),"")</f>
        <v/>
      </c>
      <c r="J7" s="4">
        <f>IFERROR(日收益率!J7*(1+参数!J$6/全价!J7*100*(1-2.7%/365)),"")</f>
        <v>1.1885360777493263E-3</v>
      </c>
      <c r="K7" s="4">
        <f>IFERROR(日收益率!K7*(1+参数!K$6/全价!K7*100*(1-2.7%/365)),"")</f>
        <v>1.1410296308239805E-4</v>
      </c>
    </row>
    <row r="8" spans="1:13" x14ac:dyDescent="0.15">
      <c r="A8" s="1">
        <v>42291</v>
      </c>
      <c r="B8" s="4" t="str">
        <f>IFERROR(日收益率!B8*(1+参数!B$6/全价!B8*100*(1-2.7%/365)),"")</f>
        <v/>
      </c>
      <c r="C8" s="4">
        <f>IFERROR(日收益率!C8*(1+参数!C$6/全价!C8*100*(1-2.7%/365)),"")</f>
        <v>8.4650559440516647E-4</v>
      </c>
      <c r="D8" s="4" t="str">
        <f>IFERROR(日收益率!D8*(1+参数!D$6/全价!D8*100*(1-2.7%/365)),"")</f>
        <v/>
      </c>
      <c r="E8" s="4" t="str">
        <f>IFERROR(日收益率!E8*(1+参数!E$6/全价!E8*100*(1-2.7%/365)),"")</f>
        <v/>
      </c>
      <c r="F8" s="4">
        <f>IFERROR(日收益率!F8*(1+参数!F$6/全价!F8*100*(1-2.7%/365)),"")</f>
        <v>2.865592040814898E-4</v>
      </c>
      <c r="G8" s="4">
        <f>IFERROR(日收益率!G8*(1+参数!G$6/全价!G8*100*(1-2.7%/365)),"")</f>
        <v>-6.6569758377553676E-3</v>
      </c>
      <c r="H8" s="4">
        <f>IFERROR(日收益率!H8*(1+参数!H$6/全价!H8*100*(1-2.7%/365)),"")</f>
        <v>-1.6182066638011208E-4</v>
      </c>
      <c r="I8" s="4" t="str">
        <f>IFERROR(日收益率!I8*(1+参数!I$6/全价!I8*100*(1-2.7%/365)),"")</f>
        <v/>
      </c>
      <c r="J8" s="4">
        <f>IFERROR(日收益率!J8*(1+参数!J$6/全价!J8*100*(1-2.7%/365)),"")</f>
        <v>3.9360175151495922E-3</v>
      </c>
      <c r="K8" s="4">
        <f>IFERROR(日收益率!K8*(1+参数!K$6/全价!K8*100*(1-2.7%/365)),"")</f>
        <v>1.1409138218289465E-4</v>
      </c>
      <c r="M8" s="32">
        <f>2.7%/365</f>
        <v>7.3972602739726039E-5</v>
      </c>
    </row>
    <row r="9" spans="1:13" x14ac:dyDescent="0.15">
      <c r="A9" s="1">
        <v>42292</v>
      </c>
      <c r="B9" s="4">
        <f>IFERROR(日收益率!B9*(1+参数!B$6/全价!B9*100*(1-2.7%/365)),"")</f>
        <v>1.2426149143918597E-2</v>
      </c>
      <c r="C9" s="4">
        <f>IFERROR(日收益率!C9*(1+参数!C$6/全价!C9*100*(1-2.7%/365)),"")</f>
        <v>3.1128462911502467E-4</v>
      </c>
      <c r="D9" s="4" t="str">
        <f>IFERROR(日收益率!D9*(1+参数!D$6/全价!D9*100*(1-2.7%/365)),"")</f>
        <v/>
      </c>
      <c r="E9" s="4" t="str">
        <f>IFERROR(日收益率!E9*(1+参数!E$6/全价!E9*100*(1-2.7%/365)),"")</f>
        <v/>
      </c>
      <c r="F9" s="4" t="str">
        <f>IFERROR(日收益率!F9*(1+参数!F$6/全价!F9*100*(1-2.7%/365)),"")</f>
        <v/>
      </c>
      <c r="G9" s="4" t="str">
        <f>IFERROR(日收益率!G9*(1+参数!G$6/全价!G9*100*(1-2.7%/365)),"")</f>
        <v/>
      </c>
      <c r="H9" s="4">
        <f>IFERROR(日收益率!H9*(1+参数!H$6/全价!H9*100*(1-2.7%/365)),"")</f>
        <v>3.2364720276323121E-4</v>
      </c>
      <c r="I9" s="4">
        <f>IFERROR(日收益率!I9*(1+参数!I$6/全价!I9*100*(1-2.7%/365)),"")</f>
        <v>1.9598742748844246E-3</v>
      </c>
      <c r="J9" s="4">
        <f>IFERROR(日收益率!J9*(1+参数!J$6/全价!J9*100*(1-2.7%/365)),"")</f>
        <v>-6.4506426499456892E-4</v>
      </c>
      <c r="K9" s="4" t="str">
        <f>IFERROR(日收益率!K9*(1+参数!K$6/全价!K9*100*(1-2.7%/365)),"")</f>
        <v/>
      </c>
    </row>
    <row r="10" spans="1:13" x14ac:dyDescent="0.15">
      <c r="A10" s="1">
        <v>42293</v>
      </c>
      <c r="B10" s="4">
        <f>IFERROR(日收益率!B10*(1+参数!B$6/全价!B10*100*(1-2.7%/365)),"")</f>
        <v>-1.3398308694306414E-2</v>
      </c>
      <c r="C10" s="4">
        <f>IFERROR(日收益率!C10*(1+参数!C$6/全价!C10*100*(1-2.7%/365)),"")</f>
        <v>4.4481674139381277E-4</v>
      </c>
      <c r="D10" s="4">
        <f>IFERROR(日收益率!D10*(1+参数!D$6/全价!D10*100*(1-2.7%/365)),"")</f>
        <v>2.8171747691422487E-4</v>
      </c>
      <c r="E10" s="4" t="str">
        <f>IFERROR(日收益率!E10*(1+参数!E$6/全价!E10*100*(1-2.7%/365)),"")</f>
        <v/>
      </c>
      <c r="F10" s="4" t="str">
        <f>IFERROR(日收益率!F10*(1+参数!F$6/全价!F10*100*(1-2.7%/365)),"")</f>
        <v/>
      </c>
      <c r="G10" s="4" t="str">
        <f>IFERROR(日收益率!G10*(1+参数!G$6/全价!G10*100*(1-2.7%/365)),"")</f>
        <v/>
      </c>
      <c r="H10" s="4">
        <f>IFERROR(日收益率!H10*(1+参数!H$6/全价!H10*100*(1-2.7%/365)),"")</f>
        <v>2.26385936759775E-3</v>
      </c>
      <c r="I10" s="4">
        <f>IFERROR(日收益率!I10*(1+参数!I$6/全价!I10*100*(1-2.7%/365)),"")</f>
        <v>2.8815050605766093E-4</v>
      </c>
      <c r="J10" s="4">
        <f>IFERROR(日收益率!J10*(1+参数!J$6/全价!J10*100*(1-2.7%/365)),"")</f>
        <v>1.0015177919178687E-3</v>
      </c>
      <c r="K10" s="4" t="str">
        <f>IFERROR(日收益率!K10*(1+参数!K$6/全价!K10*100*(1-2.7%/365)),"")</f>
        <v/>
      </c>
    </row>
    <row r="11" spans="1:13" x14ac:dyDescent="0.15">
      <c r="A11" s="1">
        <v>42296</v>
      </c>
      <c r="B11" s="4">
        <f>IFERROR(日收益率!B11*(1+参数!B$6/全价!B11*100*(1-2.7%/365)),"")</f>
        <v>2.1207473735277518E-3</v>
      </c>
      <c r="C11" s="4">
        <f>IFERROR(日收益率!C11*(1+参数!C$6/全价!C11*100*(1-2.7%/365)),"")</f>
        <v>2.6533010558207762E-4</v>
      </c>
      <c r="D11" s="4">
        <f>IFERROR(日收益率!D11*(1+参数!D$6/全价!D11*100*(1-2.7%/365)),"")</f>
        <v>-3.1371030652567332E-3</v>
      </c>
      <c r="E11" s="4" t="str">
        <f>IFERROR(日收益率!E11*(1+参数!E$6/全价!E11*100*(1-2.7%/365)),"")</f>
        <v/>
      </c>
      <c r="F11" s="4" t="str">
        <f>IFERROR(日收益率!F11*(1+参数!F$6/全价!F11*100*(1-2.7%/365)),"")</f>
        <v/>
      </c>
      <c r="G11" s="4" t="str">
        <f>IFERROR(日收益率!G11*(1+参数!G$6/全价!G11*100*(1-2.7%/365)),"")</f>
        <v/>
      </c>
      <c r="H11" s="4">
        <f>IFERROR(日收益率!H11*(1+参数!H$6/全价!H11*100*(1-2.7%/365)),"")</f>
        <v>-9.6914755235417429E-4</v>
      </c>
      <c r="I11" s="4">
        <f>IFERROR(日收益率!I11*(1+参数!I$6/全价!I11*100*(1-2.7%/365)),"")</f>
        <v>8.6412837297860973E-4</v>
      </c>
      <c r="J11" s="4" t="str">
        <f>IFERROR(日收益率!J11*(1+参数!J$6/全价!J11*100*(1-2.7%/365)),"")</f>
        <v/>
      </c>
      <c r="K11" s="4">
        <f>IFERROR(日收益率!K11*(1+参数!K$6/全价!K11*100*(1-2.7%/365)),"")</f>
        <v>6.3399475554360948E-4</v>
      </c>
    </row>
    <row r="12" spans="1:13" x14ac:dyDescent="0.15">
      <c r="A12" s="1">
        <v>42297</v>
      </c>
      <c r="B12" s="4">
        <f>IFERROR(日收益率!B12*(1+参数!B$6/全价!B12*100*(1-2.7%/365)),"")</f>
        <v>-1.3130851695115462E-3</v>
      </c>
      <c r="C12" s="4">
        <f>IFERROR(日收益率!C12*(1+参数!C$6/全价!C12*100*(1-2.7%/365)),"")</f>
        <v>-1.6929425063894939E-3</v>
      </c>
      <c r="D12" s="4">
        <f>IFERROR(日收益率!D12*(1+参数!D$6/全价!D12*100*(1-2.7%/365)),"")</f>
        <v>7.810266273500237E-4</v>
      </c>
      <c r="E12" s="4" t="str">
        <f>IFERROR(日收益率!E12*(1+参数!E$6/全价!E12*100*(1-2.7%/365)),"")</f>
        <v/>
      </c>
      <c r="F12" s="4" t="str">
        <f>IFERROR(日收益率!F12*(1+参数!F$6/全价!F12*100*(1-2.7%/365)),"")</f>
        <v/>
      </c>
      <c r="G12" s="4" t="str">
        <f>IFERROR(日收益率!G12*(1+参数!G$6/全价!G12*100*(1-2.7%/365)),"")</f>
        <v/>
      </c>
      <c r="H12" s="4">
        <f>IFERROR(日收益率!H12*(1+参数!H$6/全价!H12*100*(1-2.7%/365)),"")</f>
        <v>3.2321023277211749E-4</v>
      </c>
      <c r="I12" s="4">
        <f>IFERROR(日收益率!I12*(1+参数!I$6/全价!I12*100*(1-2.7%/365)),"")</f>
        <v>2.8788347497268435E-4</v>
      </c>
      <c r="J12" s="4" t="str">
        <f>IFERROR(日收益率!J12*(1+参数!J$6/全价!J12*100*(1-2.7%/365)),"")</f>
        <v/>
      </c>
      <c r="K12" s="4">
        <f>IFERROR(日收益率!K12*(1+参数!K$6/全价!K12*100*(1-2.7%/365)),"")</f>
        <v>7.6895825487259825E-3</v>
      </c>
    </row>
    <row r="13" spans="1:13" x14ac:dyDescent="0.15">
      <c r="A13" s="1">
        <v>42298</v>
      </c>
      <c r="B13" s="4" t="str">
        <f>IFERROR(日收益率!B13*(1+参数!B$6/全价!B13*100*(1-2.7%/365)),"")</f>
        <v/>
      </c>
      <c r="C13" s="4">
        <f>IFERROR(日收益率!C13*(1+参数!C$6/全价!C13*100*(1-2.7%/365)),"")</f>
        <v>3.1147240078656916E-4</v>
      </c>
      <c r="D13" s="4">
        <f>IFERROR(日收益率!D13*(1+参数!D$6/全价!D13*100*(1-2.7%/365)),"")</f>
        <v>-1.2134628259595423E-3</v>
      </c>
      <c r="E13" s="4" t="str">
        <f>IFERROR(日收益率!E13*(1+参数!E$6/全价!E13*100*(1-2.7%/365)),"")</f>
        <v/>
      </c>
      <c r="F13" s="4" t="str">
        <f>IFERROR(日收益率!F13*(1+参数!F$6/全价!F13*100*(1-2.7%/365)),"")</f>
        <v/>
      </c>
      <c r="G13" s="4">
        <f>IFERROR(日收益率!G13*(1+参数!G$6/全价!G13*100*(1-2.7%/365)),"")</f>
        <v>4.2333259499792626E-4</v>
      </c>
      <c r="H13" s="4">
        <f>IFERROR(日收益率!H13*(1+参数!H$6/全价!H13*100*(1-2.7%/365)),"")</f>
        <v>4.8466558219117039E-4</v>
      </c>
      <c r="I13" s="4">
        <f>IFERROR(日收益率!I13*(1+参数!I$6/全价!I13*100*(1-2.7%/365)),"")</f>
        <v>-3.0497134758718718E-3</v>
      </c>
      <c r="J13" s="4">
        <f>IFERROR(日收益率!J13*(1+参数!J$6/全价!J13*100*(1-2.7%/365)),"")</f>
        <v>2.2823600315346922E-3</v>
      </c>
      <c r="K13" s="4">
        <f>IFERROR(日收益率!K13*(1+参数!K$6/全价!K13*100*(1-2.7%/365)),"")</f>
        <v>-4.0938925395295244E-3</v>
      </c>
    </row>
    <row r="14" spans="1:13" x14ac:dyDescent="0.15">
      <c r="A14" s="1">
        <v>42299</v>
      </c>
      <c r="B14" s="4" t="str">
        <f>IFERROR(日收益率!B14*(1+参数!B$6/全价!B14*100*(1-2.7%/365)),"")</f>
        <v/>
      </c>
      <c r="C14" s="4">
        <f>IFERROR(日收益率!C14*(1+参数!C$6/全价!C14*100*(1-2.7%/365)),"")</f>
        <v>1.7767801850381018E-4</v>
      </c>
      <c r="D14" s="4">
        <f>IFERROR(日收益率!D14*(1+参数!D$6/全价!D14*100*(1-2.7%/365)),"")</f>
        <v>-7.155087290373793E-4</v>
      </c>
      <c r="E14" s="4" t="str">
        <f>IFERROR(日收益率!E14*(1+参数!E$6/全价!E14*100*(1-2.7%/365)),"")</f>
        <v/>
      </c>
      <c r="F14" s="4" t="str">
        <f>IFERROR(日收益率!F14*(1+参数!F$6/全价!F14*100*(1-2.7%/365)),"")</f>
        <v/>
      </c>
      <c r="G14" s="4" t="str">
        <f>IFERROR(日收益率!G14*(1+参数!G$6/全价!G14*100*(1-2.7%/365)),"")</f>
        <v/>
      </c>
      <c r="H14" s="4">
        <f>IFERROR(日收益率!H14*(1+参数!H$6/全价!H14*100*(1-2.7%/365)),"")</f>
        <v>1.1302526533407929E-3</v>
      </c>
      <c r="I14" s="4">
        <f>IFERROR(日收益率!I14*(1+参数!I$6/全价!I14*100*(1-2.7%/365)),"")</f>
        <v>1.1955411734993985E-2</v>
      </c>
      <c r="J14" s="4">
        <f>IFERROR(日收益率!J14*(1+参数!J$6/全价!J14*100*(1-2.7%/365)),"")</f>
        <v>-1.192990122523918E-3</v>
      </c>
      <c r="K14" s="4">
        <f>IFERROR(日收益率!K14*(1+参数!K$6/全价!K14*100*(1-2.7%/365)),"")</f>
        <v>-4.6835194652995634E-4</v>
      </c>
    </row>
    <row r="15" spans="1:13" x14ac:dyDescent="0.15">
      <c r="A15" s="1">
        <v>42300</v>
      </c>
      <c r="B15" s="4" t="str">
        <f>IFERROR(日收益率!B15*(1+参数!B$6/全价!B15*100*(1-2.7%/365)),"")</f>
        <v/>
      </c>
      <c r="C15" s="4">
        <f>IFERROR(日收益率!C15*(1+参数!C$6/全价!C15*100*(1-2.7%/365)),"")</f>
        <v>1.3805442781424314E-3</v>
      </c>
      <c r="D15" s="4">
        <f>IFERROR(日收益率!D15*(1+参数!D$6/全价!D15*100*(1-2.7%/365)),"")</f>
        <v>-3.8301699038321063E-4</v>
      </c>
      <c r="E15" s="4" t="str">
        <f>IFERROR(日收益率!E15*(1+参数!E$6/全价!E15*100*(1-2.7%/365)),"")</f>
        <v/>
      </c>
      <c r="F15" s="4">
        <f>IFERROR(日收益率!F15*(1+参数!F$6/全价!F15*100*(1-2.7%/365)),"")</f>
        <v>-2.1153394236431635E-3</v>
      </c>
      <c r="G15" s="4" t="str">
        <f>IFERROR(日收益率!G15*(1+参数!G$6/全价!G15*100*(1-2.7%/365)),"")</f>
        <v/>
      </c>
      <c r="H15" s="4">
        <f>IFERROR(日收益率!H15*(1+参数!H$6/全价!H15*100*(1-2.7%/365)),"")</f>
        <v>5.8007184535169834E-3</v>
      </c>
      <c r="I15" s="4" t="str">
        <f>IFERROR(日收益率!I15*(1+参数!I$6/全价!I15*100*(1-2.7%/365)),"")</f>
        <v/>
      </c>
      <c r="J15" s="4">
        <f>IFERROR(日收益率!J15*(1+参数!J$6/全价!J15*100*(1-2.7%/365)),"")</f>
        <v>2.6960036124309912E-4</v>
      </c>
      <c r="K15" s="4">
        <f>IFERROR(日收益率!K15*(1+参数!K$6/全价!K15*100*(1-2.7%/365)),"")</f>
        <v>-3.1898003333064048E-5</v>
      </c>
    </row>
    <row r="16" spans="1:13" x14ac:dyDescent="0.15">
      <c r="A16" s="1">
        <v>42303</v>
      </c>
      <c r="B16" s="4" t="str">
        <f>IFERROR(日收益率!B16*(1+参数!B$6/全价!B16*100*(1-2.7%/365)),"")</f>
        <v/>
      </c>
      <c r="C16" s="4">
        <f>IFERROR(日收益率!C16*(1+参数!C$6/全价!C16*100*(1-2.7%/365)),"")</f>
        <v>2.0003226801917264E-3</v>
      </c>
      <c r="D16" s="4">
        <f>IFERROR(日收益率!D16*(1+参数!D$6/全价!D16*100*(1-2.7%/365)),"")</f>
        <v>8.481264968187986E-4</v>
      </c>
      <c r="E16" s="4" t="str">
        <f>IFERROR(日收益率!E16*(1+参数!E$6/全价!E16*100*(1-2.7%/365)),"")</f>
        <v/>
      </c>
      <c r="F16" s="4" t="str">
        <f>IFERROR(日收益率!F16*(1+参数!F$6/全价!F16*100*(1-2.7%/365)),"")</f>
        <v/>
      </c>
      <c r="G16" s="4" t="str">
        <f>IFERROR(日收益率!G16*(1+参数!G$6/全价!G16*100*(1-2.7%/365)),"")</f>
        <v/>
      </c>
      <c r="H16" s="4">
        <f>IFERROR(日收益率!H16*(1+参数!H$6/全价!H16*100*(1-2.7%/365)),"")</f>
        <v>1.6057008406096215E-4</v>
      </c>
      <c r="I16" s="4" t="str">
        <f>IFERROR(日收益率!I16*(1+参数!I$6/全价!I16*100*(1-2.7%/365)),"")</f>
        <v/>
      </c>
      <c r="J16" s="4">
        <f>IFERROR(日收益率!J16*(1+参数!J$6/全价!J16*100*(1-2.7%/365)),"")</f>
        <v>2.4531186884675419E-3</v>
      </c>
      <c r="K16" s="4">
        <f>IFERROR(日收益率!K16*(1+参数!K$6/全价!K16*100*(1-2.7%/365)),"")</f>
        <v>3.9758603659355071E-3</v>
      </c>
    </row>
    <row r="17" spans="1:11" x14ac:dyDescent="0.15">
      <c r="A17" s="1">
        <v>42304</v>
      </c>
      <c r="B17" s="4" t="str">
        <f>IFERROR(日收益率!B17*(1+参数!B$6/全价!B17*100*(1-2.7%/365)),"")</f>
        <v/>
      </c>
      <c r="C17" s="4">
        <f>IFERROR(日收益率!C17*(1+参数!C$6/全价!C17*100*(1-2.7%/365)),"")</f>
        <v>1.6427818921335446E-3</v>
      </c>
      <c r="D17" s="4">
        <f>IFERROR(日收益率!D17*(1+参数!D$6/全价!D17*100*(1-2.7%/365)),"")</f>
        <v>1.1140185225959277E-3</v>
      </c>
      <c r="E17" s="4" t="str">
        <f>IFERROR(日收益率!E17*(1+参数!E$6/全价!E17*100*(1-2.7%/365)),"")</f>
        <v/>
      </c>
      <c r="F17" s="4" t="str">
        <f>IFERROR(日收益率!F17*(1+参数!F$6/全价!F17*100*(1-2.7%/365)),"")</f>
        <v/>
      </c>
      <c r="G17" s="4">
        <f>IFERROR(日收益率!G17*(1+参数!G$6/全价!G17*100*(1-2.7%/365)),"")</f>
        <v>-8.1563310929386981E-4</v>
      </c>
      <c r="H17" s="4">
        <f>IFERROR(日收益率!H17*(1+参数!H$6/全价!H17*100*(1-2.7%/365)),"")</f>
        <v>-8.0292893720445549E-4</v>
      </c>
      <c r="I17" s="4" t="str">
        <f>IFERROR(日收益率!I17*(1+参数!I$6/全价!I17*100*(1-2.7%/365)),"")</f>
        <v/>
      </c>
      <c r="J17" s="4">
        <f>IFERROR(日收益率!J17*(1+参数!J$6/全价!J17*100*(1-2.7%/365)),"")</f>
        <v>2.0932997824585991E-3</v>
      </c>
      <c r="K17" s="4">
        <f>IFERROR(日收益率!K17*(1+参数!K$6/全价!K17*100*(1-2.7%/365)),"")</f>
        <v>-4.6690630069251874E-4</v>
      </c>
    </row>
    <row r="18" spans="1:11" x14ac:dyDescent="0.15">
      <c r="A18" s="1">
        <v>42305</v>
      </c>
      <c r="B18" s="4" t="str">
        <f>IFERROR(日收益率!B18*(1+参数!B$6/全价!B18*100*(1-2.7%/365)),"")</f>
        <v/>
      </c>
      <c r="C18" s="4">
        <f>IFERROR(日收益率!C18*(1+参数!C$6/全价!C18*100*(1-2.7%/365)),"")</f>
        <v>8.4219941265026895E-4</v>
      </c>
      <c r="D18" s="4">
        <f>IFERROR(日收益率!D18*(1+参数!D$6/全价!D18*100*(1-2.7%/365)),"")</f>
        <v>2.822866686204294E-4</v>
      </c>
      <c r="E18" s="4" t="str">
        <f>IFERROR(日收益率!E18*(1+参数!E$6/全价!E18*100*(1-2.7%/365)),"")</f>
        <v/>
      </c>
      <c r="F18" s="4" t="str">
        <f>IFERROR(日收益率!F18*(1+参数!F$6/全价!F18*100*(1-2.7%/365)),"")</f>
        <v/>
      </c>
      <c r="G18" s="4" t="str">
        <f>IFERROR(日收益率!G18*(1+参数!G$6/全价!G18*100*(1-2.7%/365)),"")</f>
        <v/>
      </c>
      <c r="H18" s="4">
        <f>IFERROR(日收益率!H18*(1+参数!H$6/全价!H18*100*(1-2.7%/365)),"")</f>
        <v>4.8193188111209497E-4</v>
      </c>
      <c r="I18" s="4" t="str">
        <f>IFERROR(日收益率!I18*(1+参数!I$6/全价!I18*100*(1-2.7%/365)),"")</f>
        <v/>
      </c>
      <c r="J18" s="4">
        <f>IFERROR(日收益率!J18*(1+参数!J$6/全价!J18*100*(1-2.7%/365)),"")</f>
        <v>7.5439601597676216E-3</v>
      </c>
      <c r="K18" s="4">
        <f>IFERROR(日收益率!K18*(1+参数!K$6/全价!K18*100*(1-2.7%/365)),"")</f>
        <v>1.1328215347120198E-4</v>
      </c>
    </row>
    <row r="19" spans="1:11" x14ac:dyDescent="0.15">
      <c r="A19" s="1">
        <v>42306</v>
      </c>
      <c r="B19" s="4" t="str">
        <f>IFERROR(日收益率!B19*(1+参数!B$6/全价!B19*100*(1-2.7%/365)),"")</f>
        <v/>
      </c>
      <c r="C19" s="4">
        <f>IFERROR(日收益率!C19*(1+参数!C$6/全价!C19*100*(1-2.7%/365)),"")</f>
        <v>3.0970194334653875E-4</v>
      </c>
      <c r="D19" s="4">
        <f>IFERROR(日收益率!D19*(1+参数!D$6/全价!D19*100*(1-2.7%/365)),"")</f>
        <v>6.1446280326031392E-4</v>
      </c>
      <c r="E19" s="4" t="str">
        <f>IFERROR(日收益率!E19*(1+参数!E$6/全价!E19*100*(1-2.7%/365)),"")</f>
        <v/>
      </c>
      <c r="F19" s="4">
        <f>IFERROR(日收益率!F19*(1+参数!F$6/全价!F19*100*(1-2.7%/365)),"")</f>
        <v>1.0848553085854628E-3</v>
      </c>
      <c r="G19" s="4" t="str">
        <f>IFERROR(日收益率!G19*(1+参数!G$6/全价!G19*100*(1-2.7%/365)),"")</f>
        <v/>
      </c>
      <c r="H19" s="4">
        <f>IFERROR(日收益率!H19*(1+参数!H$6/全价!H19*100*(1-2.7%/365)),"")</f>
        <v>-1.1244896596295979E-3</v>
      </c>
      <c r="I19" s="4" t="str">
        <f>IFERROR(日收益率!I19*(1+参数!I$6/全价!I19*100*(1-2.7%/365)),"")</f>
        <v/>
      </c>
      <c r="J19" s="4">
        <f>IFERROR(日收益率!J19*(1+参数!J$6/全价!J19*100*(1-2.7%/365)),"")</f>
        <v>-1.1827077943378987E-3</v>
      </c>
      <c r="K19" s="4">
        <f>IFERROR(日收益率!K19*(1+参数!K$6/全价!K19*100*(1-2.7%/365)),"")</f>
        <v>1.1327072835269113E-4</v>
      </c>
    </row>
    <row r="20" spans="1:11" x14ac:dyDescent="0.15">
      <c r="A20" s="1">
        <v>42307</v>
      </c>
      <c r="B20" s="4" t="str">
        <f>IFERROR(日收益率!B20*(1+参数!B$6/全价!B20*100*(1-2.7%/365)),"")</f>
        <v/>
      </c>
      <c r="C20" s="4">
        <f>IFERROR(日收益率!C20*(1+参数!C$6/全价!C20*100*(1-2.7%/365)),"")</f>
        <v>4.4255576680922437E-4</v>
      </c>
      <c r="D20" s="4">
        <f>IFERROR(日收益率!D20*(1+参数!D$6/全价!D20*100*(1-2.7%/365)),"")</f>
        <v>4.4811926000565798E-4</v>
      </c>
      <c r="E20" s="4">
        <f>IFERROR(日收益率!E20*(1+参数!E$6/全价!E20*100*(1-2.7%/365)),"")</f>
        <v>-4.3007546016849958E-4</v>
      </c>
      <c r="F20" s="4" t="str">
        <f>IFERROR(日收益率!F20*(1+参数!F$6/全价!F20*100*(1-2.7%/365)),"")</f>
        <v/>
      </c>
      <c r="G20" s="4">
        <f>IFERROR(日收益率!G20*(1+参数!G$6/全价!G20*100*(1-2.7%/365)),"")</f>
        <v>5.5451648926357934E-3</v>
      </c>
      <c r="H20" s="4">
        <f>IFERROR(日收益率!H20*(1+参数!H$6/全价!H20*100*(1-2.7%/365)),"")</f>
        <v>-3.2152291846654823E-4</v>
      </c>
      <c r="I20" s="4" t="str">
        <f>IFERROR(日收益率!I20*(1+参数!I$6/全价!I20*100*(1-2.7%/365)),"")</f>
        <v/>
      </c>
      <c r="J20" s="4">
        <f>IFERROR(日收益率!J20*(1+参数!J$6/全价!J20*100*(1-2.7%/365)),"")</f>
        <v>-1.0023533242874774E-3</v>
      </c>
      <c r="K20" s="4">
        <f>IFERROR(日收益率!K20*(1+参数!K$6/全价!K20*100*(1-2.7%/365)),"")</f>
        <v>-1.773149767788021E-3</v>
      </c>
    </row>
    <row r="21" spans="1:11" x14ac:dyDescent="0.15">
      <c r="A21" s="1">
        <v>42310</v>
      </c>
      <c r="B21" s="4" t="str">
        <f>IFERROR(日收益率!B21*(1+参数!B$6/全价!B21*100*(1-2.7%/365)),"")</f>
        <v/>
      </c>
      <c r="C21" s="4">
        <f>IFERROR(日收益率!C21*(1+参数!C$6/全价!C21*100*(1-2.7%/365)),"")</f>
        <v>5.2975365871533954E-4</v>
      </c>
      <c r="D21" s="4">
        <f>IFERROR(日收益率!D21*(1+参数!D$6/全价!D21*100*(1-2.7%/365)),"")</f>
        <v>8.4579807252004328E-4</v>
      </c>
      <c r="E21" s="4">
        <f>IFERROR(日收益率!E21*(1+参数!E$6/全价!E21*100*(1-2.7%/365)),"")</f>
        <v>-6.9351155075507483E-3</v>
      </c>
      <c r="F21" s="4" t="str">
        <f>IFERROR(日收益率!F21*(1+参数!F$6/全价!F21*100*(1-2.7%/365)),"")</f>
        <v/>
      </c>
      <c r="G21" s="4">
        <f>IFERROR(日收益率!G21*(1+参数!G$6/全价!G21*100*(1-2.7%/365)),"")</f>
        <v>1.4378275829032266E-3</v>
      </c>
      <c r="H21" s="4">
        <f>IFERROR(日收益率!H21*(1+参数!H$6/全价!H21*100*(1-2.7%/365)),"")</f>
        <v>9.6452933904011379E-4</v>
      </c>
      <c r="I21" s="4" t="str">
        <f>IFERROR(日收益率!I21*(1+参数!I$6/全价!I21*100*(1-2.7%/365)),"")</f>
        <v/>
      </c>
      <c r="J21" s="4">
        <f>IFERROR(日收益率!J21*(1+参数!J$6/全价!J21*100*(1-2.7%/365)),"")</f>
        <v>8.0234466309445801E-4</v>
      </c>
      <c r="K21" s="4" t="str">
        <f>IFERROR(日收益率!K21*(1+参数!K$6/全价!K21*100*(1-2.7%/365)),"")</f>
        <v/>
      </c>
    </row>
    <row r="22" spans="1:11" x14ac:dyDescent="0.15">
      <c r="A22" s="1">
        <v>42311</v>
      </c>
      <c r="B22" s="4" t="str">
        <f>IFERROR(日收益率!B22*(1+参数!B$6/全价!B22*100*(1-2.7%/365)),"")</f>
        <v/>
      </c>
      <c r="C22" s="4">
        <f>IFERROR(日收益率!C22*(1+参数!C$6/全价!C22*100*(1-2.7%/365)),"")</f>
        <v>4.3674868145122267E-5</v>
      </c>
      <c r="D22" s="4">
        <f>IFERROR(日收益率!D22*(1+参数!D$6/全价!D22*100*(1-2.7%/365)),"")</f>
        <v>-5.4774910096001405E-4</v>
      </c>
      <c r="E22" s="4">
        <f>IFERROR(日收益率!E22*(1+参数!E$6/全价!E22*100*(1-2.7%/365)),"")</f>
        <v>-8.7778458842627458E-3</v>
      </c>
      <c r="F22" s="4" t="str">
        <f>IFERROR(日收益率!F22*(1+参数!F$6/全价!F22*100*(1-2.7%/365)),"")</f>
        <v/>
      </c>
      <c r="G22" s="4">
        <f>IFERROR(日收益率!G22*(1+参数!G$6/全价!G22*100*(1-2.7%/365)),"")</f>
        <v>4.2021070461572218E-4</v>
      </c>
      <c r="H22" s="4">
        <f>IFERROR(日收益率!H22*(1+参数!H$6/全价!H22*100*(1-2.7%/365)),"")</f>
        <v>3.2130035014454601E-4</v>
      </c>
      <c r="I22" s="4" t="str">
        <f>IFERROR(日收益率!I22*(1+参数!I$6/全价!I22*100*(1-2.7%/365)),"")</f>
        <v/>
      </c>
      <c r="J22" s="4">
        <f>IFERROR(日收益率!J22*(1+参数!J$6/全价!J22*100*(1-2.7%/365)),"")</f>
        <v>8.5962828232901385E-5</v>
      </c>
      <c r="K22" s="4" t="str">
        <f>IFERROR(日收益率!K22*(1+参数!K$6/全价!K22*100*(1-2.7%/365)),"")</f>
        <v/>
      </c>
    </row>
    <row r="23" spans="1:11" x14ac:dyDescent="0.15">
      <c r="A23" s="1">
        <v>42312</v>
      </c>
      <c r="B23" s="4" t="str">
        <f>IFERROR(日收益率!B23*(1+参数!B$6/全价!B23*100*(1-2.7%/365)),"")</f>
        <v/>
      </c>
      <c r="C23" s="4">
        <f>IFERROR(日收益率!C23*(1+参数!C$6/全价!C23*100*(1-2.7%/365)),"")</f>
        <v>-6.2061242710024394E-4</v>
      </c>
      <c r="D23" s="4">
        <f>IFERROR(日收益率!D23*(1+参数!D$6/全价!D23*100*(1-2.7%/365)),"")</f>
        <v>-2.1599877515337385E-4</v>
      </c>
      <c r="E23" s="4" t="str">
        <f>IFERROR(日收益率!E23*(1+参数!E$6/全价!E23*100*(1-2.7%/365)),"")</f>
        <v/>
      </c>
      <c r="F23" s="4" t="str">
        <f>IFERROR(日收益率!F23*(1+参数!F$6/全价!F23*100*(1-2.7%/365)),"")</f>
        <v/>
      </c>
      <c r="G23" s="4">
        <f>IFERROR(日收益率!G23*(1+参数!G$6/全价!G23*100*(1-2.7%/365)),"")</f>
        <v>-6.3508508828156031E-4</v>
      </c>
      <c r="H23" s="4">
        <f>IFERROR(日收益率!H23*(1+参数!H$6/全价!H23*100*(1-2.7%/365)),"")</f>
        <v>3.2121402910965702E-4</v>
      </c>
      <c r="I23" s="4" t="str">
        <f>IFERROR(日收益率!I23*(1+参数!I$6/全价!I23*100*(1-2.7%/365)),"")</f>
        <v/>
      </c>
      <c r="J23" s="4">
        <f>IFERROR(日收益率!J23*(1+参数!J$6/全价!J23*100*(1-2.7%/365)),"")</f>
        <v>-1.3653733772562391E-3</v>
      </c>
      <c r="K23" s="4">
        <f>IFERROR(日收益率!K23*(1+参数!K$6/全价!K23*100*(1-2.7%/365)),"")</f>
        <v>2.5927646510774536E-4</v>
      </c>
    </row>
    <row r="24" spans="1:11" x14ac:dyDescent="0.15">
      <c r="A24" s="1">
        <v>42313</v>
      </c>
      <c r="B24" s="4" t="str">
        <f>IFERROR(日收益率!B24*(1+参数!B$6/全价!B24*100*(1-2.7%/365)),"")</f>
        <v/>
      </c>
      <c r="C24" s="4">
        <f>IFERROR(日收益率!C24*(1+参数!C$6/全价!C24*100*(1-2.7%/365)),"")</f>
        <v>-1.9508476590433248E-3</v>
      </c>
      <c r="D24" s="4">
        <f>IFERROR(日收益率!D24*(1+参数!D$6/全价!D24*100*(1-2.7%/365)),"")</f>
        <v>2.8195194034134809E-4</v>
      </c>
      <c r="E24" s="4" t="str">
        <f>IFERROR(日收益率!E24*(1+参数!E$6/全价!E24*100*(1-2.7%/365)),"")</f>
        <v/>
      </c>
      <c r="F24" s="4" t="str">
        <f>IFERROR(日收益率!F24*(1+参数!F$6/全价!F24*100*(1-2.7%/365)),"")</f>
        <v/>
      </c>
      <c r="G24" s="4" t="str">
        <f>IFERROR(日收益率!G24*(1+参数!G$6/全价!G24*100*(1-2.7%/365)),"")</f>
        <v/>
      </c>
      <c r="H24" s="4">
        <f>IFERROR(日收益率!H24*(1+参数!H$6/全价!H24*100*(1-2.7%/365)),"")</f>
        <v>-2.2492870143786176E-3</v>
      </c>
      <c r="I24" s="4" t="str">
        <f>IFERROR(日收益率!I24*(1+参数!I$6/全价!I24*100*(1-2.7%/365)),"")</f>
        <v/>
      </c>
      <c r="J24" s="4">
        <f>IFERROR(日收益率!J24*(1+参数!J$6/全价!J24*100*(1-2.7%/365)),"")</f>
        <v>8.6048235823279985E-5</v>
      </c>
      <c r="K24" s="4">
        <f>IFERROR(日收益率!K24*(1+参数!K$6/全价!K24*100*(1-2.7%/365)),"")</f>
        <v>1.423330501783534E-3</v>
      </c>
    </row>
    <row r="25" spans="1:11" x14ac:dyDescent="0.15">
      <c r="A25" s="1">
        <v>42314</v>
      </c>
      <c r="B25" s="4" t="str">
        <f>IFERROR(日收益率!B25*(1+参数!B$6/全价!B25*100*(1-2.7%/365)),"")</f>
        <v/>
      </c>
      <c r="C25" s="4">
        <f>IFERROR(日收益率!C25*(1+参数!C$6/全价!C25*100*(1-2.7%/365)),"")</f>
        <v>-6.2204746006203461E-4</v>
      </c>
      <c r="D25" s="4">
        <f>IFERROR(日收益率!D25*(1+参数!D$6/全价!D25*100*(1-2.7%/365)),"")</f>
        <v>9.4552972032889123E-4</v>
      </c>
      <c r="E25" s="4">
        <f>IFERROR(日收益率!E25*(1+参数!E$6/全价!E25*100*(1-2.7%/365)),"")</f>
        <v>-1.4984930999901769E-2</v>
      </c>
      <c r="F25" s="4">
        <f>IFERROR(日收益率!F25*(1+参数!F$6/全价!F25*100*(1-2.7%/365)),"")</f>
        <v>2.8427495418963914E-4</v>
      </c>
      <c r="G25" s="4" t="str">
        <f>IFERROR(日收益率!G25*(1+参数!G$6/全价!G25*100*(1-2.7%/365)),"")</f>
        <v/>
      </c>
      <c r="H25" s="4">
        <f>IFERROR(日收益率!H25*(1+参数!H$6/全价!H25*100*(1-2.7%/365)),"")</f>
        <v>3.2173259425769175E-4</v>
      </c>
      <c r="I25" s="4" t="str">
        <f>IFERROR(日收益率!I25*(1+参数!I$6/全价!I25*100*(1-2.7%/365)),"")</f>
        <v/>
      </c>
      <c r="J25" s="4">
        <f>IFERROR(日收益率!J25*(1+参数!J$6/全价!J25*100*(1-2.7%/365)),"")</f>
        <v>4.2569159055957572E-3</v>
      </c>
      <c r="K25" s="4">
        <f>IFERROR(日收益率!K25*(1+参数!K$6/全价!K25*100*(1-2.7%/365)),"")</f>
        <v>6.9494914573117663E-4</v>
      </c>
    </row>
    <row r="26" spans="1:11" x14ac:dyDescent="0.15">
      <c r="A26" s="1">
        <v>42317</v>
      </c>
      <c r="B26" s="4" t="str">
        <f>IFERROR(日收益率!B26*(1+参数!B$6/全价!B26*100*(1-2.7%/365)),"")</f>
        <v/>
      </c>
      <c r="C26" s="4">
        <f>IFERROR(日收益率!C26*(1+参数!C$6/全价!C26*100*(1-2.7%/365)),"")</f>
        <v>-2.4010751537738195E-3</v>
      </c>
      <c r="D26" s="4">
        <f>IFERROR(日收益率!D26*(1+参数!D$6/全价!D26*100*(1-2.7%/365)),"")</f>
        <v>-3.1372454806147766E-3</v>
      </c>
      <c r="E26" s="4" t="str">
        <f>IFERROR(日收益率!E26*(1+参数!E$6/全价!E26*100*(1-2.7%/365)),"")</f>
        <v/>
      </c>
      <c r="F26" s="4" t="str">
        <f>IFERROR(日收益率!F26*(1+参数!F$6/全价!F26*100*(1-2.7%/365)),"")</f>
        <v/>
      </c>
      <c r="G26" s="4" t="str">
        <f>IFERROR(日收益率!G26*(1+参数!G$6/全价!G26*100*(1-2.7%/365)),"")</f>
        <v/>
      </c>
      <c r="H26" s="4">
        <f>IFERROR(日收益率!H26*(1+参数!H$6/全价!H26*100*(1-2.7%/365)),"")</f>
        <v>-4.8306896830065211E-3</v>
      </c>
      <c r="I26" s="4" t="str">
        <f>IFERROR(日收益率!I26*(1+参数!I$6/全价!I26*100*(1-2.7%/365)),"")</f>
        <v/>
      </c>
      <c r="J26" s="4">
        <f>IFERROR(日收益率!J26*(1+参数!J$6/全价!J26*100*(1-2.7%/365)),"")</f>
        <v>-7.5373061461628992E-3</v>
      </c>
      <c r="K26" s="4" t="str">
        <f>IFERROR(日收益率!K26*(1+参数!K$6/全价!K26*100*(1-2.7%/365)),"")</f>
        <v/>
      </c>
    </row>
    <row r="27" spans="1:11" x14ac:dyDescent="0.15">
      <c r="A27" s="1">
        <v>42318</v>
      </c>
      <c r="B27" s="4" t="str">
        <f>IFERROR(日收益率!B27*(1+参数!B$6/全价!B27*100*(1-2.7%/365)),"")</f>
        <v/>
      </c>
      <c r="C27" s="4">
        <f>IFERROR(日收益率!C27*(1+参数!C$6/全价!C27*100*(1-2.7%/365)),"")</f>
        <v>-1.6923532749578694E-3</v>
      </c>
      <c r="D27" s="4">
        <f>IFERROR(日收益率!D27*(1+参数!D$6/全价!D27*100*(1-2.7%/365)),"")</f>
        <v>-4.0443853571492244E-3</v>
      </c>
      <c r="E27" s="4" t="str">
        <f>IFERROR(日收益率!E27*(1+参数!E$6/全价!E27*100*(1-2.7%/365)),"")</f>
        <v/>
      </c>
      <c r="F27" s="4" t="str">
        <f>IFERROR(日收益率!F27*(1+参数!F$6/全价!F27*100*(1-2.7%/365)),"")</f>
        <v/>
      </c>
      <c r="G27" s="4">
        <f>IFERROR(日收益率!G27*(1+参数!G$6/全价!G27*100*(1-2.7%/365)),"")</f>
        <v>-5.9121161564976241E-3</v>
      </c>
      <c r="H27" s="4">
        <f>IFERROR(日收益率!H27*(1+参数!H$6/全价!H27*100*(1-2.7%/365)),"")</f>
        <v>-6.9556057196056356E-3</v>
      </c>
      <c r="I27" s="4" t="str">
        <f>IFERROR(日收益率!I27*(1+参数!I$6/全价!I27*100*(1-2.7%/365)),"")</f>
        <v/>
      </c>
      <c r="J27" s="4">
        <f>IFERROR(日收益率!J27*(1+参数!J$6/全价!J27*100*(1-2.7%/365)),"")</f>
        <v>2.6824900325905364E-4</v>
      </c>
      <c r="K27" s="4" t="str">
        <f>IFERROR(日收益率!K27*(1+参数!K$6/全价!K27*100*(1-2.7%/365)),"")</f>
        <v/>
      </c>
    </row>
    <row r="28" spans="1:11" x14ac:dyDescent="0.15">
      <c r="A28" s="1">
        <v>42319</v>
      </c>
      <c r="B28" s="4" t="str">
        <f>IFERROR(日收益率!B28*(1+参数!B$6/全价!B28*100*(1-2.7%/365)),"")</f>
        <v/>
      </c>
      <c r="C28" s="4">
        <f>IFERROR(日收益率!C28*(1+参数!C$6/全价!C28*100*(1-2.7%/365)),"")</f>
        <v>5.7873685301204235E-4</v>
      </c>
      <c r="D28" s="4">
        <f>IFERROR(日收益率!D28*(1+参数!D$6/全价!D28*100*(1-2.7%/365)),"")</f>
        <v>2.11734697511826E-3</v>
      </c>
      <c r="E28" s="4">
        <f>IFERROR(日收益率!E28*(1+参数!E$6/全价!E28*100*(1-2.7%/365)),"")</f>
        <v>3.7501671706006946E-3</v>
      </c>
      <c r="F28" s="4" t="str">
        <f>IFERROR(日收益率!F28*(1+参数!F$6/全价!F28*100*(1-2.7%/365)),"")</f>
        <v/>
      </c>
      <c r="G28" s="4" t="str">
        <f>IFERROR(日收益率!G28*(1+参数!G$6/全价!G28*100*(1-2.7%/365)),"")</f>
        <v/>
      </c>
      <c r="H28" s="4">
        <f>IFERROR(日收益率!H28*(1+参数!H$6/全价!H28*100*(1-2.7%/365)),"")</f>
        <v>-6.0186153824453026E-3</v>
      </c>
      <c r="I28" s="4" t="str">
        <f>IFERROR(日收益率!I28*(1+参数!I$6/全价!I28*100*(1-2.7%/365)),"")</f>
        <v/>
      </c>
      <c r="J28" s="4">
        <f>IFERROR(日收益率!J28*(1+参数!J$6/全价!J28*100*(1-2.7%/365)),"")</f>
        <v>1.1776893997420678E-3</v>
      </c>
      <c r="K28" s="4" t="str">
        <f>IFERROR(日收益率!K28*(1+参数!K$6/全价!K28*100*(1-2.7%/365)),"")</f>
        <v/>
      </c>
    </row>
    <row r="29" spans="1:11" x14ac:dyDescent="0.15">
      <c r="A29" s="1">
        <v>42320</v>
      </c>
      <c r="B29" s="4" t="str">
        <f>IFERROR(日收益率!B29*(1+参数!B$6/全价!B29*100*(1-2.7%/365)),"")</f>
        <v/>
      </c>
      <c r="C29" s="4">
        <f>IFERROR(日收益率!C29*(1+参数!C$6/全价!C29*100*(1-2.7%/365)),"")</f>
        <v>-2.3628534639254708E-3</v>
      </c>
      <c r="D29" s="4">
        <f>IFERROR(日收益率!D29*(1+参数!D$6/全价!D29*100*(1-2.7%/365)),"")</f>
        <v>-5.4985165823694126E-4</v>
      </c>
      <c r="E29" s="4" t="str">
        <f>IFERROR(日收益率!E29*(1+参数!E$6/全价!E29*100*(1-2.7%/365)),"")</f>
        <v/>
      </c>
      <c r="F29" s="4" t="str">
        <f>IFERROR(日收益率!F29*(1+参数!F$6/全价!F29*100*(1-2.7%/365)),"")</f>
        <v/>
      </c>
      <c r="G29" s="4" t="str">
        <f>IFERROR(日收益率!G29*(1+参数!G$6/全价!G29*100*(1-2.7%/365)),"")</f>
        <v/>
      </c>
      <c r="H29" s="4">
        <f>IFERROR(日收益率!H29*(1+参数!H$6/全价!H29*100*(1-2.7%/365)),"")</f>
        <v>-1.0310294069753662E-2</v>
      </c>
      <c r="I29" s="4" t="str">
        <f>IFERROR(日收益率!I29*(1+参数!I$6/全价!I29*100*(1-2.7%/365)),"")</f>
        <v/>
      </c>
      <c r="J29" s="4">
        <f>IFERROR(日收益率!J29*(1+参数!J$6/全价!J29*100*(1-2.7%/365)),"")</f>
        <v>2.6794838304810723E-4</v>
      </c>
      <c r="K29" s="4" t="str">
        <f>IFERROR(日收益率!K29*(1+参数!K$6/全价!K29*100*(1-2.7%/365)),"")</f>
        <v/>
      </c>
    </row>
    <row r="30" spans="1:11" x14ac:dyDescent="0.15">
      <c r="A30" s="1">
        <v>42321</v>
      </c>
      <c r="B30" s="4" t="str">
        <f>IFERROR(日收益率!B30*(1+参数!B$6/全价!B30*100*(1-2.7%/365)),"")</f>
        <v/>
      </c>
      <c r="C30" s="4">
        <f>IFERROR(日收益率!C30*(1+参数!C$6/全价!C30*100*(1-2.7%/365)),"")</f>
        <v>-1.8316750361308152E-3</v>
      </c>
      <c r="D30" s="4">
        <f>IFERROR(日收益率!D30*(1+参数!D$6/全价!D30*100*(1-2.7%/365)),"")</f>
        <v>-1.3835260216861804E-3</v>
      </c>
      <c r="E30" s="4" t="str">
        <f>IFERROR(日收益率!E30*(1+参数!E$6/全价!E30*100*(1-2.7%/365)),"")</f>
        <v/>
      </c>
      <c r="F30" s="4">
        <f>IFERROR(日收益率!F30*(1+参数!F$6/全价!F30*100*(1-2.7%/365)),"")</f>
        <v>1.0818681741329196E-3</v>
      </c>
      <c r="G30" s="4" t="str">
        <f>IFERROR(日收益率!G30*(1+参数!G$6/全价!G30*100*(1-2.7%/365)),"")</f>
        <v/>
      </c>
      <c r="H30" s="4">
        <f>IFERROR(日收益率!H30*(1+参数!H$6/全价!H30*100*(1-2.7%/365)),"")</f>
        <v>4.2767233537563572E-3</v>
      </c>
      <c r="I30" s="4" t="str">
        <f>IFERROR(日收益率!I30*(1+参数!I$6/全价!I30*100*(1-2.7%/365)),"")</f>
        <v/>
      </c>
      <c r="J30" s="4">
        <f>IFERROR(日收益率!J30*(1+参数!J$6/全价!J30*100*(1-2.7%/365)),"")</f>
        <v>2.6789269844863616E-4</v>
      </c>
      <c r="K30" s="4" t="str">
        <f>IFERROR(日收益率!K30*(1+参数!K$6/全价!K30*100*(1-2.7%/365)),"")</f>
        <v/>
      </c>
    </row>
    <row r="31" spans="1:11" x14ac:dyDescent="0.15">
      <c r="A31" s="1">
        <v>42324</v>
      </c>
      <c r="B31" s="4" t="str">
        <f>IFERROR(日收益率!B31*(1+参数!B$6/全价!B31*100*(1-2.7%/365)),"")</f>
        <v/>
      </c>
      <c r="C31" s="4">
        <f>IFERROR(日收益率!C31*(1+参数!C$6/全价!C31*100*(1-2.7%/365)),"")</f>
        <v>-9.276789584254274E-3</v>
      </c>
      <c r="D31" s="4" t="str">
        <f>IFERROR(日收益率!D31*(1+参数!D$6/全价!D31*100*(1-2.7%/365)),"")</f>
        <v/>
      </c>
      <c r="E31" s="4">
        <f>IFERROR(日收益率!E31*(1+参数!E$6/全价!E31*100*(1-2.7%/365)),"")</f>
        <v>-8.0332437306108381E-3</v>
      </c>
      <c r="F31" s="4">
        <f>IFERROR(日收益率!F31*(1+参数!F$6/全价!F31*100*(1-2.7%/365)),"")</f>
        <v>-4.7341944692569915E-3</v>
      </c>
      <c r="G31" s="4" t="str">
        <f>IFERROR(日收益率!G31*(1+参数!G$6/全价!G31*100*(1-2.7%/365)),"")</f>
        <v/>
      </c>
      <c r="H31" s="4">
        <f>IFERROR(日收益率!H31*(1+参数!H$6/全价!H31*100*(1-2.7%/365)),"")</f>
        <v>-7.2319002724221459E-3</v>
      </c>
      <c r="I31" s="4">
        <f>IFERROR(日收益率!I31*(1+参数!I$6/全价!I31*100*(1-2.7%/365)),"")</f>
        <v>8.7028006030172517E-4</v>
      </c>
      <c r="J31" s="4">
        <f>IFERROR(日收益率!J31*(1+参数!J$6/全价!J31*100*(1-2.7%/365)),"")</f>
        <v>4.400702113957016E-4</v>
      </c>
      <c r="K31" s="4" t="str">
        <f>IFERROR(日收益率!K31*(1+参数!K$6/全价!K31*100*(1-2.7%/365)),"")</f>
        <v/>
      </c>
    </row>
    <row r="32" spans="1:11" x14ac:dyDescent="0.15">
      <c r="A32" s="1">
        <v>42325</v>
      </c>
      <c r="B32" s="4" t="str">
        <f>IFERROR(日收益率!B32*(1+参数!B$6/全价!B32*100*(1-2.7%/365)),"")</f>
        <v/>
      </c>
      <c r="C32" s="4">
        <f>IFERROR(日收益率!C32*(1+参数!C$6/全价!C32*100*(1-2.7%/365)),"")</f>
        <v>4.5023633840483943E-4</v>
      </c>
      <c r="D32" s="4" t="str">
        <f>IFERROR(日收益率!D32*(1+参数!D$6/全价!D32*100*(1-2.7%/365)),"")</f>
        <v/>
      </c>
      <c r="E32" s="4">
        <f>IFERROR(日收益率!E32*(1+参数!E$6/全价!E32*100*(1-2.7%/365)),"")</f>
        <v>-9.0062343146225469E-3</v>
      </c>
      <c r="F32" s="4">
        <f>IFERROR(日收益率!F32*(1+参数!F$6/全价!F32*100*(1-2.7%/365)),"")</f>
        <v>-3.5598403549616351E-3</v>
      </c>
      <c r="G32" s="4">
        <f>IFERROR(日收益率!G32*(1+参数!G$6/全价!G32*100*(1-2.7%/365)),"")</f>
        <v>-8.4099611511719366E-3</v>
      </c>
      <c r="H32" s="4">
        <f>IFERROR(日收益率!H32*(1+参数!H$6/全价!H32*100*(1-2.7%/365)),"")</f>
        <v>-1.6507330205704464E-4</v>
      </c>
      <c r="I32" s="4" t="str">
        <f>IFERROR(日收益率!I32*(1+参数!I$6/全价!I32*100*(1-2.7%/365)),"")</f>
        <v/>
      </c>
      <c r="J32" s="4">
        <f>IFERROR(日收益率!J32*(1+参数!J$6/全价!J32*100*(1-2.7%/365)),"")</f>
        <v>8.6100537555326199E-5</v>
      </c>
      <c r="K32" s="4" t="str">
        <f>IFERROR(日收益率!K32*(1+参数!K$6/全价!K32*100*(1-2.7%/365)),"")</f>
        <v/>
      </c>
    </row>
    <row r="33" spans="1:11" x14ac:dyDescent="0.15">
      <c r="A33" s="1">
        <v>42326</v>
      </c>
      <c r="B33" s="4" t="str">
        <f>IFERROR(日收益率!B33*(1+参数!B$6/全价!B33*100*(1-2.7%/365)),"")</f>
        <v/>
      </c>
      <c r="C33" s="4">
        <f>IFERROR(日收益率!C33*(1+参数!C$6/全价!C33*100*(1-2.7%/365)),"")</f>
        <v>-6.3170771722084274E-4</v>
      </c>
      <c r="D33" s="4">
        <f>IFERROR(日收益率!D33*(1+参数!D$6/全价!D33*100*(1-2.7%/365)),"")</f>
        <v>-8.5905577608443584E-3</v>
      </c>
      <c r="E33" s="4" t="str">
        <f>IFERROR(日收益率!E33*(1+参数!E$6/全价!E33*100*(1-2.7%/365)),"")</f>
        <v/>
      </c>
      <c r="F33" s="4">
        <f>IFERROR(日收益率!F33*(1+参数!F$6/全价!F33*100*(1-2.7%/365)),"")</f>
        <v>7.6743036977840141E-4</v>
      </c>
      <c r="G33" s="4">
        <f>IFERROR(日收益率!G33*(1+参数!G$6/全价!G33*100*(1-2.7%/365)),"")</f>
        <v>6.9042726443429724E-5</v>
      </c>
      <c r="H33" s="4">
        <f>IFERROR(日收益率!H33*(1+参数!H$6/全价!H33*100*(1-2.7%/365)),"")</f>
        <v>-1.4863387871245927E-3</v>
      </c>
      <c r="I33" s="4" t="str">
        <f>IFERROR(日收益率!I33*(1+参数!I$6/全价!I33*100*(1-2.7%/365)),"")</f>
        <v/>
      </c>
      <c r="J33" s="4">
        <f>IFERROR(日收益率!J33*(1+参数!J$6/全价!J33*100*(1-2.7%/365)),"")</f>
        <v>4.493442354000629E-4</v>
      </c>
      <c r="K33" s="4">
        <f>IFERROR(日收益率!K33*(1+参数!K$6/全价!K33*100*(1-2.7%/365)),"")</f>
        <v>1.1669545102889815E-2</v>
      </c>
    </row>
    <row r="34" spans="1:11" x14ac:dyDescent="0.15">
      <c r="A34" s="1">
        <v>42327</v>
      </c>
      <c r="B34" s="4" t="str">
        <f>IFERROR(日收益率!B34*(1+参数!B$6/全价!B34*100*(1-2.7%/365)),"")</f>
        <v/>
      </c>
      <c r="C34" s="4">
        <f>IFERROR(日收益率!C34*(1+参数!C$6/全价!C34*100*(1-2.7%/365)),"")</f>
        <v>5.8557047177503862E-4</v>
      </c>
      <c r="D34" s="4">
        <f>IFERROR(日收益率!D34*(1+参数!D$6/全价!D34*100*(1-2.7%/365)),"")</f>
        <v>7.9063860024257806E-4</v>
      </c>
      <c r="E34" s="4" t="str">
        <f>IFERROR(日收益率!E34*(1+参数!E$6/全价!E34*100*(1-2.7%/365)),"")</f>
        <v/>
      </c>
      <c r="F34" s="4">
        <f>IFERROR(日收益率!F34*(1+参数!F$6/全价!F34*100*(1-2.7%/365)),"")</f>
        <v>-1.8009003104162858E-3</v>
      </c>
      <c r="G34" s="4" t="str">
        <f>IFERROR(日收益率!G34*(1+参数!G$6/全价!G34*100*(1-2.7%/365)),"")</f>
        <v/>
      </c>
      <c r="H34" s="4">
        <f>IFERROR(日收益率!H34*(1+参数!H$6/全价!H34*100*(1-2.7%/365)),"")</f>
        <v>3.3056130455528805E-4</v>
      </c>
      <c r="I34" s="4" t="str">
        <f>IFERROR(日收益率!I34*(1+参数!I$6/全价!I34*100*(1-2.7%/365)),"")</f>
        <v/>
      </c>
      <c r="J34" s="4">
        <f>IFERROR(日收益率!J34*(1+参数!J$6/全价!J34*100*(1-2.7%/365)),"")</f>
        <v>-2.7712382466494104E-4</v>
      </c>
      <c r="K34" s="4" t="str">
        <f>IFERROR(日收益率!K34*(1+参数!K$6/全价!K34*100*(1-2.7%/365)),"")</f>
        <v/>
      </c>
    </row>
    <row r="35" spans="1:11" x14ac:dyDescent="0.15">
      <c r="A35" s="1">
        <v>42328</v>
      </c>
      <c r="B35" s="4" t="str">
        <f>IFERROR(日收益率!B35*(1+参数!B$6/全价!B35*100*(1-2.7%/365)),"")</f>
        <v/>
      </c>
      <c r="C35" s="4">
        <f>IFERROR(日收益率!C35*(1+参数!C$6/全价!C35*100*(1-2.7%/365)),"")</f>
        <v>2.4770859455269982E-3</v>
      </c>
      <c r="D35" s="4">
        <f>IFERROR(日收益率!D35*(1+参数!D$6/全价!D35*100*(1-2.7%/365)),"")</f>
        <v>-2.1889145155451009E-4</v>
      </c>
      <c r="E35" s="4" t="str">
        <f>IFERROR(日收益率!E35*(1+参数!E$6/全价!E35*100*(1-2.7%/365)),"")</f>
        <v/>
      </c>
      <c r="F35" s="4">
        <f>IFERROR(日收益率!F35*(1+参数!F$6/全价!F35*100*(1-2.7%/365)),"")</f>
        <v>-1.9644421204269447E-3</v>
      </c>
      <c r="G35" s="4" t="str">
        <f>IFERROR(日收益率!G35*(1+参数!G$6/全价!G35*100*(1-2.7%/365)),"")</f>
        <v/>
      </c>
      <c r="H35" s="4">
        <f>IFERROR(日收益率!H35*(1+参数!H$6/全价!H35*100*(1-2.7%/365)),"")</f>
        <v>1.1564154184409055E-3</v>
      </c>
      <c r="I35" s="4">
        <f>IFERROR(日收益率!I35*(1+参数!I$6/全价!I35*100*(1-2.7%/365)),"")</f>
        <v>2.8969040140213126E-4</v>
      </c>
      <c r="J35" s="4">
        <f>IFERROR(日收益率!J35*(1+参数!J$6/全价!J35*100*(1-2.7%/365)),"")</f>
        <v>1.1754888935218205E-3</v>
      </c>
      <c r="K35" s="4" t="str">
        <f>IFERROR(日收益率!K35*(1+参数!K$6/全价!K35*100*(1-2.7%/365)),"")</f>
        <v/>
      </c>
    </row>
    <row r="36" spans="1:11" x14ac:dyDescent="0.15">
      <c r="A36" s="1">
        <v>42331</v>
      </c>
      <c r="B36" s="4" t="str">
        <f>IFERROR(日收益率!B36*(1+参数!B$6/全价!B36*100*(1-2.7%/365)),"")</f>
        <v/>
      </c>
      <c r="C36" s="4">
        <f>IFERROR(日收益率!C36*(1+参数!C$6/全价!C36*100*(1-2.7%/365)),"")</f>
        <v>2.425444392764996E-3</v>
      </c>
      <c r="D36" s="4">
        <f>IFERROR(日收益率!D36*(1+参数!D$6/全价!D36*100*(1-2.7%/365)),"")</f>
        <v>-3.20338822939348E-4</v>
      </c>
      <c r="E36" s="4" t="str">
        <f>IFERROR(日收益率!E36*(1+参数!E$6/全价!E36*100*(1-2.7%/365)),"")</f>
        <v/>
      </c>
      <c r="F36" s="4">
        <f>IFERROR(日收益率!F36*(1+参数!F$6/全价!F36*100*(1-2.7%/365)),"")</f>
        <v>1.0205921639977781E-3</v>
      </c>
      <c r="G36" s="4" t="str">
        <f>IFERROR(日收益率!G36*(1+参数!G$6/全价!G36*100*(1-2.7%/365)),"")</f>
        <v/>
      </c>
      <c r="H36" s="4">
        <f>IFERROR(日收益率!H36*(1+参数!H$6/全价!H36*100*(1-2.7%/365)),"")</f>
        <v>-3.9659496895338101E-3</v>
      </c>
      <c r="I36" s="4" t="str">
        <f>IFERROR(日收益率!I36*(1+参数!I$6/全价!I36*100*(1-2.7%/365)),"")</f>
        <v/>
      </c>
      <c r="J36" s="4">
        <f>IFERROR(日收益率!J36*(1+参数!J$6/全价!J36*100*(1-2.7%/365)),"")</f>
        <v>3.1588789309366181E-3</v>
      </c>
      <c r="K36" s="4" t="str">
        <f>IFERROR(日收益率!K36*(1+参数!K$6/全价!K36*100*(1-2.7%/365)),"")</f>
        <v/>
      </c>
    </row>
    <row r="37" spans="1:11" x14ac:dyDescent="0.15">
      <c r="A37" s="1">
        <v>42332</v>
      </c>
      <c r="B37" s="4" t="str">
        <f>IFERROR(日收益率!B37*(1+参数!B$6/全价!B37*100*(1-2.7%/365)),"")</f>
        <v/>
      </c>
      <c r="C37" s="4">
        <f>IFERROR(日收益率!C37*(1+参数!C$6/全价!C37*100*(1-2.7%/365)),"")</f>
        <v>-3.9980744560642661E-3</v>
      </c>
      <c r="D37" s="4">
        <f>IFERROR(日收益率!D37*(1+参数!D$6/全价!D37*100*(1-2.7%/365)),"")</f>
        <v>-1.3973212230230475E-3</v>
      </c>
      <c r="E37" s="4" t="str">
        <f>IFERROR(日收益率!E37*(1+参数!E$6/全价!E37*100*(1-2.7%/365)),"")</f>
        <v/>
      </c>
      <c r="F37" s="4" t="str">
        <f>IFERROR(日收益率!F37*(1+参数!F$6/全价!F37*100*(1-2.7%/365)),"")</f>
        <v/>
      </c>
      <c r="G37" s="4" t="str">
        <f>IFERROR(日收益率!G37*(1+参数!G$6/全价!G37*100*(1-2.7%/365)),"")</f>
        <v/>
      </c>
      <c r="H37" s="4">
        <f>IFERROR(日收益率!H37*(1+参数!H$6/全价!H37*100*(1-2.7%/365)),"")</f>
        <v>1.1591247028586056E-3</v>
      </c>
      <c r="I37" s="4" t="str">
        <f>IFERROR(日收益率!I37*(1+参数!I$6/全价!I37*100*(1-2.7%/365)),"")</f>
        <v/>
      </c>
      <c r="J37" s="4">
        <f>IFERROR(日收益率!J37*(1+参数!J$6/全价!J37*100*(1-2.7%/365)),"")</f>
        <v>2.2567060060225651E-3</v>
      </c>
      <c r="K37" s="4" t="str">
        <f>IFERROR(日收益率!K37*(1+参数!K$6/全价!K37*100*(1-2.7%/365)),"")</f>
        <v/>
      </c>
    </row>
    <row r="38" spans="1:11" x14ac:dyDescent="0.15">
      <c r="A38" s="1">
        <v>42333</v>
      </c>
      <c r="B38" s="4" t="str">
        <f>IFERROR(日收益率!B38*(1+参数!B$6/全价!B38*100*(1-2.7%/365)),"")</f>
        <v/>
      </c>
      <c r="C38" s="4">
        <f>IFERROR(日收益率!C38*(1+参数!C$6/全价!C38*100*(1-2.7%/365)),"")</f>
        <v>2.3401251362825315E-3</v>
      </c>
      <c r="D38" s="4">
        <f>IFERROR(日收益率!D38*(1+参数!D$6/全价!D38*100*(1-2.7%/365)),"")</f>
        <v>-5.0770126922478532E-5</v>
      </c>
      <c r="E38" s="4" t="str">
        <f>IFERROR(日收益率!E38*(1+参数!E$6/全价!E38*100*(1-2.7%/365)),"")</f>
        <v/>
      </c>
      <c r="F38" s="4" t="str">
        <f>IFERROR(日收益率!F38*(1+参数!F$6/全价!F38*100*(1-2.7%/365)),"")</f>
        <v/>
      </c>
      <c r="G38" s="4" t="str">
        <f>IFERROR(日收益率!G38*(1+参数!G$6/全价!G38*100*(1-2.7%/365)),"")</f>
        <v/>
      </c>
      <c r="H38" s="4">
        <f>IFERROR(日收益率!H38*(1+参数!H$6/全价!H38*100*(1-2.7%/365)),"")</f>
        <v>-3.8094585340270356E-3</v>
      </c>
      <c r="I38" s="4" t="str">
        <f>IFERROR(日收益率!I38*(1+参数!I$6/全价!I38*100*(1-2.7%/365)),"")</f>
        <v/>
      </c>
      <c r="J38" s="4">
        <f>IFERROR(日收益率!J38*(1+参数!J$6/全价!J38*100*(1-2.7%/365)),"")</f>
        <v>3.1550325805262715E-3</v>
      </c>
      <c r="K38" s="4">
        <f>IFERROR(日收益率!K38*(1+参数!K$6/全价!K38*100*(1-2.7%/365)),"")</f>
        <v>1.4992093014843947E-2</v>
      </c>
    </row>
    <row r="39" spans="1:11" x14ac:dyDescent="0.15">
      <c r="A39" s="1">
        <v>42334</v>
      </c>
      <c r="B39" s="4" t="str">
        <f>IFERROR(日收益率!B39*(1+参数!B$6/全价!B39*100*(1-2.7%/365)),"")</f>
        <v/>
      </c>
      <c r="C39" s="4">
        <f>IFERROR(日收益率!C39*(1+参数!C$6/全价!C39*100*(1-2.7%/365)),"")</f>
        <v>-1.1694316519408499E-3</v>
      </c>
      <c r="D39" s="4">
        <f>IFERROR(日收益率!D39*(1+参数!D$6/全价!D39*100*(1-2.7%/365)),"")</f>
        <v>3.6523263103875681E-3</v>
      </c>
      <c r="E39" s="4" t="str">
        <f>IFERROR(日收益率!E39*(1+参数!E$6/全价!E39*100*(1-2.7%/365)),"")</f>
        <v/>
      </c>
      <c r="F39" s="4">
        <f>IFERROR(日收益率!F39*(1+参数!F$6/全价!F39*100*(1-2.7%/365)),"")</f>
        <v>-6.9207329693912138E-3</v>
      </c>
      <c r="G39" s="4" t="str">
        <f>IFERROR(日收益率!G39*(1+参数!G$6/全价!G39*100*(1-2.7%/365)),"")</f>
        <v/>
      </c>
      <c r="H39" s="4">
        <f>IFERROR(日收益率!H39*(1+参数!H$6/全价!H39*100*(1-2.7%/365)),"")</f>
        <v>-4.9806502368788586E-4</v>
      </c>
      <c r="I39" s="4" t="str">
        <f>IFERROR(日收益率!I39*(1+参数!I$6/全价!I39*100*(1-2.7%/365)),"")</f>
        <v/>
      </c>
      <c r="J39" s="4">
        <f>IFERROR(日收益率!J39*(1+参数!J$6/全价!J39*100*(1-2.7%/365)),"")</f>
        <v>1.1666325817931114E-3</v>
      </c>
      <c r="K39" s="4">
        <f>IFERROR(日收益率!K39*(1+参数!K$6/全价!K39*100*(1-2.7%/365)),"")</f>
        <v>-1.4091240244426508E-2</v>
      </c>
    </row>
    <row r="40" spans="1:11" x14ac:dyDescent="0.15">
      <c r="A40" s="1">
        <v>42335</v>
      </c>
      <c r="B40" s="4" t="str">
        <f>IFERROR(日收益率!B40*(1+参数!B$6/全价!B40*100*(1-2.7%/365)),"")</f>
        <v/>
      </c>
      <c r="C40" s="4">
        <f>IFERROR(日收益率!C40*(1+参数!C$6/全价!C40*100*(1-2.7%/365)),"")</f>
        <v>3.1465305143865648E-3</v>
      </c>
      <c r="D40" s="4">
        <f>IFERROR(日收益率!D40*(1+参数!D$6/全价!D40*100*(1-2.7%/365)),"")</f>
        <v>-1.3947691255113367E-3</v>
      </c>
      <c r="E40" s="4" t="str">
        <f>IFERROR(日收益率!E40*(1+参数!E$6/全价!E40*100*(1-2.7%/365)),"")</f>
        <v/>
      </c>
      <c r="F40" s="4">
        <f>IFERROR(日收益率!F40*(1+参数!F$6/全价!F40*100*(1-2.7%/365)),"")</f>
        <v>-3.5684860560259693E-4</v>
      </c>
      <c r="G40" s="4" t="str">
        <f>IFERROR(日收益率!G40*(1+参数!G$6/全价!G40*100*(1-2.7%/365)),"")</f>
        <v/>
      </c>
      <c r="H40" s="4">
        <f>IFERROR(日收益率!H40*(1+参数!H$6/全价!H40*100*(1-2.7%/365)),"")</f>
        <v>-4.9827145275473106E-4</v>
      </c>
      <c r="I40" s="4" t="str">
        <f>IFERROR(日收益率!I40*(1+参数!I$6/全价!I40*100*(1-2.7%/365)),"")</f>
        <v/>
      </c>
      <c r="J40" s="4">
        <f>IFERROR(日收益率!J40*(1+参数!J$6/全价!J40*100*(1-2.7%/365)),"")</f>
        <v>3.5040581114356376E-3</v>
      </c>
      <c r="K40" s="4" t="str">
        <f>IFERROR(日收益率!K40*(1+参数!K$6/全价!K40*100*(1-2.7%/365)),"")</f>
        <v/>
      </c>
    </row>
    <row r="41" spans="1:11" x14ac:dyDescent="0.15">
      <c r="A41" s="1">
        <v>42338</v>
      </c>
      <c r="B41" s="4" t="str">
        <f>IFERROR(日收益率!B41*(1+参数!B$6/全价!B41*100*(1-2.7%/365)),"")</f>
        <v/>
      </c>
      <c r="C41" s="4">
        <f>IFERROR(日收益率!C41*(1+参数!C$6/全价!C41*100*(1-2.7%/365)),"")</f>
        <v>1.2091518534803063E-3</v>
      </c>
      <c r="D41" s="4">
        <f>IFERROR(日收益率!D41*(1+参数!D$6/全价!D41*100*(1-2.7%/365)),"")</f>
        <v>5.2052249361269373E-4</v>
      </c>
      <c r="E41" s="4" t="str">
        <f>IFERROR(日收益率!E41*(1+参数!E$6/全价!E41*100*(1-2.7%/365)),"")</f>
        <v/>
      </c>
      <c r="F41" s="4">
        <f>IFERROR(日收益率!F41*(1+参数!F$6/全价!F41*100*(1-2.7%/365)),"")</f>
        <v>3.108629797491381E-3</v>
      </c>
      <c r="G41" s="4" t="str">
        <f>IFERROR(日收益率!G41*(1+参数!G$6/全价!G41*100*(1-2.7%/365)),"")</f>
        <v/>
      </c>
      <c r="H41" s="4">
        <f>IFERROR(日收益率!H41*(1+参数!H$6/全价!H41*100*(1-2.7%/365)),"")</f>
        <v>6.6445041333716443E-4</v>
      </c>
      <c r="I41" s="4">
        <f>IFERROR(日收益率!I41*(1+参数!I$6/全价!I41*100*(1-2.7%/365)),"")</f>
        <v>-7.6260871746906024E-3</v>
      </c>
      <c r="J41" s="4">
        <f>IFERROR(日收益率!J41*(1+参数!J$6/全价!J41*100*(1-2.7%/365)),"")</f>
        <v>1.1530634632989562E-3</v>
      </c>
      <c r="K41" s="4" t="str">
        <f>IFERROR(日收益率!K41*(1+参数!K$6/全价!K41*100*(1-2.7%/365)),"")</f>
        <v/>
      </c>
    </row>
    <row r="42" spans="1:11" x14ac:dyDescent="0.15">
      <c r="A42" s="1">
        <v>42339</v>
      </c>
      <c r="B42" s="4" t="str">
        <f>IFERROR(日收益率!B42*(1+参数!B$6/全价!B42*100*(1-2.7%/365)),"")</f>
        <v/>
      </c>
      <c r="C42" s="4">
        <f>IFERROR(日收益率!C42*(1+参数!C$6/全价!C42*100*(1-2.7%/365)),"")</f>
        <v>2.0599466065938507E-3</v>
      </c>
      <c r="D42" s="4">
        <f>IFERROR(日收益率!D42*(1+参数!D$6/全价!D42*100*(1-2.7%/365)),"")</f>
        <v>1.1742377375797878E-4</v>
      </c>
      <c r="E42" s="4">
        <f>IFERROR(日收益率!E42*(1+参数!E$6/全价!E42*100*(1-2.7%/365)),"")</f>
        <v>-9.7140944420490646E-5</v>
      </c>
      <c r="F42" s="4" t="str">
        <f>IFERROR(日收益率!F42*(1+参数!F$6/全价!F42*100*(1-2.7%/365)),"")</f>
        <v/>
      </c>
      <c r="G42" s="4">
        <f>IFERROR(日收益率!G42*(1+参数!G$6/全价!G42*100*(1-2.7%/365)),"")</f>
        <v>4.2539735675456946E-4</v>
      </c>
      <c r="H42" s="4">
        <f>IFERROR(日收益率!H42*(1+参数!H$6/全价!H42*100*(1-2.7%/365)),"")</f>
        <v>3.7644226172469167E-16</v>
      </c>
      <c r="I42" s="4" t="str">
        <f>IFERROR(日收益率!I42*(1+参数!I$6/全价!I42*100*(1-2.7%/365)),"")</f>
        <v/>
      </c>
      <c r="J42" s="4" t="str">
        <f>IFERROR(日收益率!J42*(1+参数!J$6/全价!J42*100*(1-2.7%/365)),"")</f>
        <v/>
      </c>
      <c r="K42" s="4" t="str">
        <f>IFERROR(日收益率!K42*(1+参数!K$6/全价!K42*100*(1-2.7%/365)),"")</f>
        <v/>
      </c>
    </row>
    <row r="43" spans="1:11" x14ac:dyDescent="0.15">
      <c r="A43" s="1">
        <v>42340</v>
      </c>
      <c r="B43" s="4" t="str">
        <f>IFERROR(日收益率!B43*(1+参数!B$6/全价!B43*100*(1-2.7%/365)),"")</f>
        <v/>
      </c>
      <c r="C43" s="4">
        <f>IFERROR(日收益率!C43*(1+参数!C$6/全价!C43*100*(1-2.7%/365)),"")</f>
        <v>9.8328600271754179E-4</v>
      </c>
      <c r="D43" s="4">
        <f>IFERROR(日收益率!D43*(1+参数!D$6/全价!D43*100*(1-2.7%/365)),"")</f>
        <v>6.1585921048636196E-3</v>
      </c>
      <c r="E43" s="4">
        <f>IFERROR(日收益率!E43*(1+参数!E$6/全价!E43*100*(1-2.7%/365)),"")</f>
        <v>-4.394274014068166E-3</v>
      </c>
      <c r="F43" s="4" t="str">
        <f>IFERROR(日收益率!F43*(1+参数!F$6/全价!F43*100*(1-2.7%/365)),"")</f>
        <v/>
      </c>
      <c r="G43" s="4" t="str">
        <f>IFERROR(日收益率!G43*(1+参数!G$6/全价!G43*100*(1-2.7%/365)),"")</f>
        <v/>
      </c>
      <c r="H43" s="4">
        <f>IFERROR(日收益率!H43*(1+参数!H$6/全价!H43*100*(1-2.7%/365)),"")</f>
        <v>8.6165260509144092E-3</v>
      </c>
      <c r="I43" s="4" t="str">
        <f>IFERROR(日收益率!I43*(1+参数!I$6/全价!I43*100*(1-2.7%/365)),"")</f>
        <v/>
      </c>
      <c r="J43" s="4" t="str">
        <f>IFERROR(日收益率!J43*(1+参数!J$6/全价!J43*100*(1-2.7%/365)),"")</f>
        <v/>
      </c>
      <c r="K43" s="4" t="str">
        <f>IFERROR(日收益率!K43*(1+参数!K$6/全价!K43*100*(1-2.7%/365)),"")</f>
        <v/>
      </c>
    </row>
    <row r="44" spans="1:11" x14ac:dyDescent="0.15">
      <c r="A44" s="1">
        <v>42341</v>
      </c>
      <c r="B44" s="4" t="str">
        <f>IFERROR(日收益率!B44*(1+参数!B$6/全价!B44*100*(1-2.7%/365)),"")</f>
        <v/>
      </c>
      <c r="C44" s="4">
        <f>IFERROR(日收益率!C44*(1+参数!C$6/全价!C44*100*(1-2.7%/365)),"")</f>
        <v>4.462727077268024E-4</v>
      </c>
      <c r="D44" s="4">
        <f>IFERROR(日收益率!D44*(1+参数!D$6/全价!D44*100*(1-2.7%/365)),"")</f>
        <v>-2.1761239309324711E-4</v>
      </c>
      <c r="E44" s="4">
        <f>IFERROR(日收益率!E44*(1+参数!E$6/全价!E44*100*(1-2.7%/365)),"")</f>
        <v>-9.748129675894539E-5</v>
      </c>
      <c r="F44" s="4">
        <f>IFERROR(日收益率!F44*(1+参数!F$6/全价!F44*100*(1-2.7%/365)),"")</f>
        <v>2.695434028223228E-3</v>
      </c>
      <c r="G44" s="4" t="str">
        <f>IFERROR(日收益率!G44*(1+参数!G$6/全价!G44*100*(1-2.7%/365)),"")</f>
        <v/>
      </c>
      <c r="H44" s="4">
        <f>IFERROR(日收益率!H44*(1+参数!H$6/全价!H44*100*(1-2.7%/365)),"")</f>
        <v>4.7755109877036933E-3</v>
      </c>
      <c r="I44" s="4">
        <f>IFERROR(日收益率!I44*(1+参数!I$6/全价!I44*100*(1-2.7%/365)),"")</f>
        <v>-4.4586163278025136E-2</v>
      </c>
      <c r="J44" s="4">
        <f>IFERROR(日收益率!J44*(1+参数!J$6/全价!J44*100*(1-2.7%/365)),"")</f>
        <v>2.6407144067836912E-4</v>
      </c>
      <c r="K44" s="4">
        <f>IFERROR(日收益率!K44*(1+参数!K$6/全价!K44*100*(1-2.7%/365)),"")</f>
        <v>1.1293037244005588E-4</v>
      </c>
    </row>
    <row r="45" spans="1:11" x14ac:dyDescent="0.15">
      <c r="A45" s="1">
        <v>42342</v>
      </c>
      <c r="B45" s="4" t="str">
        <f>IFERROR(日收益率!B45*(1+参数!B$6/全价!B45*100*(1-2.7%/365)),"")</f>
        <v/>
      </c>
      <c r="C45" s="4">
        <f>IFERROR(日收益率!C45*(1+参数!C$6/全价!C45*100*(1-2.7%/365)),"")</f>
        <v>1.3838941835188831E-3</v>
      </c>
      <c r="D45" s="4">
        <f>IFERROR(日收益率!D45*(1+参数!D$6/全价!D45*100*(1-2.7%/365)),"")</f>
        <v>4.5126788464739954E-4</v>
      </c>
      <c r="E45" s="4" t="str">
        <f>IFERROR(日收益率!E45*(1+参数!E$6/全价!E45*100*(1-2.7%/365)),"")</f>
        <v/>
      </c>
      <c r="F45" s="4">
        <f>IFERROR(日收益率!F45*(1+参数!F$6/全价!F45*100*(1-2.7%/365)),"")</f>
        <v>-5.1632522628548556E-4</v>
      </c>
      <c r="G45" s="4" t="str">
        <f>IFERROR(日收益率!G45*(1+参数!G$6/全价!G45*100*(1-2.7%/365)),"")</f>
        <v/>
      </c>
      <c r="H45" s="4">
        <f>IFERROR(日收益率!H45*(1+参数!H$6/全价!H45*100*(1-2.7%/365)),"")</f>
        <v>4.9204167243590618E-3</v>
      </c>
      <c r="I45" s="4">
        <f>IFERROR(日收益率!I45*(1+参数!I$6/全价!I45*100*(1-2.7%/365)),"")</f>
        <v>1.3001242996726579E-2</v>
      </c>
      <c r="J45" s="4">
        <f>IFERROR(日收益率!J45*(1+参数!J$6/全价!J45*100*(1-2.7%/365)),"")</f>
        <v>2.6401719321761976E-4</v>
      </c>
      <c r="K45" s="4" t="str">
        <f>IFERROR(日收益率!K45*(1+参数!K$6/全价!K45*100*(1-2.7%/365)),"")</f>
        <v/>
      </c>
    </row>
    <row r="46" spans="1:11" x14ac:dyDescent="0.15">
      <c r="A46" s="1">
        <v>42345</v>
      </c>
      <c r="B46" s="4" t="str">
        <f>IFERROR(日收益率!B46*(1+参数!B$6/全价!B46*100*(1-2.7%/365)),"")</f>
        <v/>
      </c>
      <c r="C46" s="4">
        <f>IFERROR(日收益率!C46*(1+参数!C$6/全价!C46*100*(1-2.7%/365)),"")</f>
        <v>3.9970747653930331E-4</v>
      </c>
      <c r="D46" s="4">
        <f>IFERROR(日收益率!D46*(1+参数!D$6/全价!D46*100*(1-2.7%/365)),"")</f>
        <v>3.5035428605491547E-4</v>
      </c>
      <c r="E46" s="4" t="str">
        <f>IFERROR(日收益率!E46*(1+参数!E$6/全价!E46*100*(1-2.7%/365)),"")</f>
        <v/>
      </c>
      <c r="F46" s="4">
        <f>IFERROR(日收益率!F46*(1+参数!F$6/全价!F46*100*(1-2.7%/365)),"")</f>
        <v>8.5696420682378671E-4</v>
      </c>
      <c r="G46" s="4" t="str">
        <f>IFERROR(日收益率!G46*(1+参数!G$6/全价!G46*100*(1-2.7%/365)),"")</f>
        <v/>
      </c>
      <c r="H46" s="4">
        <f>IFERROR(日收益率!H46*(1+参数!H$6/全价!H46*100*(1-2.7%/365)),"")</f>
        <v>-6.7159215125913493E-3</v>
      </c>
      <c r="I46" s="4">
        <f>IFERROR(日收益率!I46*(1+参数!I$6/全价!I46*100*(1-2.7%/365)),"")</f>
        <v>4.3470483196328931E-3</v>
      </c>
      <c r="J46" s="4">
        <f>IFERROR(日收益率!J46*(1+参数!J$6/全价!J46*100*(1-2.7%/365)),"")</f>
        <v>7.9178477799949547E-4</v>
      </c>
      <c r="K46" s="4" t="str">
        <f>IFERROR(日收益率!K46*(1+参数!K$6/全价!K46*100*(1-2.7%/365)),"")</f>
        <v/>
      </c>
    </row>
    <row r="47" spans="1:11" x14ac:dyDescent="0.15">
      <c r="A47" s="1">
        <v>42346</v>
      </c>
      <c r="B47" s="4" t="str">
        <f>IFERROR(日收益率!B47*(1+参数!B$6/全价!B47*100*(1-2.7%/365)),"")</f>
        <v/>
      </c>
      <c r="C47" s="4">
        <f>IFERROR(日收益率!C47*(1+参数!C$6/全价!C47*100*(1-2.7%/365)),"")</f>
        <v>3.1159274804037429E-4</v>
      </c>
      <c r="D47" s="4">
        <f>IFERROR(日收益率!D47*(1+参数!D$6/全价!D47*100*(1-2.7%/365)),"")</f>
        <v>-5.0367965629066962E-5</v>
      </c>
      <c r="E47" s="4">
        <f>IFERROR(日收益率!E47*(1+参数!E$6/全价!E47*100*(1-2.7%/365)),"")</f>
        <v>-2.8641285910884282E-4</v>
      </c>
      <c r="F47" s="4">
        <f>IFERROR(日收益率!F47*(1+参数!F$6/全价!F47*100*(1-2.7%/365)),"")</f>
        <v>1.5675155883954604E-3</v>
      </c>
      <c r="G47" s="4" t="str">
        <f>IFERROR(日收益率!G47*(1+参数!G$6/全价!G47*100*(1-2.7%/365)),"")</f>
        <v/>
      </c>
      <c r="H47" s="4">
        <f>IFERROR(日收益率!H47*(1+参数!H$6/全价!H47*100*(1-2.7%/365)),"")</f>
        <v>2.7938709766137191E-3</v>
      </c>
      <c r="I47" s="4">
        <f>IFERROR(日收益率!I47*(1+参数!I$6/全价!I47*100*(1-2.7%/365)),"")</f>
        <v>-1.4846269630405834E-3</v>
      </c>
      <c r="J47" s="4">
        <f>IFERROR(日收益率!J47*(1+参数!J$6/全价!J47*100*(1-2.7%/365)),"")</f>
        <v>6.2168975760115025E-4</v>
      </c>
      <c r="K47" s="4" t="str">
        <f>IFERROR(日收益率!K47*(1+参数!K$6/全价!K47*100*(1-2.7%/365)),"")</f>
        <v/>
      </c>
    </row>
    <row r="48" spans="1:11" x14ac:dyDescent="0.15">
      <c r="A48" s="1">
        <v>42347</v>
      </c>
      <c r="B48" s="4" t="str">
        <f>IFERROR(日收益率!B48*(1+参数!B$6/全价!B48*100*(1-2.7%/365)),"")</f>
        <v/>
      </c>
      <c r="C48" s="4">
        <f>IFERROR(日收益率!C48*(1+参数!C$6/全价!C48*100*(1-2.7%/365)),"")</f>
        <v>-1.695699225479149E-3</v>
      </c>
      <c r="D48" s="4">
        <f>IFERROR(日收益率!D48*(1+参数!D$6/全价!D48*100*(1-2.7%/365)),"")</f>
        <v>-1.0534483330543257E-3</v>
      </c>
      <c r="E48" s="4" t="str">
        <f>IFERROR(日收益率!E48*(1+参数!E$6/全价!E48*100*(1-2.7%/365)),"")</f>
        <v/>
      </c>
      <c r="F48" s="4">
        <f>IFERROR(日收益率!F48*(1+参数!F$6/全价!F48*100*(1-2.7%/365)),"")</f>
        <v>4.4520558949811043E-4</v>
      </c>
      <c r="G48" s="4" t="str">
        <f>IFERROR(日收益率!G48*(1+参数!G$6/全价!G48*100*(1-2.7%/365)),"")</f>
        <v/>
      </c>
      <c r="H48" s="4">
        <f>IFERROR(日收益率!H48*(1+参数!H$6/全价!H48*100*(1-2.7%/365)),"")</f>
        <v>-1.1488370098232223E-3</v>
      </c>
      <c r="I48" s="4">
        <f>IFERROR(日收益率!I48*(1+参数!I$6/全价!I48*100*(1-2.7%/365)),"")</f>
        <v>-7.6766122136636534E-4</v>
      </c>
      <c r="J48" s="4">
        <f>IFERROR(日收益率!J48*(1+参数!J$6/全价!J48*100*(1-2.7%/365)),"")</f>
        <v>6.2138910468625356E-4</v>
      </c>
      <c r="K48" s="4" t="str">
        <f>IFERROR(日收益率!K48*(1+参数!K$6/全价!K48*100*(1-2.7%/365)),"")</f>
        <v/>
      </c>
    </row>
    <row r="49" spans="1:11" x14ac:dyDescent="0.15">
      <c r="A49" s="1">
        <v>42348</v>
      </c>
      <c r="B49" s="4" t="str">
        <f>IFERROR(日收益率!B49*(1+参数!B$6/全价!B49*100*(1-2.7%/365)),"")</f>
        <v/>
      </c>
      <c r="C49" s="4">
        <f>IFERROR(日收益率!C49*(1+参数!C$6/全价!C49*100*(1-2.7%/365)),"")</f>
        <v>2.3204828782609024E-3</v>
      </c>
      <c r="D49" s="4">
        <f>IFERROR(日收益率!D49*(1+参数!D$6/全价!D49*100*(1-2.7%/365)),"")</f>
        <v>1.1686451412736154E-4</v>
      </c>
      <c r="E49" s="4" t="str">
        <f>IFERROR(日收益率!E49*(1+参数!E$6/全价!E49*100*(1-2.7%/365)),"")</f>
        <v/>
      </c>
      <c r="F49" s="4">
        <f>IFERROR(日收益率!F49*(1+参数!F$6/全价!F49*100*(1-2.7%/365)),"")</f>
        <v>4.4504054355575554E-4</v>
      </c>
      <c r="G49" s="4" t="str">
        <f>IFERROR(日收益率!G49*(1+参数!G$6/全价!G49*100*(1-2.7%/365)),"")</f>
        <v/>
      </c>
      <c r="H49" s="4">
        <f>IFERROR(日收益率!H49*(1+参数!H$6/全价!H49*100*(1-2.7%/365)),"")</f>
        <v>-9.8562202512926934E-4</v>
      </c>
      <c r="I49" s="4">
        <f>IFERROR(日收益率!I49*(1+参数!I$6/全价!I49*100*(1-2.7%/365)),"")</f>
        <v>-2.9372936525743947E-2</v>
      </c>
      <c r="J49" s="4">
        <f>IFERROR(日收益率!J49*(1+参数!J$6/全价!J49*100*(1-2.7%/365)),"")</f>
        <v>9.7856842062770278E-4</v>
      </c>
      <c r="K49" s="4" t="str">
        <f>IFERROR(日收益率!K49*(1+参数!K$6/全价!K49*100*(1-2.7%/365)),"")</f>
        <v/>
      </c>
    </row>
    <row r="50" spans="1:11" x14ac:dyDescent="0.15">
      <c r="A50" s="1">
        <v>42349</v>
      </c>
      <c r="B50" s="4">
        <f>IFERROR(日收益率!B50*(1+参数!B$6/全价!B50*100*(1-2.7%/365)),"")</f>
        <v>-1.3073289680947322E-3</v>
      </c>
      <c r="C50" s="4">
        <f>IFERROR(日收益率!C50*(1+参数!C$6/全价!C50*100*(1-2.7%/365)),"")</f>
        <v>3.1133167993052126E-4</v>
      </c>
      <c r="D50" s="4">
        <f>IFERROR(日收益率!D50*(1+参数!D$6/全价!D50*100*(1-2.7%/365)),"")</f>
        <v>6.1855928729509231E-4</v>
      </c>
      <c r="E50" s="4" t="str">
        <f>IFERROR(日收益率!E50*(1+参数!E$6/全价!E50*100*(1-2.7%/365)),"")</f>
        <v/>
      </c>
      <c r="F50" s="4">
        <f>IFERROR(日收益率!F50*(1+参数!F$6/全价!F50*100*(1-2.7%/365)),"")</f>
        <v>1.2492546813357711E-4</v>
      </c>
      <c r="G50" s="4" t="str">
        <f>IFERROR(日收益率!G50*(1+参数!G$6/全价!G50*100*(1-2.7%/365)),"")</f>
        <v/>
      </c>
      <c r="H50" s="4">
        <f>IFERROR(日收益率!H50*(1+参数!H$6/全价!H50*100*(1-2.7%/365)),"")</f>
        <v>-1.6443151536009195E-3</v>
      </c>
      <c r="I50" s="4">
        <f>IFERROR(日收益率!I50*(1+参数!I$6/全价!I50*100*(1-2.7%/365)),"")</f>
        <v>3.9922001091041749E-3</v>
      </c>
      <c r="J50" s="4">
        <f>IFERROR(日收益率!J50*(1+参数!J$6/全价!J50*100*(1-2.7%/365)),"")</f>
        <v>9.7782355715677282E-4</v>
      </c>
      <c r="K50" s="4" t="str">
        <f>IFERROR(日收益率!K50*(1+参数!K$6/全价!K50*100*(1-2.7%/365)),"")</f>
        <v/>
      </c>
    </row>
    <row r="51" spans="1:11" x14ac:dyDescent="0.15">
      <c r="A51" s="1">
        <v>42352</v>
      </c>
      <c r="B51" s="4">
        <f>IFERROR(日收益率!B51*(1+参数!B$6/全价!B51*100*(1-2.7%/365)),"")</f>
        <v>4.1402232460890274E-2</v>
      </c>
      <c r="C51" s="4">
        <f>IFERROR(日收益率!C51*(1+参数!C$6/全价!C51*100*(1-2.7%/365)),"")</f>
        <v>-4.0284998902551886E-4</v>
      </c>
      <c r="D51" s="4">
        <f>IFERROR(日收益率!D51*(1+参数!D$6/全价!D51*100*(1-2.7%/365)),"")</f>
        <v>-3.8326495374014832E-3</v>
      </c>
      <c r="E51" s="4" t="str">
        <f>IFERROR(日收益率!E51*(1+参数!E$6/全价!E51*100*(1-2.7%/365)),"")</f>
        <v/>
      </c>
      <c r="F51" s="4">
        <f>IFERROR(日收益率!F51*(1+参数!F$6/全价!F51*100*(1-2.7%/365)),"")</f>
        <v>-5.8521671688841989E-4</v>
      </c>
      <c r="G51" s="4" t="str">
        <f>IFERROR(日收益率!G51*(1+参数!G$6/全价!G51*100*(1-2.7%/365)),"")</f>
        <v/>
      </c>
      <c r="H51" s="4">
        <f>IFERROR(日收益率!H51*(1+参数!H$6/全价!H51*100*(1-2.7%/365)),"")</f>
        <v>1.97415714662489E-3</v>
      </c>
      <c r="I51" s="4">
        <f>IFERROR(日收益率!I51*(1+参数!I$6/全价!I51*100*(1-2.7%/365)),"")</f>
        <v>9.492044829114974E-4</v>
      </c>
      <c r="J51" s="4">
        <f>IFERROR(日收益率!J51*(1+参数!J$6/全价!J51*100*(1-2.7%/365)),"")</f>
        <v>7.8932952850107913E-4</v>
      </c>
      <c r="K51" s="4" t="str">
        <f>IFERROR(日收益率!K51*(1+参数!K$6/全价!K51*100*(1-2.7%/365)),"")</f>
        <v/>
      </c>
    </row>
    <row r="52" spans="1:11" x14ac:dyDescent="0.15">
      <c r="A52" s="1">
        <v>42353</v>
      </c>
      <c r="B52" s="4">
        <f>IFERROR(日收益率!B52*(1+参数!B$6/全价!B52*100*(1-2.7%/365)),"")</f>
        <v>-3.9898282435103932E-2</v>
      </c>
      <c r="C52" s="4">
        <f>IFERROR(日收益率!C52*(1+参数!C$6/全价!C52*100*(1-2.7%/365)),"")</f>
        <v>1.6478823570460685E-3</v>
      </c>
      <c r="D52" s="4">
        <f>IFERROR(日收益率!D52*(1+参数!D$6/全价!D52*100*(1-2.7%/365)),"")</f>
        <v>-7.1067167564041016E-3</v>
      </c>
      <c r="E52" s="4" t="str">
        <f>IFERROR(日收益率!E52*(1+参数!E$6/全价!E52*100*(1-2.7%/365)),"")</f>
        <v/>
      </c>
      <c r="F52" s="4">
        <f>IFERROR(日收益率!F52*(1+参数!F$6/全价!F52*100*(1-2.7%/365)),"")</f>
        <v>1.2497338502186987E-4</v>
      </c>
      <c r="G52" s="4" t="str">
        <f>IFERROR(日收益率!G52*(1+参数!G$6/全价!G52*100*(1-2.7%/365)),"")</f>
        <v/>
      </c>
      <c r="H52" s="4">
        <f>IFERROR(日收益率!H52*(1+参数!H$6/全价!H52*100*(1-2.7%/365)),"")</f>
        <v>1.643146459826914E-4</v>
      </c>
      <c r="I52" s="4">
        <f>IFERROR(日收益率!I52*(1+参数!I$6/全价!I52*100*(1-2.7%/365)),"")</f>
        <v>3.7938027210380298E-3</v>
      </c>
      <c r="J52" s="4">
        <f>IFERROR(日收益率!J52*(1+参数!J$6/全价!J52*100*(1-2.7%/365)),"")</f>
        <v>8.4568818276994971E-5</v>
      </c>
      <c r="K52" s="4">
        <f>IFERROR(日收益率!K52*(1+参数!K$6/全价!K52*100*(1-2.7%/365)),"")</f>
        <v>-3.9553618578114713E-3</v>
      </c>
    </row>
    <row r="53" spans="1:11" x14ac:dyDescent="0.15">
      <c r="A53" s="1">
        <v>42354</v>
      </c>
      <c r="B53" s="4" t="str">
        <f>IFERROR(日收益率!B53*(1+参数!B$6/全价!B53*100*(1-2.7%/365)),"")</f>
        <v/>
      </c>
      <c r="C53" s="4">
        <f>IFERROR(日收益率!C53*(1+参数!C$6/全价!C53*100*(1-2.7%/365)),"")</f>
        <v>1.2451654884836293E-3</v>
      </c>
      <c r="D53" s="4">
        <f>IFERROR(日收益率!D53*(1+参数!D$6/全价!D53*100*(1-2.7%/365)),"")</f>
        <v>3.9942348075823978E-3</v>
      </c>
      <c r="E53" s="4">
        <f>IFERROR(日收益率!E53*(1+参数!E$6/全价!E53*100*(1-2.7%/365)),"")</f>
        <v>-1.5619740409464976E-2</v>
      </c>
      <c r="F53" s="4">
        <f>IFERROR(日收益率!F53*(1+参数!F$6/全价!F53*100*(1-2.7%/365)),"")</f>
        <v>2.8498632858559784E-4</v>
      </c>
      <c r="G53" s="4" t="str">
        <f>IFERROR(日收益率!G53*(1+参数!G$6/全价!G53*100*(1-2.7%/365)),"")</f>
        <v/>
      </c>
      <c r="H53" s="4">
        <f>IFERROR(日收益率!H53*(1+参数!H$6/全价!H53*100*(1-2.7%/365)),"")</f>
        <v>0</v>
      </c>
      <c r="I53" s="4">
        <f>IFERROR(日收益率!I53*(1+参数!I$6/全价!I53*100*(1-2.7%/365)),"")</f>
        <v>-3.1578985998704724E-3</v>
      </c>
      <c r="J53" s="4">
        <f>IFERROR(日收益率!J53*(1+参数!J$6/全价!J53*100*(1-2.7%/365)),"")</f>
        <v>-9.3854714081050868E-5</v>
      </c>
      <c r="K53" s="4">
        <f>IFERROR(日收益率!K53*(1+参数!K$6/全价!K53*100*(1-2.7%/365)),"")</f>
        <v>2.5945145979332788E-4</v>
      </c>
    </row>
    <row r="54" spans="1:11" x14ac:dyDescent="0.15">
      <c r="A54" s="1">
        <v>42355</v>
      </c>
      <c r="B54" s="4" t="str">
        <f>IFERROR(日收益率!B54*(1+参数!B$6/全价!B54*100*(1-2.7%/365)),"")</f>
        <v/>
      </c>
      <c r="C54" s="4">
        <f>IFERROR(日收益率!C54*(1+参数!C$6/全价!C54*100*(1-2.7%/365)),"")</f>
        <v>-1.4235892749365319E-3</v>
      </c>
      <c r="D54" s="4">
        <f>IFERROR(日收益率!D54*(1+参数!D$6/全价!D54*100*(1-2.7%/365)),"")</f>
        <v>-7.2339418389125133E-4</v>
      </c>
      <c r="E54" s="4" t="str">
        <f>IFERROR(日收益率!E54*(1+参数!E$6/全价!E54*100*(1-2.7%/365)),"")</f>
        <v/>
      </c>
      <c r="F54" s="4">
        <f>IFERROR(日收益率!F54*(1+参数!F$6/全价!F54*100*(1-2.7%/365)),"")</f>
        <v>2.8491868592188835E-4</v>
      </c>
      <c r="G54" s="4" t="str">
        <f>IFERROR(日收益率!G54*(1+参数!G$6/全价!G54*100*(1-2.7%/365)),"")</f>
        <v/>
      </c>
      <c r="H54" s="4">
        <f>IFERROR(日收益率!H54*(1+参数!H$6/全价!H54*100*(1-2.7%/365)),"")</f>
        <v>4.9283734075508646E-4</v>
      </c>
      <c r="I54" s="4">
        <f>IFERROR(日收益率!I54*(1+参数!I$6/全价!I54*100*(1-2.7%/365)),"")</f>
        <v>3.1605592135453231E-4</v>
      </c>
      <c r="J54" s="4">
        <f>IFERROR(日收益率!J54*(1+参数!J$6/全价!J54*100*(1-2.7%/365)),"")</f>
        <v>2.2245056212564121E-3</v>
      </c>
      <c r="K54" s="4" t="str">
        <f>IFERROR(日收益率!K54*(1+参数!K$6/全价!K54*100*(1-2.7%/365)),"")</f>
        <v/>
      </c>
    </row>
    <row r="55" spans="1:11" x14ac:dyDescent="0.15">
      <c r="A55" s="1">
        <v>42356</v>
      </c>
      <c r="B55" s="4" t="str">
        <f>IFERROR(日收益率!B55*(1+参数!B$6/全价!B55*100*(1-2.7%/365)),"")</f>
        <v/>
      </c>
      <c r="C55" s="4">
        <f>IFERROR(日收益率!C55*(1+参数!C$6/全价!C55*100*(1-2.7%/365)),"")</f>
        <v>8.4494727650447879E-4</v>
      </c>
      <c r="D55" s="4">
        <f>IFERROR(日收益率!D55*(1+参数!D$6/全价!D55*100*(1-2.7%/365)),"")</f>
        <v>1.9673467854463287E-3</v>
      </c>
      <c r="E55" s="4" t="str">
        <f>IFERROR(日收益率!E55*(1+参数!E$6/全价!E55*100*(1-2.7%/365)),"")</f>
        <v/>
      </c>
      <c r="F55" s="4">
        <f>IFERROR(日收益率!F55*(1+参数!F$6/全价!F55*100*(1-2.7%/365)),"")</f>
        <v>1.3041102411589048E-2</v>
      </c>
      <c r="G55" s="4" t="str">
        <f>IFERROR(日收益率!G55*(1+参数!G$6/全价!G55*100*(1-2.7%/365)),"")</f>
        <v/>
      </c>
      <c r="H55" s="4">
        <f>IFERROR(日收益率!H55*(1+参数!H$6/全价!H55*100*(1-2.7%/365)),"")</f>
        <v>1.6416612220858347E-3</v>
      </c>
      <c r="I55" s="4">
        <f>IFERROR(日收益率!I55*(1+参数!I$6/全价!I55*100*(1-2.7%/365)),"")</f>
        <v>2.1456629795578016E-3</v>
      </c>
      <c r="J55" s="4">
        <f>IFERROR(日收益率!J55*(1+参数!J$6/全价!J55*100*(1-2.7%/365)),"")</f>
        <v>-2.7183716765670209E-4</v>
      </c>
      <c r="K55" s="4" t="str">
        <f>IFERROR(日收益率!K55*(1+参数!K$6/全价!K55*100*(1-2.7%/365)),"")</f>
        <v/>
      </c>
    </row>
    <row r="56" spans="1:11" x14ac:dyDescent="0.15">
      <c r="A56" s="1">
        <v>42359</v>
      </c>
      <c r="B56" s="4" t="str">
        <f>IFERROR(日收益率!B56*(1+参数!B$6/全价!B56*100*(1-2.7%/365)),"")</f>
        <v/>
      </c>
      <c r="C56" s="4">
        <f>IFERROR(日收益率!C56*(1+参数!C$6/全价!C56*100*(1-2.7%/365)),"")</f>
        <v>-8.0256232371586969E-4</v>
      </c>
      <c r="D56" s="4">
        <f>IFERROR(日收益率!D56*(1+参数!D$6/全价!D56*100*(1-2.7%/365)),"")</f>
        <v>8.5580332126900698E-4</v>
      </c>
      <c r="E56" s="4">
        <f>IFERROR(日收益率!E56*(1+参数!E$6/全价!E56*100*(1-2.7%/365)),"")</f>
        <v>-4.9516918159104337E-4</v>
      </c>
      <c r="F56" s="4" t="str">
        <f>IFERROR(日收益率!F56*(1+参数!F$6/全价!F56*100*(1-2.7%/365)),"")</f>
        <v/>
      </c>
      <c r="G56" s="4" t="str">
        <f>IFERROR(日收益率!G56*(1+参数!G$6/全价!G56*100*(1-2.7%/365)),"")</f>
        <v/>
      </c>
      <c r="H56" s="4">
        <f>IFERROR(日收益率!H56*(1+参数!H$6/全价!H56*100*(1-2.7%/365)),"")</f>
        <v>-9.8427445497639319E-4</v>
      </c>
      <c r="I56" s="4">
        <f>IFERROR(日收益率!I56*(1+参数!I$6/全价!I56*100*(1-2.7%/365)),"")</f>
        <v>-2.5278199895833156E-3</v>
      </c>
      <c r="J56" s="4">
        <f>IFERROR(日收益率!J56*(1+参数!J$6/全价!J56*100*(1-2.7%/365)),"")</f>
        <v>7.8765226706612563E-4</v>
      </c>
      <c r="K56" s="4" t="str">
        <f>IFERROR(日收益率!K56*(1+参数!K$6/全价!K56*100*(1-2.7%/365)),"")</f>
        <v/>
      </c>
    </row>
    <row r="57" spans="1:11" x14ac:dyDescent="0.15">
      <c r="A57" s="1">
        <v>42360</v>
      </c>
      <c r="B57" s="4" t="str">
        <f>IFERROR(日收益率!B57*(1+参数!B$6/全价!B57*100*(1-2.7%/365)),"")</f>
        <v/>
      </c>
      <c r="C57" s="4">
        <f>IFERROR(日收益率!C57*(1+参数!C$6/全价!C57*100*(1-2.7%/365)),"")</f>
        <v>-1.4253564415355113E-3</v>
      </c>
      <c r="D57" s="4">
        <f>IFERROR(日收益率!D57*(1+参数!D$6/全价!D57*100*(1-2.7%/365)),"")</f>
        <v>-1.7298659703353912E-3</v>
      </c>
      <c r="E57" s="4">
        <f>IFERROR(日收益率!E57*(1+参数!E$6/全价!E57*100*(1-2.7%/365)),"")</f>
        <v>1.8568474008354686E-2</v>
      </c>
      <c r="F57" s="4" t="str">
        <f>IFERROR(日收益率!F57*(1+参数!F$6/全价!F57*100*(1-2.7%/365)),"")</f>
        <v/>
      </c>
      <c r="G57" s="4">
        <f>IFERROR(日收益率!G57*(1+参数!G$6/全价!G57*100*(1-2.7%/365)),"")</f>
        <v>6.9566586956087647E-5</v>
      </c>
      <c r="H57" s="4">
        <f>IFERROR(日收益率!H57*(1+参数!H$6/全价!H57*100*(1-2.7%/365)),"")</f>
        <v>1.8047682721840904E-3</v>
      </c>
      <c r="I57" s="4">
        <f>IFERROR(日收益率!I57*(1+参数!I$6/全价!I57*100*(1-2.7%/365)),"")</f>
        <v>5.2539179455298925E-3</v>
      </c>
      <c r="J57" s="4">
        <f>IFERROR(日收益率!J57*(1+参数!J$6/全价!J57*100*(1-2.7%/365)),"")</f>
        <v>8.4389171294635941E-5</v>
      </c>
      <c r="K57" s="4">
        <f>IFERROR(日收益率!K57*(1+参数!K$6/全价!K57*100*(1-2.7%/365)),"")</f>
        <v>1.1375305801973656E-4</v>
      </c>
    </row>
    <row r="58" spans="1:11" x14ac:dyDescent="0.15">
      <c r="A58" s="1">
        <v>42361</v>
      </c>
      <c r="B58" s="4">
        <f>IFERROR(日收益率!B58*(1+参数!B$6/全价!B58*100*(1-2.7%/365)),"")</f>
        <v>2.1602058923302482E-4</v>
      </c>
      <c r="C58" s="4">
        <f>IFERROR(日收益率!C58*(1+参数!C$6/全价!C58*100*(1-2.7%/365)),"")</f>
        <v>-1.1596319724368101E-3</v>
      </c>
      <c r="D58" s="4">
        <f>IFERROR(日收益率!D58*(1+参数!D$6/全价!D58*100*(1-2.7%/365)),"")</f>
        <v>-3.8688901028983969E-4</v>
      </c>
      <c r="E58" s="4">
        <f>IFERROR(日收益率!E58*(1+参数!E$6/全价!E58*100*(1-2.7%/365)),"")</f>
        <v>2.8196305235002659E-4</v>
      </c>
      <c r="F58" s="4" t="str">
        <f>IFERROR(日收益率!F58*(1+参数!F$6/全价!F58*100*(1-2.7%/365)),"")</f>
        <v/>
      </c>
      <c r="G58" s="4">
        <f>IFERROR(日收益率!G58*(1+参数!G$6/全价!G58*100*(1-2.7%/365)),"")</f>
        <v>2.4835726903392756E-4</v>
      </c>
      <c r="H58" s="4">
        <f>IFERROR(日收益率!H58*(1+参数!H$6/全价!H58*100*(1-2.7%/365)),"")</f>
        <v>3.2776347018948561E-4</v>
      </c>
      <c r="I58" s="4">
        <f>IFERROR(日收益率!I58*(1+参数!I$6/全价!I58*100*(1-2.7%/365)),"")</f>
        <v>3.147634460006615E-4</v>
      </c>
      <c r="J58" s="4">
        <f>IFERROR(日收益率!J58*(1+参数!J$6/全价!J58*100*(1-2.7%/365)),"")</f>
        <v>-6.278670241524249E-4</v>
      </c>
      <c r="K58" s="4" t="str">
        <f>IFERROR(日收益率!K58*(1+参数!K$6/全价!K58*100*(1-2.7%/365)),"")</f>
        <v/>
      </c>
    </row>
    <row r="59" spans="1:11" x14ac:dyDescent="0.15">
      <c r="A59" s="1">
        <v>42362</v>
      </c>
      <c r="B59" s="4" t="str">
        <f>IFERROR(日收益率!B59*(1+参数!B$6/全价!B59*100*(1-2.7%/365)),"")</f>
        <v/>
      </c>
      <c r="C59" s="4">
        <f>IFERROR(日收益率!C59*(1+参数!C$6/全价!C59*100*(1-2.7%/365)),"")</f>
        <v>3.1165782320138723E-4</v>
      </c>
      <c r="D59" s="4">
        <f>IFERROR(日收益率!D59*(1+参数!D$6/全价!D59*100*(1-2.7%/365)),"")</f>
        <v>1.1260722522837816E-3</v>
      </c>
      <c r="E59" s="4">
        <f>IFERROR(日收益率!E59*(1+参数!E$6/全价!E59*100*(1-2.7%/365)),"")</f>
        <v>-1.6243154563948367E-3</v>
      </c>
      <c r="F59" s="4" t="str">
        <f>IFERROR(日收益率!F59*(1+参数!F$6/全价!F59*100*(1-2.7%/365)),"")</f>
        <v/>
      </c>
      <c r="G59" s="4" t="str">
        <f>IFERROR(日收益率!G59*(1+参数!G$6/全价!G59*100*(1-2.7%/365)),"")</f>
        <v/>
      </c>
      <c r="H59" s="4">
        <f>IFERROR(日收益率!H59*(1+参数!H$6/全价!H59*100*(1-2.7%/365)),"")</f>
        <v>-1.8749460652405311E-16</v>
      </c>
      <c r="I59" s="4">
        <f>IFERROR(日收益率!I59*(1+参数!I$6/全价!I59*100*(1-2.7%/365)),"")</f>
        <v>-2.32299088179757E-4</v>
      </c>
      <c r="J59" s="4">
        <f>IFERROR(日收益率!J59*(1+参数!J$6/全价!J59*100*(1-2.7%/365)),"")</f>
        <v>3.9992077714296696E-3</v>
      </c>
      <c r="K59" s="4" t="str">
        <f>IFERROR(日收益率!K59*(1+参数!K$6/全价!K59*100*(1-2.7%/365)),"")</f>
        <v/>
      </c>
    </row>
    <row r="60" spans="1:11" x14ac:dyDescent="0.15">
      <c r="A60" s="1">
        <v>42363</v>
      </c>
      <c r="B60" s="4" t="str">
        <f>IFERROR(日收益率!B60*(1+参数!B$6/全价!B60*100*(1-2.7%/365)),"")</f>
        <v/>
      </c>
      <c r="C60" s="4">
        <f>IFERROR(日收益率!C60*(1+参数!C$6/全价!C60*100*(1-2.7%/365)),"")</f>
        <v>-4.9126802202372865E-4</v>
      </c>
      <c r="D60" s="4">
        <f>IFERROR(日收益率!D60*(1+参数!D$6/全价!D60*100*(1-2.7%/365)),"")</f>
        <v>1.9643608701321613E-3</v>
      </c>
      <c r="E60" s="4">
        <f>IFERROR(日收益率!E60*(1+参数!E$6/全价!E60*100*(1-2.7%/365)),"")</f>
        <v>-1.6263629927963416E-3</v>
      </c>
      <c r="F60" s="4">
        <f>IFERROR(日收益率!F60*(1+参数!F$6/全价!F60*100*(1-2.7%/365)),"")</f>
        <v>-5.1103759489155344E-4</v>
      </c>
      <c r="G60" s="4" t="str">
        <f>IFERROR(日收益率!G60*(1+参数!G$6/全价!G60*100*(1-2.7%/365)),"")</f>
        <v/>
      </c>
      <c r="H60" s="4">
        <f>IFERROR(日收益率!H60*(1+参数!H$6/全价!H60*100*(1-2.7%/365)),"")</f>
        <v>6.5529603953769667E-4</v>
      </c>
      <c r="I60" s="4">
        <f>IFERROR(日收益率!I60*(1+参数!I$6/全价!I60*100*(1-2.7%/365)),"")</f>
        <v>-2.4221680135416836E-3</v>
      </c>
      <c r="J60" s="4">
        <f>IFERROR(日收益率!J60*(1+参数!J$6/全价!J60*100*(1-2.7%/365)),"")</f>
        <v>2.0364204073975148E-3</v>
      </c>
      <c r="K60" s="4" t="str">
        <f>IFERROR(日收益率!K60*(1+参数!K$6/全价!K60*100*(1-2.7%/365)),"")</f>
        <v/>
      </c>
    </row>
    <row r="61" spans="1:11" x14ac:dyDescent="0.15">
      <c r="A61" s="1">
        <v>42366</v>
      </c>
      <c r="B61" s="4">
        <f>IFERROR(日收益率!B61*(1+参数!B$6/全价!B61*100*(1-2.7%/365)),"")</f>
        <v>6.4679366944419756E-4</v>
      </c>
      <c r="C61" s="4">
        <f>IFERROR(日收益率!C61*(1+参数!C$6/全价!C61*100*(1-2.7%/365)),"")</f>
        <v>2.9412066912661572E-3</v>
      </c>
      <c r="D61" s="4">
        <f>IFERROR(日收益率!D61*(1+参数!D$6/全价!D61*100*(1-2.7%/365)),"")</f>
        <v>3.5149278019377288E-4</v>
      </c>
      <c r="E61" s="4">
        <f>IFERROR(日收益率!E61*(1+参数!E$6/全价!E61*100*(1-2.7%/365)),"")</f>
        <v>6.5683009236855126E-3</v>
      </c>
      <c r="F61" s="4">
        <f>IFERROR(日收益率!F61*(1+参数!F$6/全价!F61*100*(1-2.7%/365)),"")</f>
        <v>8.4818827493870683E-4</v>
      </c>
      <c r="G61" s="4">
        <f>IFERROR(日收益率!G61*(1+参数!G$6/全价!G61*100*(1-2.7%/365)),"")</f>
        <v>2.3516215752690437E-3</v>
      </c>
      <c r="H61" s="4">
        <f>IFERROR(日收益率!H61*(1+参数!H$6/全价!H61*100*(1-2.7%/365)),"")</f>
        <v>2.7820592086764606E-3</v>
      </c>
      <c r="I61" s="4">
        <f>IFERROR(日收益率!I61*(1+参数!I$6/全价!I61*100*(1-2.7%/365)),"")</f>
        <v>4.5951778878242713E-3</v>
      </c>
      <c r="J61" s="4">
        <f>IFERROR(日收益率!J61*(1+参数!J$6/全价!J61*100*(1-2.7%/365)),"")</f>
        <v>7.838093442663394E-4</v>
      </c>
      <c r="K61" s="4">
        <f>IFERROR(日收益率!K61*(1+参数!K$6/全价!K61*100*(1-2.7%/365)),"")</f>
        <v>-1.6647857831918838E-2</v>
      </c>
    </row>
    <row r="62" spans="1:11" x14ac:dyDescent="0.15">
      <c r="A62" s="1">
        <v>42367</v>
      </c>
      <c r="B62" s="4" t="str">
        <f>IFERROR(日收益率!B62*(1+参数!B$6/全价!B62*100*(1-2.7%/365)),"")</f>
        <v/>
      </c>
      <c r="C62" s="4">
        <f>IFERROR(日收益率!C62*(1+参数!C$6/全价!C62*100*(1-2.7%/365)),"")</f>
        <v>4.3892520396107052E-5</v>
      </c>
      <c r="D62" s="4">
        <f>IFERROR(日收益率!D62*(1+参数!D$6/全价!D62*100*(1-2.7%/365)),"")</f>
        <v>1.1713671885005336E-4</v>
      </c>
      <c r="E62" s="4">
        <f>IFERROR(日收益率!E62*(1+参数!E$6/全价!E62*100*(1-2.7%/365)),"")</f>
        <v>2.1807060291460277E-3</v>
      </c>
      <c r="F62" s="4">
        <f>IFERROR(日收益率!F62*(1+参数!F$6/全价!F62*100*(1-2.7%/365)),"")</f>
        <v>1.8685812121733046E-3</v>
      </c>
      <c r="G62" s="4">
        <f>IFERROR(日收益率!G62*(1+参数!G$6/全价!G62*100*(1-2.7%/365)),"")</f>
        <v>2.4774018746452712E-4</v>
      </c>
      <c r="H62" s="4">
        <f>IFERROR(日收益率!H62*(1+参数!H$6/全价!H62*100*(1-2.7%/365)),"")</f>
        <v>1.3066372512938057E-3</v>
      </c>
      <c r="I62" s="4">
        <f>IFERROR(日收益率!I62*(1+参数!I$6/全价!I62*100*(1-2.7%/365)),"")</f>
        <v>-3.3295748582161896E-3</v>
      </c>
      <c r="J62" s="4">
        <f>IFERROR(日收益率!J62*(1+参数!J$6/全价!J62*100*(1-2.7%/365)),"")</f>
        <v>2.0319509660381733E-3</v>
      </c>
      <c r="K62" s="4">
        <f>IFERROR(日收益率!K62*(1+参数!K$6/全价!K62*100*(1-2.7%/365)),"")</f>
        <v>-4.1835781175998043E-3</v>
      </c>
    </row>
    <row r="63" spans="1:11" x14ac:dyDescent="0.15">
      <c r="A63" s="1">
        <v>42368</v>
      </c>
      <c r="B63" s="4" t="str">
        <f>IFERROR(日收益率!B63*(1+参数!B$6/全价!B63*100*(1-2.7%/365)),"")</f>
        <v/>
      </c>
      <c r="C63" s="4">
        <f>IFERROR(日收益率!C63*(1+参数!C$6/全价!C63*100*(1-2.7%/365)),"")</f>
        <v>5.7782824568381028E-4</v>
      </c>
      <c r="D63" s="4">
        <f>IFERROR(日收益率!D63*(1+参数!D$6/全价!D63*100*(1-2.7%/365)),"")</f>
        <v>1.1712532590646771E-4</v>
      </c>
      <c r="E63" s="4">
        <f>IFERROR(日收益率!E63*(1+参数!E$6/全价!E63*100*(1-2.7%/365)),"")</f>
        <v>2.8070366043312012E-4</v>
      </c>
      <c r="F63" s="4">
        <f>IFERROR(日收益率!F63*(1+参数!F$6/全价!F63*100*(1-2.7%/365)),"")</f>
        <v>-2.0954605747890427E-3</v>
      </c>
      <c r="G63" s="4">
        <f>IFERROR(日收益率!G63*(1+参数!G$6/全价!G63*100*(1-2.7%/365)),"")</f>
        <v>2.476908592105482E-4</v>
      </c>
      <c r="H63" s="4">
        <f>IFERROR(日收益率!H63*(1+参数!H$6/全价!H63*100*(1-2.7%/365)),"")</f>
        <v>-1.6320967026539846E-4</v>
      </c>
      <c r="I63" s="4">
        <f>IFERROR(日收益率!I63*(1+参数!I$6/全价!I63*100*(1-2.7%/365)),"")</f>
        <v>3.1503239229519733E-4</v>
      </c>
      <c r="J63" s="4">
        <f>IFERROR(日收益率!J63*(1+参数!J$6/全价!J63*100*(1-2.7%/365)),"")</f>
        <v>3.5330539310953132E-2</v>
      </c>
      <c r="K63" s="4">
        <f>IFERROR(日收益率!K63*(1+参数!K$6/全价!K63*100*(1-2.7%/365)),"")</f>
        <v>1.6409617178041149E-2</v>
      </c>
    </row>
    <row r="64" spans="1:11" x14ac:dyDescent="0.15">
      <c r="A64" s="1">
        <v>42369</v>
      </c>
      <c r="B64" s="4" t="str">
        <f>IFERROR(日收益率!B64*(1+参数!B$6/全价!B64*100*(1-2.7%/365)),"")</f>
        <v/>
      </c>
      <c r="C64" s="4">
        <f>IFERROR(日收益率!C64*(1+参数!C$6/全价!C64*100*(1-2.7%/365)),"")</f>
        <v>1.5111370708977283E-3</v>
      </c>
      <c r="D64" s="4">
        <f>IFERROR(日收益率!D64*(1+参数!D$6/全价!D64*100*(1-2.7%/365)),"")</f>
        <v>4.5234455159958261E-4</v>
      </c>
      <c r="E64" s="4">
        <f>IFERROR(日收益率!E64*(1+参数!E$6/全价!E64*100*(1-2.7%/365)),"")</f>
        <v>-1.8069270443153815E-3</v>
      </c>
      <c r="F64" s="4">
        <f>IFERROR(日收益率!F64*(1+参数!F$6/全价!F64*100*(1-2.7%/365)),"")</f>
        <v>2.8262185959983108E-4</v>
      </c>
      <c r="G64" s="4">
        <f>IFERROR(日收益率!G64*(1+参数!G$6/全价!G64*100*(1-2.7%/365)),"")</f>
        <v>6.9362222203377E-5</v>
      </c>
      <c r="H64" s="4">
        <f>IFERROR(日收益率!H64*(1+参数!H$6/全价!H64*100*(1-2.7%/365)),"")</f>
        <v>3.2642520441887238E-4</v>
      </c>
      <c r="I64" s="4">
        <f>IFERROR(日收益率!I64*(1+参数!I$6/全价!I64*100*(1-2.7%/365)),"")</f>
        <v>-5.975478737711799E-4</v>
      </c>
      <c r="J64" s="4">
        <f>IFERROR(日收益率!J64*(1+参数!J$6/全价!J64*100*(1-2.7%/365)),"")</f>
        <v>-1.4678893847123891E-3</v>
      </c>
      <c r="K64" s="4">
        <f>IFERROR(日收益率!K64*(1+参数!K$6/全价!K64*100*(1-2.7%/365)),"")</f>
        <v>4.651805121359617E-3</v>
      </c>
    </row>
    <row r="65" spans="1:11" x14ac:dyDescent="0.15">
      <c r="A65" s="1">
        <v>42373</v>
      </c>
      <c r="B65" s="4">
        <f>IFERROR(日收益率!B65*(1+参数!B$6/全价!B65*100*(1-2.7%/365)),"")</f>
        <v>9.8312249489033825E-4</v>
      </c>
      <c r="C65" s="4">
        <f>IFERROR(日收益率!C65*(1+参数!C$6/全价!C65*100*(1-2.7%/365)),"")</f>
        <v>4.1983274181264858E-5</v>
      </c>
      <c r="D65" s="4">
        <f>IFERROR(日收益率!D65*(1+参数!D$6/全价!D65*100*(1-2.7%/365)),"")</f>
        <v>1.9755272516800877E-3</v>
      </c>
      <c r="E65" s="4" t="str">
        <f>IFERROR(日收益率!E65*(1+参数!E$6/全价!E65*100*(1-2.7%/365)),"")</f>
        <v/>
      </c>
      <c r="F65" s="4">
        <f>IFERROR(日收益率!F65*(1+参数!F$6/全价!F65*100*(1-2.7%/365)),"")</f>
        <v>3.3688837039422671E-4</v>
      </c>
      <c r="G65" s="4" t="str">
        <f>IFERROR(日收益率!G65*(1+参数!G$6/全价!G65*100*(1-2.7%/365)),"")</f>
        <v/>
      </c>
      <c r="H65" s="4">
        <f>IFERROR(日收益率!H65*(1+参数!H$6/全价!H65*100*(1-2.7%/365)),"")</f>
        <v>4.8948524084164449E-4</v>
      </c>
      <c r="I65" s="4">
        <f>IFERROR(日收益率!I65*(1+参数!I$6/全价!I65*100*(1-2.7%/365)),"")</f>
        <v>2.1722081423443205E-3</v>
      </c>
      <c r="J65" s="4">
        <f>IFERROR(日收益率!J65*(1+参数!J$6/全价!J65*100*(1-2.7%/365)),"")</f>
        <v>-1.5692609943693406E-3</v>
      </c>
      <c r="K65" s="4">
        <f>IFERROR(日收益率!K65*(1+参数!K$6/全价!K65*100*(1-2.7%/365)),"")</f>
        <v>-4.1980332526432665E-4</v>
      </c>
    </row>
    <row r="66" spans="1:11" x14ac:dyDescent="0.15">
      <c r="A66" s="1">
        <v>42374</v>
      </c>
      <c r="B66" s="4" t="str">
        <f>IFERROR(日收益率!B66*(1+参数!B$6/全价!B66*100*(1-2.7%/365)),"")</f>
        <v/>
      </c>
      <c r="C66" s="4">
        <f>IFERROR(日收益率!C66*(1+参数!C$6/全价!C66*100*(1-2.7%/365)),"")</f>
        <v>9.76332156580311E-4</v>
      </c>
      <c r="D66" s="4">
        <f>IFERROR(日收益率!D66*(1+参数!D$6/全价!D66*100*(1-2.7%/365)),"")</f>
        <v>-1.3892934357648534E-3</v>
      </c>
      <c r="E66" s="4" t="str">
        <f>IFERROR(日收益率!E66*(1+参数!E$6/全价!E66*100*(1-2.7%/365)),"")</f>
        <v/>
      </c>
      <c r="F66" s="4">
        <f>IFERROR(日收益率!F66*(1+参数!F$6/全价!F66*100*(1-2.7%/365)),"")</f>
        <v>-3.4768920511922766E-5</v>
      </c>
      <c r="G66" s="4" t="str">
        <f>IFERROR(日收益率!G66*(1+参数!G$6/全价!G66*100*(1-2.7%/365)),"")</f>
        <v/>
      </c>
      <c r="H66" s="4">
        <f>IFERROR(日收益率!H66*(1+参数!H$6/全价!H66*100*(1-2.7%/365)),"")</f>
        <v>4.8928544336974695E-4</v>
      </c>
      <c r="I66" s="4">
        <f>IFERROR(日收益率!I66*(1+参数!I$6/全价!I66*100*(1-2.7%/365)),"")</f>
        <v>3.1456200784605443E-4</v>
      </c>
      <c r="J66" s="4" t="str">
        <f>IFERROR(日收益率!J66*(1+参数!J$6/全价!J66*100*(1-2.7%/365)),"")</f>
        <v/>
      </c>
      <c r="K66" s="4">
        <f>IFERROR(日收益率!K66*(1+参数!K$6/全价!K66*100*(1-2.7%/365)),"")</f>
        <v>-2.6610717016840833E-3</v>
      </c>
    </row>
    <row r="67" spans="1:11" x14ac:dyDescent="0.15">
      <c r="A67" s="1">
        <v>42375</v>
      </c>
      <c r="B67" s="4" t="str">
        <f>IFERROR(日收益率!B67*(1+参数!B$6/全价!B67*100*(1-2.7%/365)),"")</f>
        <v/>
      </c>
      <c r="C67" s="4">
        <f>IFERROR(日收益率!C67*(1+参数!C$6/全价!C67*100*(1-2.7%/365)),"")</f>
        <v>3.1000965597339451E-4</v>
      </c>
      <c r="D67" s="4">
        <f>IFERROR(日收益率!D67*(1+参数!D$6/全价!D67*100*(1-2.7%/365)),"")</f>
        <v>4.2998915114403052E-3</v>
      </c>
      <c r="E67" s="4" t="str">
        <f>IFERROR(日收益率!E67*(1+参数!E$6/全价!E67*100*(1-2.7%/365)),"")</f>
        <v/>
      </c>
      <c r="F67" s="4">
        <f>IFERROR(日收益率!F67*(1+参数!F$6/全价!F67*100*(1-2.7%/365)),"")</f>
        <v>4.4109281449514946E-4</v>
      </c>
      <c r="G67" s="4" t="str">
        <f>IFERROR(日收益率!G67*(1+参数!G$6/全价!G67*100*(1-2.7%/365)),"")</f>
        <v/>
      </c>
      <c r="H67" s="4">
        <f>IFERROR(日收益率!H67*(1+参数!H$6/全价!H67*100*(1-2.7%/365)),"")</f>
        <v>1.7927507092000267E-3</v>
      </c>
      <c r="I67" s="4">
        <f>IFERROR(日收益率!I67*(1+参数!I$6/全价!I67*100*(1-2.7%/365)),"")</f>
        <v>3.1448373355510712E-4</v>
      </c>
      <c r="J67" s="4" t="str">
        <f>IFERROR(日收益率!J67*(1+参数!J$6/全价!J67*100*(1-2.7%/365)),"")</f>
        <v/>
      </c>
      <c r="K67" s="4">
        <f>IFERROR(日收益率!K67*(1+参数!K$6/全价!K67*100*(1-2.7%/365)),"")</f>
        <v>-3.9862052885436356E-3</v>
      </c>
    </row>
    <row r="68" spans="1:11" x14ac:dyDescent="0.15">
      <c r="A68" s="1">
        <v>42376</v>
      </c>
      <c r="B68" s="4" t="str">
        <f>IFERROR(日收益率!B68*(1+参数!B$6/全价!B68*100*(1-2.7%/365)),"")</f>
        <v/>
      </c>
      <c r="C68" s="4">
        <f>IFERROR(日收益率!C68*(1+参数!C$6/全价!C68*100*(1-2.7%/365)),"")</f>
        <v>7.0911612664542026E-4</v>
      </c>
      <c r="D68" s="4">
        <f>IFERROR(日收益率!D68*(1+参数!D$6/全价!D68*100*(1-2.7%/365)),"")</f>
        <v>2.4517054660281711E-3</v>
      </c>
      <c r="E68" s="4">
        <f>IFERROR(日收益率!E68*(1+参数!E$6/全价!E68*100*(1-2.7%/365)),"")</f>
        <v>6.6109991312223544E-4</v>
      </c>
      <c r="F68" s="4">
        <f>IFERROR(日收益率!F68*(1+参数!F$6/全价!F68*100*(1-2.7%/365)),"")</f>
        <v>1.2335008253823751E-3</v>
      </c>
      <c r="G68" s="4" t="str">
        <f>IFERROR(日收益率!G68*(1+参数!G$6/全价!G68*100*(1-2.7%/365)),"")</f>
        <v/>
      </c>
      <c r="H68" s="4">
        <f>IFERROR(日收益率!H68*(1+参数!H$6/全价!H68*100*(1-2.7%/365)),"")</f>
        <v>1.3020245102576954E-3</v>
      </c>
      <c r="I68" s="4">
        <f>IFERROR(日收益率!I68*(1+参数!I$6/全价!I68*100*(1-2.7%/365)),"")</f>
        <v>3.4084339621463572E-3</v>
      </c>
      <c r="J68" s="4">
        <f>IFERROR(日收益率!J68*(1+参数!J$6/全价!J68*100*(1-2.7%/365)),"")</f>
        <v>-2.9632905198149848E-2</v>
      </c>
      <c r="K68" s="4">
        <f>IFERROR(日收益率!K68*(1+参数!K$6/全价!K68*100*(1-2.7%/365)),"")</f>
        <v>1.5824866565054222E-3</v>
      </c>
    </row>
    <row r="69" spans="1:11" x14ac:dyDescent="0.15">
      <c r="A69" s="1">
        <v>42377</v>
      </c>
      <c r="B69" s="4" t="str">
        <f>IFERROR(日收益率!B69*(1+参数!B$6/全价!B69*100*(1-2.7%/365)),"")</f>
        <v/>
      </c>
      <c r="C69" s="4">
        <f>IFERROR(日收益率!C69*(1+参数!C$6/全价!C69*100*(1-2.7%/365)),"")</f>
        <v>5.756931488905524E-4</v>
      </c>
      <c r="D69" s="4">
        <f>IFERROR(日收益率!D69*(1+参数!D$6/全价!D69*100*(1-2.7%/365)),"")</f>
        <v>4.4420858123908188E-3</v>
      </c>
      <c r="E69" s="4">
        <f>IFERROR(日收益率!E69*(1+参数!E$6/全价!E69*100*(1-2.7%/365)),"")</f>
        <v>2.8098013231577792E-4</v>
      </c>
      <c r="F69" s="4">
        <f>IFERROR(日收益率!F69*(1+参数!F$6/全价!F69*100*(1-2.7%/365)),"")</f>
        <v>1.8654194467164304E-3</v>
      </c>
      <c r="G69" s="4" t="str">
        <f>IFERROR(日收益率!G69*(1+参数!G$6/全价!G69*100*(1-2.7%/365)),"")</f>
        <v/>
      </c>
      <c r="H69" s="4">
        <f>IFERROR(日收益率!H69*(1+参数!H$6/全价!H69*100*(1-2.7%/365)),"")</f>
        <v>3.8993908205279533E-3</v>
      </c>
      <c r="I69" s="4">
        <f>IFERROR(日收益率!I69*(1+参数!I$6/全价!I69*100*(1-2.7%/365)),"")</f>
        <v>3.9433105409716011E-3</v>
      </c>
      <c r="J69" s="4">
        <f>IFERROR(日收益率!J69*(1+参数!J$6/全价!J69*100*(1-2.7%/365)),"")</f>
        <v>-9.2874206788307986E-5</v>
      </c>
      <c r="K69" s="4">
        <f>IFERROR(日收益率!K69*(1+参数!K$6/全价!K69*100*(1-2.7%/365)),"")</f>
        <v>3.0450839222976476E-3</v>
      </c>
    </row>
    <row r="70" spans="1:11" x14ac:dyDescent="0.15">
      <c r="A70" s="1">
        <v>42380</v>
      </c>
      <c r="B70" s="4" t="str">
        <f>IFERROR(日收益率!B70*(1+参数!B$6/全价!B70*100*(1-2.7%/365)),"")</f>
        <v/>
      </c>
      <c r="C70" s="4">
        <f>IFERROR(日收益率!C70*(1+参数!C$6/全价!C70*100*(1-2.7%/365)),"")</f>
        <v>3.5847753362666804E-3</v>
      </c>
      <c r="D70" s="4">
        <f>IFERROR(日收益率!D70*(1+参数!D$6/全价!D70*100*(1-2.7%/365)),"")</f>
        <v>-2.1424690739344082E-3</v>
      </c>
      <c r="E70" s="4" t="str">
        <f>IFERROR(日收益率!E70*(1+参数!E$6/全价!E70*100*(1-2.7%/365)),"")</f>
        <v/>
      </c>
      <c r="F70" s="4">
        <f>IFERROR(日收益率!F70*(1+参数!F$6/全价!F70*100*(1-2.7%/365)),"")</f>
        <v>8.4483842196149774E-4</v>
      </c>
      <c r="G70" s="4" t="str">
        <f>IFERROR(日收益率!G70*(1+参数!G$6/全价!G70*100*(1-2.7%/365)),"")</f>
        <v/>
      </c>
      <c r="H70" s="4">
        <f>IFERROR(日收益率!H70*(1+参数!H$6/全价!H70*100*(1-2.7%/365)),"")</f>
        <v>2.430063799596688E-3</v>
      </c>
      <c r="I70" s="4">
        <f>IFERROR(日收益率!I70*(1+参数!I$6/全价!I70*100*(1-2.7%/365)),"")</f>
        <v>2.566202351910552E-3</v>
      </c>
      <c r="J70" s="4">
        <f>IFERROR(日收益率!J70*(1+参数!J$6/全价!J70*100*(1-2.7%/365)),"")</f>
        <v>-1.1434895320160022E-2</v>
      </c>
      <c r="K70" s="4">
        <f>IFERROR(日收益率!K70*(1+参数!K$6/全价!K70*100*(1-2.7%/365)),"")</f>
        <v>7.8112589430686719E-4</v>
      </c>
    </row>
    <row r="71" spans="1:11" x14ac:dyDescent="0.15">
      <c r="A71" s="1">
        <v>42381</v>
      </c>
      <c r="B71" s="4" t="str">
        <f>IFERROR(日收益率!B71*(1+参数!B$6/全价!B71*100*(1-2.7%/365)),"")</f>
        <v/>
      </c>
      <c r="C71" s="4">
        <f>IFERROR(日收益率!C71*(1+参数!C$6/全价!C71*100*(1-2.7%/365)),"")</f>
        <v>1.2358556269705012E-3</v>
      </c>
      <c r="D71" s="4">
        <f>IFERROR(日收益率!D71*(1+参数!D$6/全价!D71*100*(1-2.7%/365)),"")</f>
        <v>-3.826151356501479E-4</v>
      </c>
      <c r="E71" s="4" t="str">
        <f>IFERROR(日收益率!E71*(1+参数!E$6/全价!E71*100*(1-2.7%/365)),"")</f>
        <v/>
      </c>
      <c r="F71" s="4">
        <f>IFERROR(日收益率!F71*(1+参数!F$6/全价!F71*100*(1-2.7%/365)),"")</f>
        <v>1.2341082435188592E-4</v>
      </c>
      <c r="G71" s="4" t="str">
        <f>IFERROR(日收益率!G71*(1+参数!G$6/全价!G71*100*(1-2.7%/365)),"")</f>
        <v/>
      </c>
      <c r="H71" s="4">
        <f>IFERROR(日收益率!H71*(1+参数!H$6/全价!H71*100*(1-2.7%/365)),"")</f>
        <v>0</v>
      </c>
      <c r="I71" s="4">
        <f>IFERROR(日收益率!I71*(1+参数!I$6/全价!I71*100*(1-2.7%/365)),"")</f>
        <v>-6.92975426414513E-3</v>
      </c>
      <c r="J71" s="4">
        <f>IFERROR(日收益率!J71*(1+参数!J$6/全价!J71*100*(1-2.7%/365)),"")</f>
        <v>1.0921898711259927E-2</v>
      </c>
      <c r="K71" s="4" t="str">
        <f>IFERROR(日收益率!K71*(1+参数!K$6/全价!K71*100*(1-2.7%/365)),"")</f>
        <v/>
      </c>
    </row>
    <row r="72" spans="1:11" x14ac:dyDescent="0.15">
      <c r="A72" s="1">
        <v>42382</v>
      </c>
      <c r="B72" s="4" t="str">
        <f>IFERROR(日收益率!B72*(1+参数!B$6/全价!B72*100*(1-2.7%/365)),"")</f>
        <v/>
      </c>
      <c r="C72" s="4">
        <f>IFERROR(日收益率!C72*(1+参数!C$6/全价!C72*100*(1-2.7%/365)),"")</f>
        <v>-8.8850481755917593E-5</v>
      </c>
      <c r="D72" s="4">
        <f>IFERROR(日收益率!D72*(1+参数!D$6/全价!D72*100*(1-2.7%/365)),"")</f>
        <v>1.4460145559288149E-3</v>
      </c>
      <c r="E72" s="4">
        <f>IFERROR(日收益率!E72*(1+参数!E$6/全价!E72*100*(1-2.7%/365)),"")</f>
        <v>-1.8124680830060376E-3</v>
      </c>
      <c r="F72" s="4">
        <f>IFERROR(日收益率!F72*(1+参数!F$6/全价!F72*100*(1-2.7%/365)),"")</f>
        <v>2.8081949247390843E-3</v>
      </c>
      <c r="G72" s="4" t="str">
        <f>IFERROR(日收益率!G72*(1+参数!G$6/全价!G72*100*(1-2.7%/365)),"")</f>
        <v/>
      </c>
      <c r="H72" s="4">
        <f>IFERROR(日收益率!H72*(1+参数!H$6/全价!H72*100*(1-2.7%/365)),"")</f>
        <v>3.2351599808603902E-4</v>
      </c>
      <c r="I72" s="4">
        <f>IFERROR(日收益率!I72*(1+参数!I$6/全价!I72*100*(1-2.7%/365)),"")</f>
        <v>2.6745509082572389E-3</v>
      </c>
      <c r="J72" s="4">
        <f>IFERROR(日收益率!J72*(1+参数!J$6/全价!J72*100*(1-2.7%/365)),"")</f>
        <v>2.0257636428877086E-3</v>
      </c>
      <c r="K72" s="4" t="str">
        <f>IFERROR(日收益率!K72*(1+参数!K$6/全价!K72*100*(1-2.7%/365)),"")</f>
        <v/>
      </c>
    </row>
    <row r="73" spans="1:11" x14ac:dyDescent="0.15">
      <c r="A73" s="1">
        <v>42383</v>
      </c>
      <c r="B73" s="4" t="str">
        <f>IFERROR(日收益率!B73*(1+参数!B$6/全价!B73*100*(1-2.7%/365)),"")</f>
        <v/>
      </c>
      <c r="C73" s="4">
        <f>IFERROR(日收益率!C73*(1+参数!C$6/全价!C73*100*(1-2.7%/365)),"")</f>
        <v>-1.0157197314999869E-3</v>
      </c>
      <c r="D73" s="4">
        <f>IFERROR(日收益率!D73*(1+参数!D$6/全价!D73*100*(1-2.7%/365)),"")</f>
        <v>4.4297128543260619E-3</v>
      </c>
      <c r="E73" s="4">
        <f>IFERROR(日收益率!E73*(1+参数!E$6/全价!E73*100*(1-2.7%/365)),"")</f>
        <v>2.1862862621256089E-3</v>
      </c>
      <c r="F73" s="4">
        <f>IFERROR(日收益率!F73*(1+参数!F$6/全价!F73*100*(1-2.7%/365)),"")</f>
        <v>2.9590786472532709E-3</v>
      </c>
      <c r="G73" s="4" t="str">
        <f>IFERROR(日收益率!G73*(1+参数!G$6/全价!G73*100*(1-2.7%/365)),"")</f>
        <v/>
      </c>
      <c r="H73" s="4">
        <f>IFERROR(日收益率!H73*(1+参数!H$6/全价!H73*100*(1-2.7%/365)),"")</f>
        <v>1.7782336939426307E-3</v>
      </c>
      <c r="I73" s="4">
        <f>IFERROR(日收益率!I73*(1+参数!I$6/全价!I73*100*(1-2.7%/365)),"")</f>
        <v>3.1300255312008624E-4</v>
      </c>
      <c r="J73" s="4">
        <f>IFERROR(日收益率!J73*(1+参数!J$6/全价!J73*100*(1-2.7%/365)),"")</f>
        <v>1.046176662893184E-2</v>
      </c>
      <c r="K73" s="4">
        <f>IFERROR(日收益率!K73*(1+参数!K$6/全价!K73*100*(1-2.7%/365)),"")</f>
        <v>4.7831228215493068E-3</v>
      </c>
    </row>
    <row r="74" spans="1:11" x14ac:dyDescent="0.15">
      <c r="A74" s="1">
        <v>42384</v>
      </c>
      <c r="B74" s="4" t="str">
        <f>IFERROR(日收益率!B74*(1+参数!B$6/全价!B74*100*(1-2.7%/365)),"")</f>
        <v/>
      </c>
      <c r="C74" s="4">
        <f>IFERROR(日收益率!C74*(1+参数!C$6/全价!C74*100*(1-2.7%/365)),"")</f>
        <v>-8.8938690395096772E-5</v>
      </c>
      <c r="D74" s="4">
        <f>IFERROR(日收益率!D74*(1+参数!D$6/全价!D74*100*(1-2.7%/365)),"")</f>
        <v>-2.1536521760763216E-4</v>
      </c>
      <c r="E74" s="4">
        <f>IFERROR(日收益率!E74*(1+参数!E$6/全价!E74*100*(1-2.7%/365)),"")</f>
        <v>6.6179855251791012E-4</v>
      </c>
      <c r="F74" s="4">
        <f>IFERROR(日收益率!F74*(1+参数!F$6/全价!F74*100*(1-2.7%/365)),"")</f>
        <v>7.5180046966466367E-4</v>
      </c>
      <c r="G74" s="4" t="str">
        <f>IFERROR(日收益率!G74*(1+参数!G$6/全价!G74*100*(1-2.7%/365)),"")</f>
        <v/>
      </c>
      <c r="H74" s="4">
        <f>IFERROR(日收益率!H74*(1+参数!H$6/全价!H74*100*(1-2.7%/365)),"")</f>
        <v>8.0727719769421692E-4</v>
      </c>
      <c r="I74" s="4">
        <f>IFERROR(日收益率!I74*(1+参数!I$6/全价!I74*100*(1-2.7%/365)),"")</f>
        <v>8.0931184265621466E-3</v>
      </c>
      <c r="J74" s="4">
        <f>IFERROR(日收益率!J74*(1+参数!J$6/全价!J74*100*(1-2.7%/365)),"")</f>
        <v>-6.3996800267800474E-3</v>
      </c>
      <c r="K74" s="4">
        <f>IFERROR(日收益率!K74*(1+参数!K$6/全价!K74*100*(1-2.7%/365)),"")</f>
        <v>1.5674955274597581E-3</v>
      </c>
    </row>
    <row r="75" spans="1:11" x14ac:dyDescent="0.15">
      <c r="A75" s="1">
        <v>42387</v>
      </c>
      <c r="B75" s="4" t="str">
        <f>IFERROR(日收益率!B75*(1+参数!B$6/全价!B75*100*(1-2.7%/365)),"")</f>
        <v/>
      </c>
      <c r="C75" s="4">
        <f>IFERROR(日收益率!C75*(1+参数!C$6/全价!C75*100*(1-2.7%/365)),"")</f>
        <v>1.4553183935690891E-3</v>
      </c>
      <c r="D75" s="4">
        <f>IFERROR(日收益率!D75*(1+参数!D$6/全价!D75*100*(1-2.7%/365)),"")</f>
        <v>1.8356906324757262E-3</v>
      </c>
      <c r="E75" s="4">
        <f>IFERROR(日收益率!E75*(1+参数!E$6/全价!E75*100*(1-2.7%/365)),"")</f>
        <v>4.6356506101404081E-4</v>
      </c>
      <c r="F75" s="4">
        <f>IFERROR(日收益率!F75*(1+参数!F$6/全价!F75*100*(1-2.7%/365)),"")</f>
        <v>3.1950326553147113E-3</v>
      </c>
      <c r="G75" s="4" t="str">
        <f>IFERROR(日收益率!G75*(1+参数!G$6/全价!G75*100*(1-2.7%/365)),"")</f>
        <v/>
      </c>
      <c r="H75" s="4">
        <f>IFERROR(日收益率!H75*(1+参数!H$6/全价!H75*100*(1-2.7%/365)),"")</f>
        <v>-1.1299534849178779E-3</v>
      </c>
      <c r="I75" s="4">
        <f>IFERROR(日收益率!I75*(1+参数!I$6/全价!I75*100*(1-2.7%/365)),"")</f>
        <v>-4.837881441564734E-3</v>
      </c>
      <c r="J75" s="4">
        <f>IFERROR(日收益率!J75*(1+参数!J$6/全价!J75*100*(1-2.7%/365)),"")</f>
        <v>2.7094604618443418E-3</v>
      </c>
      <c r="K75" s="4" t="str">
        <f>IFERROR(日收益率!K75*(1+参数!K$6/全价!K75*100*(1-2.7%/365)),"")</f>
        <v/>
      </c>
    </row>
    <row r="76" spans="1:11" x14ac:dyDescent="0.15">
      <c r="A76" s="1">
        <v>42388</v>
      </c>
      <c r="B76" s="4" t="str">
        <f>IFERROR(日收益率!B76*(1+参数!B$6/全价!B76*100*(1-2.7%/365)),"")</f>
        <v/>
      </c>
      <c r="C76" s="4">
        <f>IFERROR(日收益率!C76*(1+参数!C$6/全价!C76*100*(1-2.7%/365)),"")</f>
        <v>-8.8829648617222445E-5</v>
      </c>
      <c r="D76" s="4">
        <f>IFERROR(日收益率!D76*(1+参数!D$6/全价!D76*100*(1-2.7%/365)),"")</f>
        <v>3.087823571077431E-3</v>
      </c>
      <c r="E76" s="4">
        <f>IFERROR(日收益率!E76*(1+参数!E$6/全价!E76*100*(1-2.7%/365)),"")</f>
        <v>2.811758836948354E-4</v>
      </c>
      <c r="F76" s="4">
        <f>IFERROR(日收益率!F76*(1+参数!F$6/全价!F76*100*(1-2.7%/365)),"")</f>
        <v>-5.0471332738975209E-4</v>
      </c>
      <c r="G76" s="4" t="str">
        <f>IFERROR(日收益率!G76*(1+参数!G$6/全价!G76*100*(1-2.7%/365)),"")</f>
        <v/>
      </c>
      <c r="H76" s="4">
        <f>IFERROR(日收益率!H76*(1+参数!H$6/全价!H76*100*(1-2.7%/365)),"")</f>
        <v>-1.6153674078463637E-4</v>
      </c>
      <c r="I76" s="4">
        <f>IFERROR(日收益率!I76*(1+参数!I$6/全价!I76*100*(1-2.7%/365)),"")</f>
        <v>-1.6778663297400613E-3</v>
      </c>
      <c r="J76" s="4">
        <f>IFERROR(日收益率!J76*(1+参数!J$6/全价!J76*100*(1-2.7%/365)),"")</f>
        <v>-6.0662656477439743E-3</v>
      </c>
      <c r="K76" s="4" t="str">
        <f>IFERROR(日收益率!K76*(1+参数!K$6/全价!K76*100*(1-2.7%/365)),"")</f>
        <v/>
      </c>
    </row>
    <row r="77" spans="1:11" x14ac:dyDescent="0.15">
      <c r="A77" s="1">
        <v>42389</v>
      </c>
      <c r="B77" s="4" t="str">
        <f>IFERROR(日收益率!B77*(1+参数!B$6/全价!B77*100*(1-2.7%/365)),"")</f>
        <v/>
      </c>
      <c r="C77" s="4">
        <f>IFERROR(日收益率!C77*(1+参数!C$6/全价!C77*100*(1-2.7%/365)),"")</f>
        <v>-8.8836736638853636E-5</v>
      </c>
      <c r="D77" s="4">
        <f>IFERROR(日收益率!D77*(1+参数!D$6/全价!D77*100*(1-2.7%/365)),"")</f>
        <v>2.4214390790904664E-3</v>
      </c>
      <c r="E77" s="4">
        <f>IFERROR(日收益率!E77*(1+参数!E$6/全价!E77*100*(1-2.7%/365)),"")</f>
        <v>4.7110489823969429E-4</v>
      </c>
      <c r="F77" s="4">
        <f>IFERROR(日收益率!F77*(1+参数!F$6/全价!F77*100*(1-2.7%/365)),"")</f>
        <v>2.7926817673018224E-4</v>
      </c>
      <c r="G77" s="4" t="str">
        <f>IFERROR(日收益率!G77*(1+参数!G$6/全价!G77*100*(1-2.7%/365)),"")</f>
        <v/>
      </c>
      <c r="H77" s="4">
        <f>IFERROR(日收益率!H77*(1+参数!H$6/全价!H77*100*(1-2.7%/365)),"")</f>
        <v>-1.6161523147064398E-3</v>
      </c>
      <c r="I77" s="4">
        <f>IFERROR(日收益率!I77*(1+参数!I$6/全价!I77*100*(1-2.7%/365)),"")</f>
        <v>2.1223188869011187E-3</v>
      </c>
      <c r="J77" s="4">
        <f>IFERROR(日收益率!J77*(1+参数!J$6/全价!J77*100*(1-2.7%/365)),"")</f>
        <v>-2.3856466558651846E-3</v>
      </c>
      <c r="K77" s="4" t="str">
        <f>IFERROR(日收益率!K77*(1+参数!K$6/全价!K77*100*(1-2.7%/365)),"")</f>
        <v/>
      </c>
    </row>
    <row r="78" spans="1:11" x14ac:dyDescent="0.15">
      <c r="A78" s="1">
        <v>42390</v>
      </c>
      <c r="B78" s="4">
        <f>IFERROR(日收益率!B78*(1+参数!B$6/全价!B78*100*(1-2.7%/365)),"")</f>
        <v>2.138965453977084E-4</v>
      </c>
      <c r="C78" s="4">
        <f>IFERROR(日收益率!C78*(1+参数!C$6/全价!C78*100*(1-2.7%/365)),"")</f>
        <v>-1.015562548835252E-3</v>
      </c>
      <c r="D78" s="4">
        <f>IFERROR(日收益率!D78*(1+参数!D$6/全价!D78*100*(1-2.7%/365)),"")</f>
        <v>-4.33120249961301E-3</v>
      </c>
      <c r="E78" s="4">
        <f>IFERROR(日收益率!E78*(1+参数!E$6/全价!E78*100*(1-2.7%/365)),"")</f>
        <v>2.810118898345446E-4</v>
      </c>
      <c r="F78" s="4">
        <f>IFERROR(日收益率!F78*(1+参数!F$6/全价!F78*100*(1-2.7%/365)),"")</f>
        <v>2.7920300046593421E-4</v>
      </c>
      <c r="G78" s="4" t="str">
        <f>IFERROR(日收益率!G78*(1+参数!G$6/全价!G78*100*(1-2.7%/365)),"")</f>
        <v/>
      </c>
      <c r="H78" s="4">
        <f>IFERROR(日收益率!H78*(1+参数!H$6/全价!H78*100*(1-2.7%/365)),"")</f>
        <v>1.6176430681014855E-4</v>
      </c>
      <c r="I78" s="4">
        <f>IFERROR(日收益率!I78*(1+参数!I$6/全价!I78*100*(1-2.7%/365)),"")</f>
        <v>1.3124931442857964E-4</v>
      </c>
      <c r="J78" s="4">
        <f>IFERROR(日收益率!J78*(1+参数!J$6/全价!J78*100*(1-2.7%/365)),"")</f>
        <v>2.6028430968422233E-4</v>
      </c>
      <c r="K78" s="4">
        <f>IFERROR(日收益率!K78*(1+参数!K$6/全价!K78*100*(1-2.7%/365)),"")</f>
        <v>-2.0577766418311817E-2</v>
      </c>
    </row>
    <row r="79" spans="1:11" x14ac:dyDescent="0.15">
      <c r="A79" s="1">
        <v>42391</v>
      </c>
      <c r="B79" s="4" t="str">
        <f>IFERROR(日收益率!B79*(1+参数!B$6/全价!B79*100*(1-2.7%/365)),"")</f>
        <v/>
      </c>
      <c r="C79" s="4">
        <f>IFERROR(日收益率!C79*(1+参数!C$6/全价!C79*100*(1-2.7%/365)),"")</f>
        <v>-2.2141127737197204E-4</v>
      </c>
      <c r="D79" s="4">
        <f>IFERROR(日收益率!D79*(1+参数!D$6/全价!D79*100*(1-2.7%/365)),"")</f>
        <v>9.406209537695246E-4</v>
      </c>
      <c r="E79" s="4">
        <f>IFERROR(日收益率!E79*(1+参数!E$6/全价!E79*100*(1-2.7%/365)),"")</f>
        <v>4.0751332704974013E-3</v>
      </c>
      <c r="F79" s="4">
        <f>IFERROR(日收益率!F79*(1+参数!F$6/全价!F79*100*(1-2.7%/365)),"")</f>
        <v>1.0626704453760058E-3</v>
      </c>
      <c r="G79" s="4" t="str">
        <f>IFERROR(日收益率!G79*(1+参数!G$6/全价!G79*100*(1-2.7%/365)),"")</f>
        <v/>
      </c>
      <c r="H79" s="4">
        <f>IFERROR(日收益率!H79*(1+参数!H$6/全价!H79*100*(1-2.7%/365)),"")</f>
        <v>6.4689413667877471E-4</v>
      </c>
      <c r="I79" s="4">
        <f>IFERROR(日收益率!I79*(1+参数!I$6/全价!I79*100*(1-2.7%/365)),"")</f>
        <v>4.9270860564637779E-4</v>
      </c>
      <c r="J79" s="4">
        <f>IFERROR(日收益率!J79*(1+参数!J$6/全价!J79*100*(1-2.7%/365)),"")</f>
        <v>2.6023145110014501E-4</v>
      </c>
      <c r="K79" s="4">
        <f>IFERROR(日收益率!K79*(1+参数!K$6/全价!K79*100*(1-2.7%/365)),"")</f>
        <v>2.5942151078586149E-4</v>
      </c>
    </row>
    <row r="80" spans="1:11" x14ac:dyDescent="0.15">
      <c r="A80" s="1">
        <v>42394</v>
      </c>
      <c r="B80" s="4" t="str">
        <f>IFERROR(日收益率!B80*(1+参数!B$6/全价!B80*100*(1-2.7%/365)),"")</f>
        <v/>
      </c>
      <c r="C80" s="4">
        <f>IFERROR(日收益率!C80*(1+参数!C$6/全价!C80*100*(1-2.7%/365)),"")</f>
        <v>9.2552513193038964E-4</v>
      </c>
      <c r="D80" s="4">
        <f>IFERROR(日收益率!D80*(1+参数!D$6/全价!D80*100*(1-2.7%/365)),"")</f>
        <v>1.3351416131337692E-3</v>
      </c>
      <c r="E80" s="4">
        <f>IFERROR(日收益率!E80*(1+参数!E$6/全价!E80*100*(1-2.7%/365)),"")</f>
        <v>8.4007537443369946E-4</v>
      </c>
      <c r="F80" s="4">
        <f>IFERROR(日收益率!F80*(1+参数!F$6/全价!F80*100*(1-2.7%/365)),"")</f>
        <v>5.3635611210621372E-5</v>
      </c>
      <c r="G80" s="4" t="str">
        <f>IFERROR(日收益率!G80*(1+参数!G$6/全价!G80*100*(1-2.7%/365)),"")</f>
        <v/>
      </c>
      <c r="H80" s="4">
        <f>IFERROR(日收益率!H80*(1+参数!H$6/全价!H80*100*(1-2.7%/365)),"")</f>
        <v>-8.0846443150165055E-4</v>
      </c>
      <c r="I80" s="4">
        <f>IFERROR(日收益率!I80*(1+参数!I$6/全价!I80*100*(1-2.7%/365)),"")</f>
        <v>-2.4990849689644013E-3</v>
      </c>
      <c r="J80" s="4">
        <f>IFERROR(日收益率!J80*(1+参数!J$6/全价!J80*100*(1-2.7%/365)),"")</f>
        <v>-1.1615428887033672E-3</v>
      </c>
      <c r="K80" s="4">
        <f>IFERROR(日收益率!K80*(1+参数!K$6/全价!K80*100*(1-2.7%/365)),"")</f>
        <v>4.9879552988159612E-5</v>
      </c>
    </row>
    <row r="81" spans="1:11" x14ac:dyDescent="0.15">
      <c r="A81" s="1">
        <v>42395</v>
      </c>
      <c r="B81" s="4" t="str">
        <f>IFERROR(日收益率!B81*(1+参数!B$6/全价!B81*100*(1-2.7%/365)),"")</f>
        <v/>
      </c>
      <c r="C81" s="4">
        <f>IFERROR(日收益率!C81*(1+参数!C$6/全价!C81*100*(1-2.7%/365)),"")</f>
        <v>4.3526283310974523E-5</v>
      </c>
      <c r="D81" s="4">
        <f>IFERROR(日收益率!D81*(1+参数!D$6/全价!D81*100*(1-2.7%/365)),"")</f>
        <v>-8.4711020719484276E-3</v>
      </c>
      <c r="E81" s="4">
        <f>IFERROR(日收益率!E81*(1+参数!E$6/全价!E81*100*(1-2.7%/365)),"")</f>
        <v>2.7988166954826237E-4</v>
      </c>
      <c r="F81" s="4">
        <f>IFERROR(日收益率!F81*(1+参数!F$6/全价!F81*100*(1-2.7%/365)),"")</f>
        <v>-3.4325979416569217E-5</v>
      </c>
      <c r="G81" s="4">
        <f>IFERROR(日收益率!G81*(1+参数!G$6/全价!G81*100*(1-2.7%/365)),"")</f>
        <v>7.9120702263457004E-4</v>
      </c>
      <c r="H81" s="4">
        <f>IFERROR(日收益率!H81*(1+参数!H$6/全价!H81*100*(1-2.7%/365)),"")</f>
        <v>1.6176430681052214E-4</v>
      </c>
      <c r="I81" s="4">
        <f>IFERROR(日收益率!I81*(1+参数!I$6/全价!I81*100*(1-2.7%/365)),"")</f>
        <v>3.1247682527991256E-4</v>
      </c>
      <c r="J81" s="4">
        <f>IFERROR(日收益率!J81*(1+参数!J$6/全价!J81*100*(1-2.7%/365)),"")</f>
        <v>-1.5070018287701751E-3</v>
      </c>
      <c r="K81" s="4" t="str">
        <f>IFERROR(日收益率!K81*(1+参数!K$6/全价!K81*100*(1-2.7%/365)),"")</f>
        <v/>
      </c>
    </row>
    <row r="82" spans="1:11" x14ac:dyDescent="0.15">
      <c r="A82" s="1">
        <v>42396</v>
      </c>
      <c r="B82" s="4" t="str">
        <f>IFERROR(日收益率!B82*(1+参数!B$6/全价!B82*100*(1-2.7%/365)),"")</f>
        <v/>
      </c>
      <c r="C82" s="4">
        <f>IFERROR(日收益率!C82*(1+参数!C$6/全价!C82*100*(1-2.7%/365)),"")</f>
        <v>-2.7382642709165052E-3</v>
      </c>
      <c r="D82" s="4">
        <f>IFERROR(日收益率!D82*(1+参数!D$6/全价!D82*100*(1-2.7%/365)),"")</f>
        <v>2.7693437349229563E-3</v>
      </c>
      <c r="E82" s="4" t="str">
        <f>IFERROR(日收益率!E82*(1+参数!E$6/全价!E82*100*(1-2.7%/365)),"")</f>
        <v/>
      </c>
      <c r="F82" s="4">
        <f>IFERROR(日收益率!F82*(1+参数!F$6/全价!F82*100*(1-2.7%/365)),"")</f>
        <v>-1.9095094693818149E-4</v>
      </c>
      <c r="G82" s="4" t="str">
        <f>IFERROR(日收益率!G82*(1+参数!G$6/全价!G82*100*(1-2.7%/365)),"")</f>
        <v/>
      </c>
      <c r="H82" s="4">
        <f>IFERROR(日收益率!H82*(1+参数!H$6/全价!H82*100*(1-2.7%/365)),"")</f>
        <v>-6.4709598526684108E-4</v>
      </c>
      <c r="I82" s="4">
        <f>IFERROR(日收益率!I82*(1+参数!I$6/全价!I82*100*(1-2.7%/365)),"")</f>
        <v>3.1239948425252278E-4</v>
      </c>
      <c r="J82" s="4">
        <f>IFERROR(日收益率!J82*(1+参数!J$6/全价!J82*100*(1-2.7%/365)),"")</f>
        <v>-1.5087758104454633E-3</v>
      </c>
      <c r="K82" s="4" t="str">
        <f>IFERROR(日收益率!K82*(1+参数!K$6/全价!K82*100*(1-2.7%/365)),"")</f>
        <v/>
      </c>
    </row>
    <row r="83" spans="1:11" x14ac:dyDescent="0.15">
      <c r="A83" s="1">
        <v>42397</v>
      </c>
      <c r="B83" s="4">
        <f>IFERROR(日收益率!B83*(1+参数!B$6/全价!B83*100*(1-2.7%/365)),"")</f>
        <v>6.2125228888318881E-5</v>
      </c>
      <c r="C83" s="4">
        <f>IFERROR(日收益率!C83*(1+参数!C$6/全价!C83*100*(1-2.7%/365)),"")</f>
        <v>3.0904081643282907E-4</v>
      </c>
      <c r="D83" s="4">
        <f>IFERROR(日收益率!D83*(1+参数!D$6/全价!D83*100*(1-2.7%/365)),"")</f>
        <v>2.8122626396102544E-4</v>
      </c>
      <c r="E83" s="4" t="str">
        <f>IFERROR(日收益率!E83*(1+参数!E$6/全价!E83*100*(1-2.7%/365)),"")</f>
        <v/>
      </c>
      <c r="F83" s="4">
        <f>IFERROR(日收益率!F83*(1+参数!F$6/全价!F83*100*(1-2.7%/365)),"")</f>
        <v>-5.0431490755537759E-4</v>
      </c>
      <c r="G83" s="4" t="str">
        <f>IFERROR(日收益率!G83*(1+参数!G$6/全价!G83*100*(1-2.7%/365)),"")</f>
        <v/>
      </c>
      <c r="H83" s="4">
        <f>IFERROR(日收益率!H83*(1+参数!H$6/全价!H83*100*(1-2.7%/365)),"")</f>
        <v>1.1325443740996585E-3</v>
      </c>
      <c r="I83" s="4" t="str">
        <f>IFERROR(日收益率!I83*(1+参数!I$6/全价!I83*100*(1-2.7%/365)),"")</f>
        <v/>
      </c>
      <c r="J83" s="4">
        <f>IFERROR(日收益率!J83*(1+参数!J$6/全价!J83*100*(1-2.7%/365)),"")</f>
        <v>2.2079642479690734E-3</v>
      </c>
      <c r="K83" s="4" t="str">
        <f>IFERROR(日收益率!K83*(1+参数!K$6/全价!K83*100*(1-2.7%/365)),"")</f>
        <v/>
      </c>
    </row>
    <row r="84" spans="1:11" x14ac:dyDescent="0.15">
      <c r="A84" s="1">
        <v>42398</v>
      </c>
      <c r="B84" s="4" t="str">
        <f>IFERROR(日收益率!B84*(1+参数!B$6/全价!B84*100*(1-2.7%/365)),"")</f>
        <v/>
      </c>
      <c r="C84" s="4">
        <f>IFERROR(日收益率!C84*(1+参数!C$6/全价!C84*100*(1-2.7%/365)),"")</f>
        <v>4.0204450988286537E-3</v>
      </c>
      <c r="D84" s="4">
        <f>IFERROR(日收益率!D84*(1+参数!D$6/全价!D84*100*(1-2.7%/365)),"")</f>
        <v>3.9191956592518479E-3</v>
      </c>
      <c r="E84" s="4">
        <f>IFERROR(日收益率!E84*(1+参数!E$6/全价!E84*100*(1-2.7%/365)),"")</f>
        <v>2.7953520281110865E-4</v>
      </c>
      <c r="F84" s="4">
        <f>IFERROR(日收益率!F84*(1+参数!F$6/全价!F84*100*(1-2.7%/365)),"")</f>
        <v>2.7904769265336521E-4</v>
      </c>
      <c r="G84" s="4" t="str">
        <f>IFERROR(日收益率!G84*(1+参数!G$6/全价!G84*100*(1-2.7%/365)),"")</f>
        <v/>
      </c>
      <c r="H84" s="4">
        <f>IFERROR(日收益率!H84*(1+参数!H$6/全价!H84*100*(1-2.7%/365)),"")</f>
        <v>2.4238321299999161E-3</v>
      </c>
      <c r="I84" s="4" t="str">
        <f>IFERROR(日收益率!I84*(1+参数!I$6/全价!I84*100*(1-2.7%/365)),"")</f>
        <v/>
      </c>
      <c r="J84" s="4">
        <f>IFERROR(日收益率!J84*(1+参数!J$6/全价!J84*100*(1-2.7%/365)),"")</f>
        <v>7.3191927265976713E-3</v>
      </c>
      <c r="K84" s="4" t="str">
        <f>IFERROR(日收益率!K84*(1+参数!K$6/全价!K84*100*(1-2.7%/365)),"")</f>
        <v/>
      </c>
    </row>
    <row r="85" spans="1:11" x14ac:dyDescent="0.15">
      <c r="A85" s="1">
        <v>42401</v>
      </c>
      <c r="B85" s="4" t="str">
        <f>IFERROR(日收益率!B85*(1+参数!B$6/全价!B85*100*(1-2.7%/365)),"")</f>
        <v/>
      </c>
      <c r="C85" s="4" t="str">
        <f>IFERROR(日收益率!C85*(1+参数!C$6/全价!C85*100*(1-2.7%/365)),"")</f>
        <v/>
      </c>
      <c r="D85" s="4">
        <f>IFERROR(日收益率!D85*(1+参数!D$6/全价!D85*100*(1-2.7%/365)),"")</f>
        <v>1.0055429912878557E-3</v>
      </c>
      <c r="E85" s="4">
        <f>IFERROR(日收益率!E85*(1+参数!E$6/全价!E85*100*(1-2.7%/365)),"")</f>
        <v>1.2159479899755462E-3</v>
      </c>
      <c r="F85" s="4">
        <f>IFERROR(日收益率!F85*(1+参数!F$6/全价!F85*100*(1-2.7%/365)),"")</f>
        <v>-1.7140936124735258E-3</v>
      </c>
      <c r="G85" s="4">
        <f>IFERROR(日收益率!G85*(1+参数!G$6/全价!G85*100*(1-2.7%/365)),"")</f>
        <v>-1.6610341330481906E-2</v>
      </c>
      <c r="H85" s="4">
        <f>IFERROR(日收益率!H85*(1+参数!H$6/全价!H85*100*(1-2.7%/365)),"")</f>
        <v>-1.775678241125393E-3</v>
      </c>
      <c r="I85" s="4">
        <f>IFERROR(日收益率!I85*(1+参数!I$6/全价!I85*100*(1-2.7%/365)),"")</f>
        <v>2.1301099842550587E-4</v>
      </c>
      <c r="J85" s="4">
        <f>IFERROR(日收益率!J85*(1+参数!J$6/全价!J85*100*(1-2.7%/365)),"")</f>
        <v>7.7718785901855641E-4</v>
      </c>
      <c r="K85" s="4" t="str">
        <f>IFERROR(日收益率!K85*(1+参数!K$6/全价!K85*100*(1-2.7%/365)),"")</f>
        <v/>
      </c>
    </row>
    <row r="86" spans="1:11" x14ac:dyDescent="0.15">
      <c r="A86" s="1">
        <v>42402</v>
      </c>
      <c r="B86" s="4" t="str">
        <f>IFERROR(日收益率!B86*(1+参数!B$6/全价!B86*100*(1-2.7%/365)),"")</f>
        <v/>
      </c>
      <c r="C86" s="4" t="str">
        <f>IFERROR(日收益率!C86*(1+参数!C$6/全价!C86*100*(1-2.7%/365)),"")</f>
        <v/>
      </c>
      <c r="D86" s="4">
        <f>IFERROR(日收益率!D86*(1+参数!D$6/全价!D86*100*(1-2.7%/365)),"")</f>
        <v>2.5864010225889176E-3</v>
      </c>
      <c r="E86" s="4">
        <f>IFERROR(日收益率!E86*(1+参数!E$6/全价!E86*100*(1-2.7%/365)),"")</f>
        <v>2.7921080804954769E-4</v>
      </c>
      <c r="F86" s="4">
        <f>IFERROR(日收益率!F86*(1+参数!F$6/全价!F86*100*(1-2.7%/365)),"")</f>
        <v>3.0519265029563117E-4</v>
      </c>
      <c r="G86" s="4">
        <f>IFERROR(日收益率!G86*(1+参数!G$6/全价!G86*100*(1-2.7%/365)),"")</f>
        <v>-8.893641729572091E-3</v>
      </c>
      <c r="H86" s="4">
        <f>IFERROR(日收益率!H86*(1+参数!H$6/全价!H86*100*(1-2.7%/365)),"")</f>
        <v>3.0680534484049862E-3</v>
      </c>
      <c r="I86" s="4">
        <f>IFERROR(日收益率!I86*(1+参数!I$6/全价!I86*100*(1-2.7%/365)),"")</f>
        <v>3.1202554326083677E-4</v>
      </c>
      <c r="J86" s="4">
        <f>IFERROR(日收益率!J86*(1+参数!J$6/全价!J86*100*(1-2.7%/365)),"")</f>
        <v>-7.953145293355554E-4</v>
      </c>
      <c r="K86" s="4" t="str">
        <f>IFERROR(日收益率!K86*(1+参数!K$6/全价!K86*100*(1-2.7%/365)),"")</f>
        <v/>
      </c>
    </row>
    <row r="87" spans="1:11" x14ac:dyDescent="0.15">
      <c r="A87" s="1">
        <v>42403</v>
      </c>
      <c r="B87" s="4" t="str">
        <f>IFERROR(日收益率!B87*(1+参数!B$6/全价!B87*100*(1-2.7%/365)),"")</f>
        <v/>
      </c>
      <c r="C87" s="4">
        <f>IFERROR(日收益率!C87*(1+参数!C$6/全价!C87*100*(1-2.7%/365)),"")</f>
        <v>3.0852710000112257E-4</v>
      </c>
      <c r="D87" s="4">
        <f>IFERROR(日收益率!D87*(1+参数!D$6/全价!D87*100*(1-2.7%/365)),"")</f>
        <v>-4.9576433337193502E-5</v>
      </c>
      <c r="E87" s="4">
        <f>IFERROR(日收益率!E87*(1+参数!E$6/全价!E87*100*(1-2.7%/365)),"")</f>
        <v>2.7915026937310795E-4</v>
      </c>
      <c r="F87" s="4">
        <f>IFERROR(日收益率!F87*(1+参数!F$6/全价!F87*100*(1-2.7%/365)),"")</f>
        <v>-3.7555871733758484E-5</v>
      </c>
      <c r="G87" s="4" t="str">
        <f>IFERROR(日收益率!G87*(1+参数!G$6/全价!G87*100*(1-2.7%/365)),"")</f>
        <v/>
      </c>
      <c r="H87" s="4">
        <f>IFERROR(日收益率!H87*(1+参数!H$6/全价!H87*100*(1-2.7%/365)),"")</f>
        <v>3.2233953050149846E-4</v>
      </c>
      <c r="I87" s="4">
        <f>IFERROR(日收益率!I87*(1+参数!I$6/全价!I87*100*(1-2.7%/365)),"")</f>
        <v>-1.1343145525155897E-3</v>
      </c>
      <c r="J87" s="4">
        <f>IFERROR(日收益率!J87*(1+参数!J$6/全价!J87*100*(1-2.7%/365)),"")</f>
        <v>1.3134546631041371E-3</v>
      </c>
      <c r="K87" s="4" t="str">
        <f>IFERROR(日收益率!K87*(1+参数!K$6/全价!K87*100*(1-2.7%/365)),"")</f>
        <v/>
      </c>
    </row>
    <row r="88" spans="1:11" x14ac:dyDescent="0.15">
      <c r="A88" s="1">
        <v>42404</v>
      </c>
      <c r="B88" s="4" t="str">
        <f>IFERROR(日收益率!B88*(1+参数!B$6/全价!B88*100*(1-2.7%/365)),"")</f>
        <v/>
      </c>
      <c r="C88" s="4">
        <f>IFERROR(日收益率!C88*(1+参数!C$6/全价!C88*100*(1-2.7%/365)),"")</f>
        <v>-1.0163356668603451E-3</v>
      </c>
      <c r="D88" s="4">
        <f>IFERROR(日收益率!D88*(1+参数!D$6/全价!D88*100*(1-2.7%/365)),"")</f>
        <v>1.594892005130551E-3</v>
      </c>
      <c r="E88" s="4">
        <f>IFERROR(日收益率!E88*(1+参数!E$6/全价!E88*100*(1-2.7%/365)),"")</f>
        <v>-9.8207481444715193E-5</v>
      </c>
      <c r="F88" s="4">
        <f>IFERROR(日收益率!F88*(1+参数!F$6/全价!F88*100*(1-2.7%/365)),"")</f>
        <v>1.504063758371448E-3</v>
      </c>
      <c r="G88" s="4" t="str">
        <f>IFERROR(日收益率!G88*(1+参数!G$6/全价!G88*100*(1-2.7%/365)),"")</f>
        <v/>
      </c>
      <c r="H88" s="4">
        <f>IFERROR(日收益率!H88*(1+参数!H$6/全价!H88*100*(1-2.7%/365)),"")</f>
        <v>1.6113260371091603E-4</v>
      </c>
      <c r="I88" s="4">
        <f>IFERROR(日收益率!I88*(1+参数!I$6/全价!I88*100*(1-2.7%/365)),"")</f>
        <v>1.216428992600957E-3</v>
      </c>
      <c r="J88" s="4">
        <f>IFERROR(日收益率!J88*(1+参数!J$6/全价!J88*100*(1-2.7%/365)),"")</f>
        <v>2.5883409350969911E-4</v>
      </c>
      <c r="K88" s="4" t="str">
        <f>IFERROR(日收益率!K88*(1+参数!K$6/全价!K88*100*(1-2.7%/365)),"")</f>
        <v/>
      </c>
    </row>
    <row r="89" spans="1:11" x14ac:dyDescent="0.15">
      <c r="A89" s="1">
        <v>42405</v>
      </c>
      <c r="B89" s="4">
        <f>IFERROR(日收益率!B89*(1+参数!B$6/全价!B89*100*(1-2.7%/365)),"")</f>
        <v>2.6498374019528058E-2</v>
      </c>
      <c r="C89" s="4">
        <f>IFERROR(日收益率!C89*(1+参数!C$6/全价!C89*100*(1-2.7%/365)),"")</f>
        <v>1.6339472123383992E-3</v>
      </c>
      <c r="D89" s="4">
        <f>IFERROR(日收益率!D89*(1+参数!D$6/全价!D89*100*(1-2.7%/365)),"")</f>
        <v>-8.7114566072379093E-4</v>
      </c>
      <c r="E89" s="4">
        <f>IFERROR(日收益率!E89*(1+参数!E$6/全价!E89*100*(1-2.7%/365)),"")</f>
        <v>2.7911104391877461E-4</v>
      </c>
      <c r="F89" s="4">
        <f>IFERROR(日收益率!F89*(1+参数!F$6/全价!F89*100*(1-2.7%/365)),"")</f>
        <v>3.7242000543318437E-3</v>
      </c>
      <c r="G89" s="4" t="str">
        <f>IFERROR(日收益率!G89*(1+参数!G$6/全价!G89*100*(1-2.7%/365)),"")</f>
        <v/>
      </c>
      <c r="H89" s="4">
        <f>IFERROR(日收益率!H89*(1+参数!H$6/全价!H89*100*(1-2.7%/365)),"")</f>
        <v>2.0934672006564094E-3</v>
      </c>
      <c r="I89" s="4">
        <f>IFERROR(日收益率!I89*(1+参数!I$6/全价!I89*100*(1-2.7%/365)),"")</f>
        <v>2.8402319492955028E-3</v>
      </c>
      <c r="J89" s="4">
        <f>IFERROR(日收益率!J89*(1+参数!J$6/全价!J89*100*(1-2.7%/365)),"")</f>
        <v>2.5878176283668919E-4</v>
      </c>
      <c r="K89" s="4" t="str">
        <f>IFERROR(日收益率!K89*(1+参数!K$6/全价!K89*100*(1-2.7%/365)),"")</f>
        <v/>
      </c>
    </row>
    <row r="90" spans="1:11" x14ac:dyDescent="0.15">
      <c r="A90" s="1">
        <v>42415</v>
      </c>
      <c r="B90" s="4" t="str">
        <f>IFERROR(日收益率!B90*(1+参数!B$6/全价!B90*100*(1-2.7%/365)),"")</f>
        <v/>
      </c>
      <c r="C90" s="4">
        <f>IFERROR(日收益率!C90*(1+参数!C$6/全价!C90*100*(1-2.7%/365)),"")</f>
        <v>1.7584034394140333E-3</v>
      </c>
      <c r="D90" s="4">
        <f>IFERROR(日收益率!D90*(1+参数!D$6/全价!D90*100*(1-2.7%/365)),"")</f>
        <v>2.4624235229804481E-3</v>
      </c>
      <c r="E90" s="4">
        <f>IFERROR(日收益率!E90*(1+参数!E$6/全价!E90*100*(1-2.7%/365)),"")</f>
        <v>2.0351448096605856E-3</v>
      </c>
      <c r="F90" s="4">
        <f>IFERROR(日收益率!F90*(1+参数!F$6/全价!F90*100*(1-2.7%/365)),"")</f>
        <v>2.695373833138798E-3</v>
      </c>
      <c r="G90" s="4">
        <f>IFERROR(日收益率!G90*(1+参数!G$6/全价!G90*100*(1-2.7%/365)),"")</f>
        <v>-1.5361224975609962E-2</v>
      </c>
      <c r="H90" s="4">
        <f>IFERROR(日收益率!H90*(1+参数!H$6/全价!H90*100*(1-2.7%/365)),"")</f>
        <v>1.4470150694296923E-3</v>
      </c>
      <c r="I90" s="4">
        <f>IFERROR(日收益率!I90*(1+参数!I$6/全价!I90*100*(1-2.7%/365)),"")</f>
        <v>-3.1374571897488027E-4</v>
      </c>
      <c r="J90" s="4">
        <f>IFERROR(日收益率!J90*(1+参数!J$6/全价!J90*100*(1-2.7%/365)),"")</f>
        <v>2.2351308016120785E-3</v>
      </c>
      <c r="K90" s="4" t="str">
        <f>IFERROR(日收益率!K90*(1+参数!K$6/全价!K90*100*(1-2.7%/365)),"")</f>
        <v/>
      </c>
    </row>
    <row r="91" spans="1:11" x14ac:dyDescent="0.15">
      <c r="A91" s="1">
        <v>42416</v>
      </c>
      <c r="B91" s="4" t="str">
        <f>IFERROR(日收益率!B91*(1+参数!B$6/全价!B91*100*(1-2.7%/365)),"")</f>
        <v/>
      </c>
      <c r="C91" s="4">
        <f>IFERROR(日收益率!C91*(1+参数!C$6/全价!C91*100*(1-2.7%/365)),"")</f>
        <v>3.0778456045084558E-4</v>
      </c>
      <c r="D91" s="4">
        <f>IFERROR(日收益率!D91*(1+参数!D$6/全价!D91*100*(1-2.7%/365)),"")</f>
        <v>-1.198300804170833E-3</v>
      </c>
      <c r="E91" s="4">
        <f>IFERROR(日收益率!E91*(1+参数!E$6/全价!E91*100*(1-2.7%/365)),"")</f>
        <v>9.0294460193293655E-5</v>
      </c>
      <c r="F91" s="4">
        <f>IFERROR(日收益率!F91*(1+参数!F$6/全价!F91*100*(1-2.7%/365)),"")</f>
        <v>3.0314132585471348E-4</v>
      </c>
      <c r="G91" s="4" t="str">
        <f>IFERROR(日收益率!G91*(1+参数!G$6/全价!G91*100*(1-2.7%/365)),"")</f>
        <v/>
      </c>
      <c r="H91" s="4">
        <f>IFERROR(日收益率!H91*(1+参数!H$6/全价!H91*100*(1-2.7%/365)),"")</f>
        <v>1.6063480626202567E-4</v>
      </c>
      <c r="I91" s="4">
        <f>IFERROR(日收益率!I91*(1+参数!I$6/全价!I91*100*(1-2.7%/365)),"")</f>
        <v>-1.1319721735641042E-3</v>
      </c>
      <c r="J91" s="4">
        <f>IFERROR(日收益率!J91*(1+参数!J$6/全价!J91*100*(1-2.7%/365)),"")</f>
        <v>4.3348505347756103E-4</v>
      </c>
      <c r="K91" s="4">
        <f>IFERROR(日收益率!K91*(1+参数!K$6/全价!K91*100*(1-2.7%/365)),"")</f>
        <v>2.5913524944416348E-4</v>
      </c>
    </row>
    <row r="92" spans="1:11" x14ac:dyDescent="0.15">
      <c r="A92" s="1">
        <v>42417</v>
      </c>
      <c r="B92" s="4" t="str">
        <f>IFERROR(日收益率!B92*(1+参数!B$6/全价!B92*100*(1-2.7%/365)),"")</f>
        <v/>
      </c>
      <c r="C92" s="4">
        <f>IFERROR(日收益率!C92*(1+参数!C$6/全价!C92*100*(1-2.7%/365)),"")</f>
        <v>3.0769948417744286E-4</v>
      </c>
      <c r="D92" s="4">
        <f>IFERROR(日收益率!D92*(1+参数!D$6/全价!D92*100*(1-2.7%/365)),"")</f>
        <v>2.2485932287310529E-3</v>
      </c>
      <c r="E92" s="4">
        <f>IFERROR(日收益率!E92*(1+参数!E$6/全价!E92*100*(1-2.7%/365)),"")</f>
        <v>2.7859028426533588E-4</v>
      </c>
      <c r="F92" s="4" t="str">
        <f>IFERROR(日收益率!F92*(1+参数!F$6/全价!F92*100*(1-2.7%/365)),"")</f>
        <v/>
      </c>
      <c r="G92" s="4" t="str">
        <f>IFERROR(日收益率!G92*(1+参数!G$6/全价!G92*100*(1-2.7%/365)),"")</f>
        <v/>
      </c>
      <c r="H92" s="4">
        <f>IFERROR(日收益率!H92*(1+参数!H$6/全价!H92*100*(1-2.7%/365)),"")</f>
        <v>-6.4257722533873473E-4</v>
      </c>
      <c r="I92" s="4">
        <f>IFERROR(日收益率!I92*(1+参数!I$6/全价!I92*100*(1-2.7%/365)),"")</f>
        <v>-4.9462204081891802E-5</v>
      </c>
      <c r="J92" s="4">
        <f>IFERROR(日收益率!J92*(1+参数!J$6/全价!J92*100*(1-2.7%/365)),"")</f>
        <v>4.3333822948274646E-4</v>
      </c>
      <c r="K92" s="4" t="str">
        <f>IFERROR(日收益率!K92*(1+参数!K$6/全价!K92*100*(1-2.7%/365)),"")</f>
        <v/>
      </c>
    </row>
    <row r="93" spans="1:11" x14ac:dyDescent="0.15">
      <c r="A93" s="1">
        <v>42418</v>
      </c>
      <c r="B93" s="4">
        <f>IFERROR(日收益率!B93*(1+参数!B$6/全价!B93*100*(1-2.7%/365)),"")</f>
        <v>-3.1812520818428726E-3</v>
      </c>
      <c r="C93" s="4">
        <f>IFERROR(日收益率!C93*(1+参数!C$6/全价!C93*100*(1-2.7%/365)),"")</f>
        <v>-1.2779448117022736E-3</v>
      </c>
      <c r="D93" s="4">
        <f>IFERROR(日收益率!D93*(1+参数!D$6/全价!D93*100*(1-2.7%/365)),"")</f>
        <v>-2.133433436223521E-4</v>
      </c>
      <c r="E93" s="4" t="str">
        <f>IFERROR(日收益率!E93*(1+参数!E$6/全价!E93*100*(1-2.7%/365)),"")</f>
        <v/>
      </c>
      <c r="F93" s="4" t="str">
        <f>IFERROR(日收益率!F93*(1+参数!F$6/全价!F93*100*(1-2.7%/365)),"")</f>
        <v/>
      </c>
      <c r="G93" s="4" t="str">
        <f>IFERROR(日收益率!G93*(1+参数!G$6/全价!G93*100*(1-2.7%/365)),"")</f>
        <v/>
      </c>
      <c r="H93" s="4">
        <f>IFERROR(日收益率!H93*(1+参数!H$6/全价!H93*100*(1-2.7%/365)),"")</f>
        <v>3.2138671373555639E-4</v>
      </c>
      <c r="I93" s="4">
        <f>IFERROR(日收益率!I93*(1+参数!I$6/全价!I93*100*(1-2.7%/365)),"")</f>
        <v>-5.9117594035949892E-4</v>
      </c>
      <c r="J93" s="4">
        <f>IFERROR(日收益率!J93*(1+参数!J$6/全价!J93*100*(1-2.7%/365)),"")</f>
        <v>1.8333490456996654E-3</v>
      </c>
      <c r="K93" s="4" t="str">
        <f>IFERROR(日收益率!K93*(1+参数!K$6/全价!K93*100*(1-2.7%/365)),"")</f>
        <v/>
      </c>
    </row>
    <row r="94" spans="1:11" x14ac:dyDescent="0.15">
      <c r="A94" s="1">
        <v>42419</v>
      </c>
      <c r="B94" s="4">
        <f>IFERROR(日收益率!B94*(1+参数!B$6/全价!B94*100*(1-2.7%/365)),"")</f>
        <v>1.3311690805261282E-2</v>
      </c>
      <c r="C94" s="4">
        <f>IFERROR(日收益率!C94*(1+参数!C$6/全价!C94*100*(1-2.7%/365)),"")</f>
        <v>-8.8774860890710093E-5</v>
      </c>
      <c r="D94" s="4">
        <f>IFERROR(日收益率!D94*(1+参数!D$6/全价!D94*100*(1-2.7%/365)),"")</f>
        <v>4.4241533486042973E-4</v>
      </c>
      <c r="E94" s="4" t="str">
        <f>IFERROR(日收益率!E94*(1+参数!E$6/全价!E94*100*(1-2.7%/365)),"")</f>
        <v/>
      </c>
      <c r="F94" s="4">
        <f>IFERROR(日收益率!F94*(1+参数!F$6/全价!F94*100*(1-2.7%/365)),"")</f>
        <v>3.0291424284133395E-4</v>
      </c>
      <c r="G94" s="4" t="str">
        <f>IFERROR(日收益率!G94*(1+参数!G$6/全价!G94*100*(1-2.7%/365)),"")</f>
        <v/>
      </c>
      <c r="H94" s="4">
        <f>IFERROR(日收益率!H94*(1+参数!H$6/全价!H94*100*(1-2.7%/365)),"")</f>
        <v>3.2130035014454606E-4</v>
      </c>
      <c r="I94" s="4">
        <f>IFERROR(日收益率!I94*(1+参数!I$6/全价!I94*100*(1-2.7%/365)),"")</f>
        <v>2.6581592217952395E-3</v>
      </c>
      <c r="J94" s="4">
        <f>IFERROR(日收益率!J94*(1+参数!J$6/全价!J94*100*(1-2.7%/365)),"")</f>
        <v>5.4962625381374496E-3</v>
      </c>
      <c r="K94" s="4" t="str">
        <f>IFERROR(日收益率!K94*(1+参数!K$6/全价!K94*100*(1-2.7%/365)),"")</f>
        <v/>
      </c>
    </row>
    <row r="95" spans="1:11" x14ac:dyDescent="0.15">
      <c r="A95" s="1">
        <v>42422</v>
      </c>
      <c r="B95" s="4">
        <f>IFERROR(日收益率!B95*(1+参数!B$6/全价!B95*100*(1-2.7%/365)),"")</f>
        <v>7.5919828667042166E-4</v>
      </c>
      <c r="C95" s="4">
        <f>IFERROR(日收益率!C95*(1+参数!C$6/全价!C95*100*(1-2.7%/365)),"")</f>
        <v>6.5941582655446279E-4</v>
      </c>
      <c r="D95" s="4">
        <f>IFERROR(日收益率!D95*(1+参数!D$6/全价!D95*100*(1-2.7%/365)),"")</f>
        <v>1.4902599027248639E-3</v>
      </c>
      <c r="E95" s="4">
        <f>IFERROR(日收益率!E95*(1+参数!E$6/全价!E95*100*(1-2.7%/365)),"")</f>
        <v>1.587679373478123E-3</v>
      </c>
      <c r="F95" s="4">
        <f>IFERROR(日收益率!F95*(1+参数!F$6/全价!F95*100*(1-2.7%/365)),"")</f>
        <v>9.0838196863309137E-4</v>
      </c>
      <c r="G95" s="4" t="str">
        <f>IFERROR(日收益率!G95*(1+参数!G$6/全价!G95*100*(1-2.7%/365)),"")</f>
        <v/>
      </c>
      <c r="H95" s="4">
        <f>IFERROR(日收益率!H95*(1+参数!H$6/全价!H95*100*(1-2.7%/365)),"")</f>
        <v>9.6349306281729818E-4</v>
      </c>
      <c r="I95" s="4">
        <f>IFERROR(日收益率!I95*(1+参数!I$6/全价!I95*100*(1-2.7%/365)),"")</f>
        <v>1.1132700073893803E-3</v>
      </c>
      <c r="J95" s="4">
        <f>IFERROR(日收益率!J95*(1+参数!J$6/全价!J95*100*(1-2.7%/365)),"")</f>
        <v>-1.0065704560522337E-4</v>
      </c>
      <c r="K95" s="4" t="str">
        <f>IFERROR(日收益率!K95*(1+参数!K$6/全价!K95*100*(1-2.7%/365)),"")</f>
        <v/>
      </c>
    </row>
    <row r="96" spans="1:11" x14ac:dyDescent="0.15">
      <c r="A96" s="1">
        <v>42423</v>
      </c>
      <c r="B96" s="4">
        <f>IFERROR(日收益率!B96*(1+参数!B$6/全价!B96*100*(1-2.7%/365)),"")</f>
        <v>4.4017729032333709E-3</v>
      </c>
      <c r="C96" s="4">
        <f>IFERROR(日收益率!C96*(1+参数!C$6/全价!C96*100*(1-2.7%/365)),"")</f>
        <v>8.3642319428649302E-4</v>
      </c>
      <c r="D96" s="4">
        <f>IFERROR(日收益率!D96*(1+参数!D$6/全价!D96*100*(1-2.7%/365)),"")</f>
        <v>2.780374466223414E-4</v>
      </c>
      <c r="E96" s="4">
        <f>IFERROR(日收益率!E96*(1+参数!E$6/全价!E96*100*(1-2.7%/365)),"")</f>
        <v>9.0131454395294403E-5</v>
      </c>
      <c r="F96" s="4">
        <f>IFERROR(日收益率!F96*(1+参数!F$6/全价!F96*100*(1-2.7%/365)),"")</f>
        <v>3.0261194815809462E-4</v>
      </c>
      <c r="G96" s="4" t="str">
        <f>IFERROR(日收益率!G96*(1+参数!G$6/全价!G96*100*(1-2.7%/365)),"")</f>
        <v/>
      </c>
      <c r="H96" s="4">
        <f>IFERROR(日收益率!H96*(1+参数!H$6/全价!H96*100*(1-2.7%/365)),"")</f>
        <v>6.418610431806075E-4</v>
      </c>
      <c r="I96" s="4">
        <f>IFERROR(日收益率!I96*(1+参数!I$6/全价!I96*100*(1-2.7%/365)),"")</f>
        <v>1.3074415142695138E-4</v>
      </c>
      <c r="J96" s="4">
        <f>IFERROR(日收益率!J96*(1+参数!J$6/全价!J96*100*(1-2.7%/365)),"")</f>
        <v>8.2531975401042596E-5</v>
      </c>
      <c r="K96" s="4" t="str">
        <f>IFERROR(日收益率!K96*(1+参数!K$6/全价!K96*100*(1-2.7%/365)),"")</f>
        <v/>
      </c>
    </row>
    <row r="97" spans="1:11" x14ac:dyDescent="0.15">
      <c r="A97" s="1">
        <v>42424</v>
      </c>
      <c r="B97" s="4">
        <f>IFERROR(日收益率!B97*(1+参数!B$6/全价!B97*100*(1-2.7%/365)),"")</f>
        <v>-1.5766447015796246E-3</v>
      </c>
      <c r="C97" s="4">
        <f>IFERROR(日收益率!C97*(1+参数!C$6/全价!C97*100*(1-2.7%/365)),"")</f>
        <v>1.755059638408533E-4</v>
      </c>
      <c r="D97" s="4">
        <f>IFERROR(日收益率!D97*(1+参数!D$6/全价!D97*100*(1-2.7%/365)),"")</f>
        <v>9.3240728208914654E-4</v>
      </c>
      <c r="E97" s="4">
        <f>IFERROR(日收益率!E97*(1+参数!E$6/全价!E97*100*(1-2.7%/365)),"")</f>
        <v>-2.8585222688939975E-4</v>
      </c>
      <c r="F97" s="4">
        <f>IFERROR(日收益率!F97*(1+参数!F$6/全价!F97*100*(1-2.7%/365)),"")</f>
        <v>1.3265608680411312E-4</v>
      </c>
      <c r="G97" s="4">
        <f>IFERROR(日收益率!G97*(1+参数!G$6/全价!G97*100*(1-2.7%/365)),"")</f>
        <v>3.9119724254015071E-3</v>
      </c>
      <c r="H97" s="4">
        <f>IFERROR(日收益率!H97*(1+参数!H$6/全价!H97*100*(1-2.7%/365)),"")</f>
        <v>1.6039772514715036E-4</v>
      </c>
      <c r="I97" s="4">
        <f>IFERROR(日收益率!I97*(1+参数!I$6/全价!I97*100*(1-2.7%/365)),"")</f>
        <v>-4.9334502834561579E-5</v>
      </c>
      <c r="J97" s="4">
        <f>IFERROR(日收益率!J97*(1+参数!J$6/全价!J97*100*(1-2.7%/365)),"")</f>
        <v>-9.1594233860530582E-5</v>
      </c>
      <c r="K97" s="4" t="str">
        <f>IFERROR(日收益率!K97*(1+参数!K$6/全价!K97*100*(1-2.7%/365)),"")</f>
        <v/>
      </c>
    </row>
    <row r="98" spans="1:11" x14ac:dyDescent="0.15">
      <c r="A98" s="1">
        <v>42425</v>
      </c>
      <c r="B98" s="4">
        <f>IFERROR(日收益率!B98*(1+参数!B$6/全价!B98*100*(1-2.7%/365)),"")</f>
        <v>7.1817048908113363E-4</v>
      </c>
      <c r="C98" s="4">
        <f>IFERROR(日收益率!C98*(1+参数!C$6/全价!C98*100*(1-2.7%/365)),"")</f>
        <v>4.3418555126667389E-5</v>
      </c>
      <c r="D98" s="4">
        <f>IFERROR(日收益率!D98*(1+参数!D$6/全价!D98*100*(1-2.7%/365)),"")</f>
        <v>1.095132152146649E-3</v>
      </c>
      <c r="E98" s="4" t="str">
        <f>IFERROR(日收益率!E98*(1+参数!E$6/全价!E98*100*(1-2.7%/365)),"")</f>
        <v/>
      </c>
      <c r="F98" s="4">
        <f>IFERROR(日收益率!F98*(1+参数!F$6/全价!F98*100*(1-2.7%/365)),"")</f>
        <v>-3.7234263185470504E-5</v>
      </c>
      <c r="G98" s="4">
        <f>IFERROR(日收益率!G98*(1+参数!G$6/全价!G98*100*(1-2.7%/365)),"")</f>
        <v>-1.07250160622047E-2</v>
      </c>
      <c r="H98" s="4">
        <f>IFERROR(日收益率!H98*(1+参数!H$6/全价!H98*100*(1-2.7%/365)),"")</f>
        <v>-1.2834559380336898E-3</v>
      </c>
      <c r="I98" s="4">
        <f>IFERROR(日收益率!I98*(1+参数!I$6/全价!I98*100*(1-2.7%/365)),"")</f>
        <v>-2.5720372941272374E-3</v>
      </c>
      <c r="J98" s="4">
        <f>IFERROR(日收益率!J98*(1+参数!J$6/全价!J98*100*(1-2.7%/365)),"")</f>
        <v>-5.3226394631942743E-3</v>
      </c>
      <c r="K98" s="4">
        <f>IFERROR(日收益率!K98*(1+参数!K$6/全价!K98*100*(1-2.7%/365)),"")</f>
        <v>1.1268951142827948E-4</v>
      </c>
    </row>
    <row r="99" spans="1:11" x14ac:dyDescent="0.15">
      <c r="A99" s="1">
        <v>42426</v>
      </c>
      <c r="B99" s="4">
        <f>IFERROR(日收益率!B99*(1+参数!B$6/全价!B99*100*(1-2.7%/365)),"")</f>
        <v>9.0060380044829969E-4</v>
      </c>
      <c r="C99" s="4">
        <f>IFERROR(日收益率!C99*(1+参数!C$6/全价!C99*100*(1-2.7%/365)),"")</f>
        <v>5.7149527003101247E-3</v>
      </c>
      <c r="D99" s="4">
        <f>IFERROR(日收益率!D99*(1+参数!D$6/全价!D99*100*(1-2.7%/365)),"")</f>
        <v>-1.1932412365894091E-3</v>
      </c>
      <c r="E99" s="4" t="str">
        <f>IFERROR(日收益率!E99*(1+参数!E$6/全价!E99*100*(1-2.7%/365)),"")</f>
        <v/>
      </c>
      <c r="F99" s="4">
        <f>IFERROR(日收益率!F99*(1+参数!F$6/全价!F99*100*(1-2.7%/365)),"")</f>
        <v>3.0251266002266831E-4</v>
      </c>
      <c r="G99" s="4">
        <f>IFERROR(日收益率!G99*(1+参数!G$6/全价!G99*100*(1-2.7%/365)),"")</f>
        <v>3.9333790571885168E-3</v>
      </c>
      <c r="H99" s="4">
        <f>IFERROR(日收益率!H99*(1+参数!H$6/全价!H99*100*(1-2.7%/365)),"")</f>
        <v>1.4444900819721663E-3</v>
      </c>
      <c r="I99" s="4">
        <f>IFERROR(日收益率!I99*(1+参数!I$6/全价!I99*100*(1-2.7%/365)),"")</f>
        <v>2.1147771288307143E-3</v>
      </c>
      <c r="J99" s="4">
        <f>IFERROR(日收益率!J99*(1+参数!J$6/全价!J99*100*(1-2.7%/365)),"")</f>
        <v>3.5768961881364556E-3</v>
      </c>
      <c r="K99" s="4">
        <f>IFERROR(日收益率!K99*(1+参数!K$6/全价!K99*100*(1-2.7%/365)),"")</f>
        <v>6.3092527314648804E-3</v>
      </c>
    </row>
    <row r="100" spans="1:11" x14ac:dyDescent="0.15">
      <c r="A100" s="1">
        <v>42429</v>
      </c>
      <c r="B100" s="4">
        <f>IFERROR(日收益率!B100*(1+参数!B$6/全价!B100*100*(1-2.7%/365)),"")</f>
        <v>-2.4527336727393342E-3</v>
      </c>
      <c r="C100" s="4">
        <f>IFERROR(日收益率!C100*(1+参数!C$6/全价!C100*100*(1-2.7%/365)),"")</f>
        <v>2.154299014003045E-3</v>
      </c>
      <c r="D100" s="4">
        <f>IFERROR(日收益率!D100*(1+参数!D$6/全价!D100*100*(1-2.7%/365)),"")</f>
        <v>-1.4786575901897203E-4</v>
      </c>
      <c r="E100" s="4">
        <f>IFERROR(日收益率!E100*(1+参数!E$6/全价!E100*100*(1-2.7%/365)),"")</f>
        <v>1.7764331597871069E-3</v>
      </c>
      <c r="F100" s="4">
        <f>IFERROR(日收益率!F100*(1+参数!F$6/全价!F100*100*(1-2.7%/365)),"")</f>
        <v>2.2799526393482535E-4</v>
      </c>
      <c r="G100" s="4">
        <f>IFERROR(日收益率!G100*(1+参数!G$6/全价!G100*100*(1-2.7%/365)),"")</f>
        <v>-4.7458601122679E-3</v>
      </c>
      <c r="H100" s="4">
        <f>IFERROR(日收益率!H100*(1+参数!H$6/全价!H100*100*(1-2.7%/365)),"")</f>
        <v>-1.4437499704244995E-3</v>
      </c>
      <c r="I100" s="4">
        <f>IFERROR(日收益率!I100*(1+参数!I$6/全价!I100*100*(1-2.7%/365)),"")</f>
        <v>1.8326604936189789E-3</v>
      </c>
      <c r="J100" s="4" t="str">
        <f>IFERROR(日收益率!J100*(1+参数!J$6/全价!J100*100*(1-2.7%/365)),"")</f>
        <v/>
      </c>
      <c r="K100" s="4" t="str">
        <f>IFERROR(日收益率!K100*(1+参数!K$6/全价!K100*100*(1-2.7%/365)),"")</f>
        <v/>
      </c>
    </row>
    <row r="101" spans="1:11" x14ac:dyDescent="0.15">
      <c r="A101" s="1">
        <v>42430</v>
      </c>
      <c r="B101" s="4" t="str">
        <f>IFERROR(日收益率!B101*(1+参数!B$6/全价!B101*100*(1-2.7%/365)),"")</f>
        <v/>
      </c>
      <c r="C101" s="4">
        <f>IFERROR(日收益率!C101*(1+参数!C$6/全价!C101*100*(1-2.7%/365)),"")</f>
        <v>-3.890866039026922E-4</v>
      </c>
      <c r="D101" s="4">
        <f>IFERROR(日收益率!D101*(1+参数!D$6/全价!D101*100*(1-2.7%/365)),"")</f>
        <v>1.0953571655934961E-3</v>
      </c>
      <c r="E101" s="4">
        <f>IFERROR(日收益率!E101*(1+参数!E$6/全价!E101*100*(1-2.7%/365)),"")</f>
        <v>2.7817370505795976E-4</v>
      </c>
      <c r="F101" s="4">
        <f>IFERROR(日收益率!F101*(1+参数!F$6/全价!F101*100*(1-2.7%/365)),"")</f>
        <v>1.1511336437626525E-3</v>
      </c>
      <c r="G101" s="4" t="str">
        <f>IFERROR(日收益率!G101*(1+参数!G$6/全价!G101*100*(1-2.7%/365)),"")</f>
        <v/>
      </c>
      <c r="H101" s="4">
        <f>IFERROR(日收益率!H101*(1+参数!H$6/全价!H101*100*(1-2.7%/365)),"")</f>
        <v>2.4069259617542364E-3</v>
      </c>
      <c r="I101" s="4">
        <f>IFERROR(日收益率!I101*(1+参数!I$6/全价!I101*100*(1-2.7%/365)),"")</f>
        <v>2.1081728677354991E-3</v>
      </c>
      <c r="J101" s="4" t="str">
        <f>IFERROR(日收益率!J101*(1+参数!J$6/全价!J101*100*(1-2.7%/365)),"")</f>
        <v/>
      </c>
      <c r="K101" s="4" t="str">
        <f>IFERROR(日收益率!K101*(1+参数!K$6/全价!K101*100*(1-2.7%/365)),"")</f>
        <v/>
      </c>
    </row>
    <row r="102" spans="1:11" x14ac:dyDescent="0.15">
      <c r="A102" s="1">
        <v>42431</v>
      </c>
      <c r="B102" s="4" t="str">
        <f>IFERROR(日收益率!B102*(1+参数!B$6/全价!B102*100*(1-2.7%/365)),"")</f>
        <v/>
      </c>
      <c r="C102" s="4">
        <f>IFERROR(日收益率!C102*(1+参数!C$6/全价!C102*100*(1-2.7%/365)),"")</f>
        <v>1.9358738651711687E-4</v>
      </c>
      <c r="D102" s="4">
        <f>IFERROR(日收益率!D102*(1+参数!D$6/全价!D102*100*(1-2.7%/365)),"")</f>
        <v>1.2576783090179065E-3</v>
      </c>
      <c r="E102" s="4">
        <f>IFERROR(日收益率!E102*(1+参数!E$6/全价!E102*100*(1-2.7%/365)),"")</f>
        <v>4.4092269524161828E-3</v>
      </c>
      <c r="F102" s="4">
        <f>IFERROR(日收益率!F102*(1+参数!F$6/全价!F102*100*(1-2.7%/365)),"")</f>
        <v>3.0209351938706344E-4</v>
      </c>
      <c r="G102" s="4" t="str">
        <f>IFERROR(日收益率!G102*(1+参数!G$6/全价!G102*100*(1-2.7%/365)),"")</f>
        <v/>
      </c>
      <c r="H102" s="4">
        <f>IFERROR(日收益率!H102*(1+参数!H$6/全价!H102*100*(1-2.7%/365)),"")</f>
        <v>8.0100495490977594E-4</v>
      </c>
      <c r="I102" s="4">
        <f>IFERROR(日收益率!I102*(1+参数!I$6/全价!I102*100*(1-2.7%/365)),"")</f>
        <v>2.4634048500582323E-3</v>
      </c>
      <c r="J102" s="4">
        <f>IFERROR(日收益率!J102*(1+参数!J$6/全价!J102*100*(1-2.7%/365)),"")</f>
        <v>3.5684270885695097E-3</v>
      </c>
      <c r="K102" s="4" t="str">
        <f>IFERROR(日收益率!K102*(1+参数!K$6/全价!K102*100*(1-2.7%/365)),"")</f>
        <v/>
      </c>
    </row>
    <row r="103" spans="1:11" x14ac:dyDescent="0.15">
      <c r="A103" s="1">
        <v>42432</v>
      </c>
      <c r="B103" s="4" t="str">
        <f>IFERROR(日收益率!B103*(1+参数!B$6/全价!B103*100*(1-2.7%/365)),"")</f>
        <v/>
      </c>
      <c r="C103" s="4">
        <f>IFERROR(日收益率!C103*(1+参数!C$6/全价!C103*100*(1-2.7%/365)),"")</f>
        <v>1.9355412206481783E-4</v>
      </c>
      <c r="D103" s="4">
        <f>IFERROR(日收益率!D103*(1+参数!D$6/全价!D103*100*(1-2.7%/365)),"")</f>
        <v>-8.6558820335987411E-4</v>
      </c>
      <c r="E103" s="4">
        <f>IFERROR(日收益率!E103*(1+参数!E$6/全价!E103*100*(1-2.7%/365)),"")</f>
        <v>1.2135851046863532E-3</v>
      </c>
      <c r="F103" s="4">
        <f>IFERROR(日收益率!F103*(1+参数!F$6/全价!F103*100*(1-2.7%/365)),"")</f>
        <v>3.0201826768356204E-4</v>
      </c>
      <c r="G103" s="4" t="str">
        <f>IFERROR(日收益率!G103*(1+参数!G$6/全价!G103*100*(1-2.7%/365)),"")</f>
        <v/>
      </c>
      <c r="H103" s="4">
        <f>IFERROR(日收益率!H103*(1+参数!H$6/全价!H103*100*(1-2.7%/365)),"")</f>
        <v>8.0046842845447961E-4</v>
      </c>
      <c r="I103" s="4">
        <f>IFERROR(日收益率!I103*(1+参数!I$6/全价!I103*100*(1-2.7%/365)),"")</f>
        <v>-4.0760204356713511E-4</v>
      </c>
      <c r="J103" s="4" t="str">
        <f>IFERROR(日收益率!J103*(1+参数!J$6/全价!J103*100*(1-2.7%/365)),"")</f>
        <v/>
      </c>
      <c r="K103" s="4" t="str">
        <f>IFERROR(日收益率!K103*(1+参数!K$6/全价!K103*100*(1-2.7%/365)),"")</f>
        <v/>
      </c>
    </row>
    <row r="104" spans="1:11" x14ac:dyDescent="0.15">
      <c r="A104" s="1">
        <v>42433</v>
      </c>
      <c r="B104" s="4" t="str">
        <f>IFERROR(日收益率!B104*(1+参数!B$6/全价!B104*100*(1-2.7%/365)),"")</f>
        <v/>
      </c>
      <c r="C104" s="4">
        <f>IFERROR(日收益率!C104*(1+参数!C$6/全价!C104*100*(1-2.7%/365)),"")</f>
        <v>4.7883005228503823E-5</v>
      </c>
      <c r="D104" s="4">
        <f>IFERROR(日收益率!D104*(1+参数!D$6/全价!D104*100*(1-2.7%/365)),"")</f>
        <v>2.8892358948045455E-3</v>
      </c>
      <c r="E104" s="4">
        <f>IFERROR(日收益率!E104*(1+参数!E$6/全价!E104*100*(1-2.7%/365)),"")</f>
        <v>5.5103215556824231E-3</v>
      </c>
      <c r="F104" s="4">
        <f>IFERROR(日收益率!F104*(1+参数!F$6/全价!F104*100*(1-2.7%/365)),"")</f>
        <v>3.0194305019963941E-4</v>
      </c>
      <c r="G104" s="4" t="str">
        <f>IFERROR(日收益率!G104*(1+参数!G$6/全价!G104*100*(1-2.7%/365)),"")</f>
        <v/>
      </c>
      <c r="H104" s="4">
        <f>IFERROR(日收益率!H104*(1+参数!H$6/全价!H104*100*(1-2.7%/365)),"")</f>
        <v>3.0381077370782981E-3</v>
      </c>
      <c r="I104" s="4">
        <f>IFERROR(日收益率!I104*(1+参数!I$6/全价!I104*100*(1-2.7%/365)),"")</f>
        <v>2.9965266157095569E-3</v>
      </c>
      <c r="J104" s="4" t="str">
        <f>IFERROR(日收益率!J104*(1+参数!J$6/全价!J104*100*(1-2.7%/365)),"")</f>
        <v/>
      </c>
      <c r="K104" s="4" t="str">
        <f>IFERROR(日收益率!K104*(1+参数!K$6/全价!K104*100*(1-2.7%/365)),"")</f>
        <v/>
      </c>
    </row>
    <row r="105" spans="1:11" x14ac:dyDescent="0.15">
      <c r="A105" s="1">
        <v>42436</v>
      </c>
      <c r="B105" s="4" t="str">
        <f>IFERROR(日收益率!B105*(1+参数!B$6/全价!B105*100*(1-2.7%/365)),"")</f>
        <v/>
      </c>
      <c r="C105" s="4">
        <f>IFERROR(日收益率!C105*(1+参数!C$6/全价!C105*100*(1-2.7%/365)),"")</f>
        <v>2.8926530656773667E-4</v>
      </c>
      <c r="D105" s="4">
        <f>IFERROR(日收益率!D105*(1+参数!D$6/全价!D105*100*(1-2.7%/365)),"")</f>
        <v>2.7841967169699349E-3</v>
      </c>
      <c r="E105" s="4">
        <f>IFERROR(日收益率!E105*(1+参数!E$6/全价!E105*100*(1-2.7%/365)),"")</f>
        <v>8.2703655426680949E-4</v>
      </c>
      <c r="F105" s="4">
        <f>IFERROR(日收益率!F105*(1+参数!F$6/全价!F105*100*(1-2.7%/365)),"")</f>
        <v>1.7525371663162565E-3</v>
      </c>
      <c r="G105" s="4" t="str">
        <f>IFERROR(日收益率!G105*(1+参数!G$6/全价!G105*100*(1-2.7%/365)),"")</f>
        <v/>
      </c>
      <c r="H105" s="4">
        <f>IFERROR(日收益率!H105*(1+参数!H$6/全价!H105*100*(1-2.7%/365)),"")</f>
        <v>-1.596172227999936E-4</v>
      </c>
      <c r="I105" s="4">
        <f>IFERROR(日收益率!I105*(1+参数!I$6/全价!I105*100*(1-2.7%/365)),"")</f>
        <v>7.4715642835859741E-4</v>
      </c>
      <c r="J105" s="4">
        <f>IFERROR(日收益率!J105*(1+参数!J$6/全价!J105*100*(1-2.7%/365)),"")</f>
        <v>4.5973827645682782E-3</v>
      </c>
      <c r="K105" s="4" t="str">
        <f>IFERROR(日收益率!K105*(1+参数!K$6/全价!K105*100*(1-2.7%/365)),"")</f>
        <v/>
      </c>
    </row>
    <row r="106" spans="1:11" x14ac:dyDescent="0.15">
      <c r="A106" s="1">
        <v>42437</v>
      </c>
      <c r="B106" s="4" t="str">
        <f>IFERROR(日收益率!B106*(1+参数!B$6/全价!B106*100*(1-2.7%/365)),"")</f>
        <v/>
      </c>
      <c r="C106" s="4">
        <f>IFERROR(日收益率!C106*(1+参数!C$6/全价!C106*100*(1-2.7%/365)),"")</f>
        <v>1.0668304886539467E-3</v>
      </c>
      <c r="D106" s="4">
        <f>IFERROR(日收益率!D106*(1+参数!D$6/全价!D106*100*(1-2.7%/365)),"")</f>
        <v>-2.1159924382688848E-4</v>
      </c>
      <c r="E106" s="4">
        <f>IFERROR(日收益率!E106*(1+参数!E$6/全价!E106*100*(1-2.7%/365)),"")</f>
        <v>6.479673176860005E-4</v>
      </c>
      <c r="F106" s="4">
        <f>IFERROR(日收益率!F106*(1+参数!F$6/全价!F106*100*(1-2.7%/365)),"")</f>
        <v>1.9932676785984695E-3</v>
      </c>
      <c r="G106" s="4">
        <f>IFERROR(日收益率!G106*(1+参数!G$6/全价!G106*100*(1-2.7%/365)),"")</f>
        <v>-3.3911122909948952E-3</v>
      </c>
      <c r="H106" s="4">
        <f>IFERROR(日收益率!H106*(1+参数!H$6/全价!H106*100*(1-2.7%/365)),"")</f>
        <v>3.192403223786819E-4</v>
      </c>
      <c r="I106" s="4">
        <f>IFERROR(日收益率!I106*(1+参数!I$6/全价!I106*100*(1-2.7%/365)),"")</f>
        <v>4.0583014256869243E-3</v>
      </c>
      <c r="J106" s="4">
        <f>IFERROR(日收益率!J106*(1+参数!J$6/全价!J106*100*(1-2.7%/365)),"")</f>
        <v>6.0289560438304436E-4</v>
      </c>
      <c r="K106" s="4" t="str">
        <f>IFERROR(日收益率!K106*(1+参数!K$6/全价!K106*100*(1-2.7%/365)),"")</f>
        <v/>
      </c>
    </row>
    <row r="107" spans="1:11" x14ac:dyDescent="0.15">
      <c r="A107" s="1">
        <v>42438</v>
      </c>
      <c r="B107" s="4" t="str">
        <f>IFERROR(日收益率!B107*(1+参数!B$6/全价!B107*100*(1-2.7%/365)),"")</f>
        <v/>
      </c>
      <c r="C107" s="4">
        <f>IFERROR(日收益率!C107*(1+参数!C$6/全价!C107*100*(1-2.7%/365)),"")</f>
        <v>1.0658209660561575E-3</v>
      </c>
      <c r="D107" s="4">
        <f>IFERROR(日收益率!D107*(1+参数!D$6/全价!D107*100*(1-2.7%/365)),"")</f>
        <v>2.2264444887537386E-3</v>
      </c>
      <c r="E107" s="4">
        <f>IFERROR(日收益率!E107*(1+参数!E$6/全价!E107*100*(1-2.7%/365)),"")</f>
        <v>-9.6909065618357824E-5</v>
      </c>
      <c r="F107" s="4">
        <f>IFERROR(日收益率!F107*(1+参数!F$6/全价!F107*100*(1-2.7%/365)),"")</f>
        <v>3.0093670162581671E-4</v>
      </c>
      <c r="G107" s="4">
        <f>IFERROR(日收益率!G107*(1+参数!G$6/全价!G107*100*(1-2.7%/365)),"")</f>
        <v>-1.8082626501455933E-2</v>
      </c>
      <c r="H107" s="4">
        <f>IFERROR(日收益率!H107*(1+参数!H$6/全价!H107*100*(1-2.7%/365)),"")</f>
        <v>-3.192040481090196E-4</v>
      </c>
      <c r="I107" s="4">
        <f>IFERROR(日收益率!I107*(1+参数!I$6/全价!I107*100*(1-2.7%/365)),"")</f>
        <v>-2.0097922996898171E-3</v>
      </c>
      <c r="J107" s="4">
        <f>IFERROR(日收益率!J107*(1+参数!J$6/全价!J107*100*(1-2.7%/365)),"")</f>
        <v>8.2228087482925146E-5</v>
      </c>
      <c r="K107" s="4" t="str">
        <f>IFERROR(日收益率!K107*(1+参数!K$6/全价!K107*100*(1-2.7%/365)),"")</f>
        <v/>
      </c>
    </row>
    <row r="108" spans="1:11" x14ac:dyDescent="0.15">
      <c r="A108" s="1">
        <v>42439</v>
      </c>
      <c r="B108" s="4">
        <f>IFERROR(日收益率!B108*(1+参数!B$6/全价!B108*100*(1-2.7%/365)),"")</f>
        <v>8.6419052575214764E-3</v>
      </c>
      <c r="C108" s="4">
        <f>IFERROR(日收益率!C108*(1+参数!C$6/全价!C108*100*(1-2.7%/365)),"")</f>
        <v>-5.3359158783888069E-4</v>
      </c>
      <c r="D108" s="4">
        <f>IFERROR(日收益率!D108*(1+参数!D$6/全价!D108*100*(1-2.7%/365)),"")</f>
        <v>1.4114452947971922E-3</v>
      </c>
      <c r="E108" s="4">
        <f>IFERROR(日收益率!E108*(1+参数!E$6/全价!E108*100*(1-2.7%/365)),"")</f>
        <v>-2.5187952847443552E-3</v>
      </c>
      <c r="F108" s="4" t="str">
        <f>IFERROR(日收益率!F108*(1+参数!F$6/全价!F108*100*(1-2.7%/365)),"")</f>
        <v/>
      </c>
      <c r="G108" s="4">
        <f>IFERROR(日收益率!G108*(1+参数!G$6/全价!G108*100*(1-2.7%/365)),"")</f>
        <v>9.4958643311304335E-3</v>
      </c>
      <c r="H108" s="4">
        <f>IFERROR(日收益率!H108*(1+参数!H$6/全价!H108*100*(1-2.7%/365)),"")</f>
        <v>-9.5801545343026349E-4</v>
      </c>
      <c r="I108" s="4">
        <f>IFERROR(日收益率!I108*(1+参数!I$6/全价!I108*100*(1-2.7%/365)),"")</f>
        <v>-2.2737158596679432E-4</v>
      </c>
      <c r="J108" s="4">
        <f>IFERROR(日收益率!J108*(1+参数!J$6/全价!J108*100*(1-2.7%/365)),"")</f>
        <v>3.8949966127287852E-3</v>
      </c>
      <c r="K108" s="4">
        <f>IFERROR(日收益率!K108*(1+参数!K$6/全价!K108*100*(1-2.7%/365)),"")</f>
        <v>-3.1883244165419538E-4</v>
      </c>
    </row>
    <row r="109" spans="1:11" x14ac:dyDescent="0.15">
      <c r="A109" s="1">
        <v>42440</v>
      </c>
      <c r="B109" s="4" t="str">
        <f>IFERROR(日收益率!B109*(1+参数!B$6/全价!B109*100*(1-2.7%/365)),"")</f>
        <v/>
      </c>
      <c r="C109" s="4">
        <f>IFERROR(日收益率!C109*(1+参数!C$6/全价!C109*100*(1-2.7%/365)),"")</f>
        <v>9.1998644558170643E-4</v>
      </c>
      <c r="D109" s="4">
        <f>IFERROR(日收益率!D109*(1+参数!D$6/全价!D109*100*(1-2.7%/365)),"")</f>
        <v>1.4097837748847234E-3</v>
      </c>
      <c r="E109" s="4">
        <f>IFERROR(日收益率!E109*(1+参数!E$6/全价!E109*100*(1-2.7%/365)),"")</f>
        <v>1.2083303490624214E-3</v>
      </c>
      <c r="F109" s="4" t="str">
        <f>IFERROR(日收益率!F109*(1+参数!F$6/全价!F109*100*(1-2.7%/365)),"")</f>
        <v/>
      </c>
      <c r="G109" s="4">
        <f>IFERROR(日收益率!G109*(1+参数!G$6/全价!G109*100*(1-2.7%/365)),"")</f>
        <v>-1.450234701435957E-2</v>
      </c>
      <c r="H109" s="4">
        <f>IFERROR(日收益率!H109*(1+参数!H$6/全价!H109*100*(1-2.7%/365)),"")</f>
        <v>9.5834217073834137E-4</v>
      </c>
      <c r="I109" s="4">
        <f>IFERROR(日收益率!I109*(1+参数!I$6/全价!I109*100*(1-2.7%/365)),"")</f>
        <v>6.6497385087939875E-4</v>
      </c>
      <c r="J109" s="4">
        <f>IFERROR(日收益率!J109*(1+参数!J$6/全价!J109*100*(1-2.7%/365)),"")</f>
        <v>2.5490903995314008E-4</v>
      </c>
      <c r="K109" s="4" t="str">
        <f>IFERROR(日收益率!K109*(1+参数!K$6/全价!K109*100*(1-2.7%/365)),"")</f>
        <v/>
      </c>
    </row>
    <row r="110" spans="1:11" x14ac:dyDescent="0.15">
      <c r="A110" s="1">
        <v>42443</v>
      </c>
      <c r="B110" s="4" t="str">
        <f>IFERROR(日收益率!B110*(1+参数!B$6/全价!B110*100*(1-2.7%/365)),"")</f>
        <v/>
      </c>
      <c r="C110" s="4">
        <f>IFERROR(日收益率!C110*(1+参数!C$6/全价!C110*100*(1-2.7%/365)),"")</f>
        <v>1.3051227497540153E-3</v>
      </c>
      <c r="D110" s="4">
        <f>IFERROR(日收益率!D110*(1+参数!D$6/全价!D110*100*(1-2.7%/365)),"")</f>
        <v>-1.7664985917898741E-3</v>
      </c>
      <c r="E110" s="4">
        <f>IFERROR(日收益率!E110*(1+参数!E$6/全价!E110*100*(1-2.7%/365)),"")</f>
        <v>1.7582303004487808E-3</v>
      </c>
      <c r="F110" s="4" t="str">
        <f>IFERROR(日收益率!F110*(1+参数!F$6/全价!F110*100*(1-2.7%/365)),"")</f>
        <v/>
      </c>
      <c r="G110" s="4">
        <f>IFERROR(日收益率!G110*(1+参数!G$6/全价!G110*100*(1-2.7%/365)),"")</f>
        <v>1.5592090459722558E-2</v>
      </c>
      <c r="H110" s="4">
        <f>IFERROR(日收益率!H110*(1+参数!H$6/全价!H110*100*(1-2.7%/365)),"")</f>
        <v>3.3495817497425267E-3</v>
      </c>
      <c r="I110" s="4">
        <f>IFERROR(日收益率!I110*(1+参数!I$6/全价!I110*100*(1-2.7%/365)),"")</f>
        <v>1.1018837330069779E-3</v>
      </c>
      <c r="J110" s="4">
        <f>IFERROR(日收益率!J110*(1+参数!J$6/全价!J110*100*(1-2.7%/365)),"")</f>
        <v>9.3732086388627095E-4</v>
      </c>
      <c r="K110" s="4" t="str">
        <f>IFERROR(日收益率!K110*(1+参数!K$6/全价!K110*100*(1-2.7%/365)),"")</f>
        <v/>
      </c>
    </row>
    <row r="111" spans="1:11" x14ac:dyDescent="0.15">
      <c r="A111" s="1">
        <v>42444</v>
      </c>
      <c r="B111" s="4" t="str">
        <f>IFERROR(日收益率!B111*(1+参数!B$6/全价!B111*100*(1-2.7%/365)),"")</f>
        <v/>
      </c>
      <c r="C111" s="4">
        <f>IFERROR(日收益率!C111*(1+参数!C$6/全价!C111*100*(1-2.7%/365)),"")</f>
        <v>1.7882990450701665E-3</v>
      </c>
      <c r="D111" s="4">
        <f>IFERROR(日收益率!D111*(1+参数!D$6/全价!D111*100*(1-2.7%/365)),"")</f>
        <v>4.0015944114354437E-3</v>
      </c>
      <c r="E111" s="4">
        <f>IFERROR(日收益率!E111*(1+参数!E$6/全价!E111*100*(1-2.7%/365)),"")</f>
        <v>-1.4001546637374348E-3</v>
      </c>
      <c r="F111" s="4" t="str">
        <f>IFERROR(日收益率!F111*(1+参数!F$6/全价!F111*100*(1-2.7%/365)),"")</f>
        <v/>
      </c>
      <c r="G111" s="4">
        <f>IFERROR(日收益率!G111*(1+参数!G$6/全价!G111*100*(1-2.7%/365)),"")</f>
        <v>3.9247254286148385E-3</v>
      </c>
      <c r="H111" s="4">
        <f>IFERROR(日收益率!H111*(1+参数!H$6/全价!H111*100*(1-2.7%/365)),"")</f>
        <v>1.273094317686241E-3</v>
      </c>
      <c r="I111" s="4">
        <f>IFERROR(日收益率!I111*(1+参数!I$6/全价!I111*100*(1-2.7%/365)),"")</f>
        <v>4.8584573447793669E-4</v>
      </c>
      <c r="J111" s="4">
        <f>IFERROR(日收益率!J111*(1+参数!J$6/全价!J111*100*(1-2.7%/365)),"")</f>
        <v>9.4562310198003524E-4</v>
      </c>
      <c r="K111" s="4" t="str">
        <f>IFERROR(日收益率!K111*(1+参数!K$6/全价!K111*100*(1-2.7%/365)),"")</f>
        <v/>
      </c>
    </row>
    <row r="112" spans="1:11" x14ac:dyDescent="0.15">
      <c r="A112" s="1">
        <v>42445</v>
      </c>
      <c r="B112" s="4">
        <f>IFERROR(日收益率!B112*(1+参数!B$6/全价!B112*100*(1-2.7%/365)),"")</f>
        <v>5.5985393384002042E-4</v>
      </c>
      <c r="C112" s="4">
        <f>IFERROR(日收益率!C112*(1+参数!C$6/全价!C112*100*(1-2.7%/365)),"")</f>
        <v>1.6406948935048895E-3</v>
      </c>
      <c r="D112" s="4">
        <f>IFERROR(日收益率!D112*(1+参数!D$6/全价!D112*100*(1-2.7%/365)),"")</f>
        <v>5.9773218641276989E-4</v>
      </c>
      <c r="E112" s="4">
        <f>IFERROR(日收益率!E112*(1+参数!E$6/全价!E112*100*(1-2.7%/365)),"")</f>
        <v>3.8120172765782803E-3</v>
      </c>
      <c r="F112" s="4" t="str">
        <f>IFERROR(日收益率!F112*(1+参数!F$6/全价!F112*100*(1-2.7%/365)),"")</f>
        <v/>
      </c>
      <c r="G112" s="4">
        <f>IFERROR(日收益率!G112*(1+参数!G$6/全价!G112*100*(1-2.7%/365)),"")</f>
        <v>-1.2601626496499619E-2</v>
      </c>
      <c r="H112" s="4">
        <f>IFERROR(日收益率!H112*(1+参数!H$6/全价!H112*100*(1-2.7%/365)),"")</f>
        <v>7.9492739863942753E-4</v>
      </c>
      <c r="I112" s="4">
        <f>IFERROR(日收益率!I112*(1+参数!I$6/全价!I112*100*(1-2.7%/365)),"")</f>
        <v>2.8000812133770069E-3</v>
      </c>
      <c r="J112" s="4">
        <f>IFERROR(日收益率!J112*(1+参数!J$6/全价!J112*100*(1-2.7%/365)),"")</f>
        <v>4.7381160099390814E-3</v>
      </c>
      <c r="K112" s="4" t="str">
        <f>IFERROR(日收益率!K112*(1+参数!K$6/全价!K112*100*(1-2.7%/365)),"")</f>
        <v/>
      </c>
    </row>
    <row r="113" spans="1:11" x14ac:dyDescent="0.15">
      <c r="A113" s="1">
        <v>42446</v>
      </c>
      <c r="B113" s="4" t="str">
        <f>IFERROR(日收益率!B113*(1+参数!B$6/全价!B113*100*(1-2.7%/365)),"")</f>
        <v/>
      </c>
      <c r="C113" s="4">
        <f>IFERROR(日收益率!C113*(1+参数!C$6/全价!C113*100*(1-2.7%/365)),"")</f>
        <v>3.3687151226595815E-4</v>
      </c>
      <c r="D113" s="4">
        <f>IFERROR(日收益率!D113*(1+参数!D$6/全价!D113*100*(1-2.7%/365)),"")</f>
        <v>4.3592237062375547E-4</v>
      </c>
      <c r="E113" s="4">
        <f>IFERROR(日收益率!E113*(1+参数!E$6/全价!E113*100*(1-2.7%/365)),"")</f>
        <v>3.9861348534029244E-3</v>
      </c>
      <c r="F113" s="4" t="str">
        <f>IFERROR(日收益率!F113*(1+参数!F$6/全价!F113*100*(1-2.7%/365)),"")</f>
        <v/>
      </c>
      <c r="G113" s="4">
        <f>IFERROR(日收益率!G113*(1+参数!G$6/全价!G113*100*(1-2.7%/365)),"")</f>
        <v>-4.3716208659427946E-3</v>
      </c>
      <c r="H113" s="4">
        <f>IFERROR(日收益率!H113*(1+参数!H$6/全价!H113*100*(1-2.7%/365)),"")</f>
        <v>7.9439831556980974E-4</v>
      </c>
      <c r="I113" s="4">
        <f>IFERROR(日收益率!I113*(1+参数!I$6/全价!I113*100*(1-2.7%/365)),"")</f>
        <v>3.0683238090039526E-4</v>
      </c>
      <c r="J113" s="4">
        <f>IFERROR(日收益率!J113*(1+参数!J$6/全价!J113*100*(1-2.7%/365)),"")</f>
        <v>8.8352284427560216E-3</v>
      </c>
      <c r="K113" s="4" t="str">
        <f>IFERROR(日收益率!K113*(1+参数!K$6/全价!K113*100*(1-2.7%/365)),"")</f>
        <v/>
      </c>
    </row>
    <row r="114" spans="1:11" x14ac:dyDescent="0.15">
      <c r="A114" s="1">
        <v>42447</v>
      </c>
      <c r="B114" s="4" t="str">
        <f>IFERROR(日收益率!B114*(1+参数!B$6/全价!B114*100*(1-2.7%/365)),"")</f>
        <v/>
      </c>
      <c r="C114" s="4">
        <f>IFERROR(日收益率!C114*(1+参数!C$6/全价!C114*100*(1-2.7%/365)),"")</f>
        <v>-2.4171359729830647E-4</v>
      </c>
      <c r="D114" s="4">
        <f>IFERROR(日收益率!D114*(1+参数!D$6/全价!D114*100*(1-2.7%/365)),"")</f>
        <v>4.3576363486927107E-4</v>
      </c>
      <c r="E114" s="4">
        <f>IFERROR(日收益率!E114*(1+参数!E$6/全价!E114*100*(1-2.7%/365)),"")</f>
        <v>2.7395696431420559E-4</v>
      </c>
      <c r="F114" s="4" t="str">
        <f>IFERROR(日收益率!F114*(1+参数!F$6/全价!F114*100*(1-2.7%/365)),"")</f>
        <v/>
      </c>
      <c r="G114" s="4">
        <f>IFERROR(日收益率!G114*(1+参数!G$6/全价!G114*100*(1-2.7%/365)),"")</f>
        <v>2.5778780351899384E-4</v>
      </c>
      <c r="H114" s="4">
        <f>IFERROR(日收益率!H114*(1+参数!H$6/全价!H114*100*(1-2.7%/365)),"")</f>
        <v>-1.5881035163975606E-4</v>
      </c>
      <c r="I114" s="4">
        <f>IFERROR(日收益率!I114*(1+参数!I$6/全价!I114*100*(1-2.7%/365)),"")</f>
        <v>4.844608240920879E-4</v>
      </c>
      <c r="J114" s="4">
        <f>IFERROR(日收益率!J114*(1+参数!J$6/全价!J114*100*(1-2.7%/365)),"")</f>
        <v>-5.2216662820807067E-3</v>
      </c>
      <c r="K114" s="4">
        <f>IFERROR(日收益率!K114*(1+参数!K$6/全价!K114*100*(1-2.7%/365)),"")</f>
        <v>2.5627203471725044E-4</v>
      </c>
    </row>
    <row r="115" spans="1:11" x14ac:dyDescent="0.15">
      <c r="A115" s="1">
        <v>42450</v>
      </c>
      <c r="B115" s="4" t="str">
        <f>IFERROR(日收益率!B115*(1+参数!B$6/全价!B115*100*(1-2.7%/365)),"")</f>
        <v/>
      </c>
      <c r="C115" s="4">
        <f>IFERROR(日收益率!C115*(1+参数!C$6/全价!C115*100*(1-2.7%/365)),"")</f>
        <v>-1.3042567764477767E-3</v>
      </c>
      <c r="D115" s="4">
        <f>IFERROR(日收益率!D115*(1+参数!D$6/全价!D115*100*(1-2.7%/365)),"")</f>
        <v>1.4678669932304516E-3</v>
      </c>
      <c r="E115" s="4">
        <f>IFERROR(日收益率!E115*(1+参数!E$6/全价!E115*100*(1-2.7%/365)),"")</f>
        <v>-1.0398975534096565E-4</v>
      </c>
      <c r="F115" s="4" t="str">
        <f>IFERROR(日收益率!F115*(1+参数!F$6/全价!F115*100*(1-2.7%/365)),"")</f>
        <v/>
      </c>
      <c r="G115" s="4">
        <f>IFERROR(日收益率!G115*(1+参数!G$6/全价!G115*100*(1-2.7%/365)),"")</f>
        <v>2.0711161991303455E-3</v>
      </c>
      <c r="H115" s="4">
        <f>IFERROR(日收益率!H115*(1+参数!H$6/全价!H115*100*(1-2.7%/365)),"")</f>
        <v>1.1114808829015815E-3</v>
      </c>
      <c r="I115" s="4">
        <f>IFERROR(日收益率!I115*(1+参数!I$6/全价!I115*100*(1-2.7%/365)),"")</f>
        <v>9.1977854050059643E-4</v>
      </c>
      <c r="J115" s="4">
        <f>IFERROR(日收益率!J115*(1+参数!J$6/全价!J115*100*(1-2.7%/365)),"")</f>
        <v>-6.6284805421565783E-3</v>
      </c>
      <c r="K115" s="4" t="str">
        <f>IFERROR(日收益率!K115*(1+参数!K$6/全价!K115*100*(1-2.7%/365)),"")</f>
        <v/>
      </c>
    </row>
    <row r="116" spans="1:11" x14ac:dyDescent="0.15">
      <c r="A116" s="1">
        <v>42451</v>
      </c>
      <c r="B116" s="4" t="str">
        <f>IFERROR(日收益率!B116*(1+参数!B$6/全价!B116*100*(1-2.7%/365)),"")</f>
        <v/>
      </c>
      <c r="C116" s="4">
        <f>IFERROR(日收益率!C116*(1+参数!C$6/全价!C116*100*(1-2.7%/365)),"")</f>
        <v>-2.4204595490623834E-4</v>
      </c>
      <c r="D116" s="4" t="str">
        <f>IFERROR(日收益率!D116*(1+参数!D$6/全价!D116*100*(1-2.7%/365)),"")</f>
        <v/>
      </c>
      <c r="E116" s="4">
        <f>IFERROR(日收益率!E116*(1+参数!E$6/全价!E116*100*(1-2.7%/365)),"")</f>
        <v>2.7392066417455621E-4</v>
      </c>
      <c r="F116" s="4" t="str">
        <f>IFERROR(日收益率!F116*(1+参数!F$6/全价!F116*100*(1-2.7%/365)),"")</f>
        <v/>
      </c>
      <c r="G116" s="4">
        <f>IFERROR(日收益率!G116*(1+参数!G$6/全价!G116*100*(1-2.7%/365)),"")</f>
        <v>9.1289190465248995E-3</v>
      </c>
      <c r="H116" s="4">
        <f>IFERROR(日收益率!H116*(1+参数!H$6/全价!H116*100*(1-2.7%/365)),"")</f>
        <v>-6.3480722930330197E-4</v>
      </c>
      <c r="I116" s="4">
        <f>IFERROR(日收益率!I116*(1+参数!I$6/全价!I116*100*(1-2.7%/365)),"")</f>
        <v>1.548622839329962E-3</v>
      </c>
      <c r="J116" s="4">
        <f>IFERROR(日收益率!J116*(1+参数!J$6/全价!J116*100*(1-2.7%/365)),"")</f>
        <v>1.3143594830437951E-2</v>
      </c>
      <c r="K116" s="4" t="str">
        <f>IFERROR(日收益率!K116*(1+参数!K$6/全价!K116*100*(1-2.7%/365)),"")</f>
        <v/>
      </c>
    </row>
    <row r="117" spans="1:11" x14ac:dyDescent="0.15">
      <c r="A117" s="1">
        <v>42452</v>
      </c>
      <c r="B117" s="4" t="str">
        <f>IFERROR(日收益率!B117*(1+参数!B$6/全价!B117*100*(1-2.7%/365)),"")</f>
        <v/>
      </c>
      <c r="C117" s="4">
        <f>IFERROR(日收益率!C117*(1+参数!C$6/全价!C117*100*(1-2.7%/365)),"")</f>
        <v>3.3730621744158779E-4</v>
      </c>
      <c r="D117" s="4" t="str">
        <f>IFERROR(日收益率!D117*(1+参数!D$6/全价!D117*100*(1-2.7%/365)),"")</f>
        <v/>
      </c>
      <c r="E117" s="4">
        <f>IFERROR(日收益率!E117*(1+参数!E$6/全价!E117*100*(1-2.7%/365)),"")</f>
        <v>-9.6367796417038689E-5</v>
      </c>
      <c r="F117" s="4" t="str">
        <f>IFERROR(日收益率!F117*(1+参数!F$6/全价!F117*100*(1-2.7%/365)),"")</f>
        <v/>
      </c>
      <c r="G117" s="4">
        <f>IFERROR(日收益率!G117*(1+参数!G$6/全价!G117*100*(1-2.7%/365)),"")</f>
        <v>1.2904123931860027E-2</v>
      </c>
      <c r="H117" s="4">
        <f>IFERROR(日收益率!H117*(1+参数!H$6/全价!H117*100*(1-2.7%/365)),"")</f>
        <v>1.2697085976130765E-3</v>
      </c>
      <c r="I117" s="4">
        <f>IFERROR(日收益率!I117*(1+参数!I$6/全价!I117*100*(1-2.7%/365)),"")</f>
        <v>1.2873599461813736E-4</v>
      </c>
      <c r="J117" s="4">
        <f>IFERROR(日收益率!J117*(1+参数!J$6/全价!J117*100*(1-2.7%/365)),"")</f>
        <v>1.95725609992217E-3</v>
      </c>
      <c r="K117" s="4">
        <f>IFERROR(日收益率!K117*(1+参数!K$6/全价!K117*100*(1-2.7%/365)),"")</f>
        <v>-3.1507191942809339E-5</v>
      </c>
    </row>
    <row r="118" spans="1:11" x14ac:dyDescent="0.15">
      <c r="A118" s="1">
        <v>42453</v>
      </c>
      <c r="B118" s="4">
        <f>IFERROR(日收益率!B118*(1+参数!B$6/全价!B118*100*(1-2.7%/365)),"")</f>
        <v>4.2873804549439466E-3</v>
      </c>
      <c r="C118" s="4">
        <f>IFERROR(日收益率!C118*(1+参数!C$6/全价!C118*100*(1-2.7%/365)),"")</f>
        <v>3.3720516760126656E-4</v>
      </c>
      <c r="D118" s="4">
        <f>IFERROR(日收益率!D118*(1+参数!D$6/全价!D118*100*(1-2.7%/365)),"")</f>
        <v>1.1263534397195213E-4</v>
      </c>
      <c r="E118" s="4">
        <f>IFERROR(日收益率!E118*(1+参数!E$6/全价!E118*100*(1-2.7%/365)),"")</f>
        <v>1.5692476937401701E-3</v>
      </c>
      <c r="F118" s="4" t="str">
        <f>IFERROR(日收益率!F118*(1+参数!F$6/全价!F118*100*(1-2.7%/365)),"")</f>
        <v/>
      </c>
      <c r="G118" s="4">
        <f>IFERROR(日收益率!G118*(1+参数!G$6/全价!G118*100*(1-2.7%/365)),"")</f>
        <v>-8.685048127257464E-3</v>
      </c>
      <c r="H118" s="4">
        <f>IFERROR(日收益率!H118*(1+参数!H$6/全价!H118*100*(1-2.7%/365)),"")</f>
        <v>3.1716223720248509E-4</v>
      </c>
      <c r="I118" s="4">
        <f>IFERROR(日收益率!I118*(1+参数!I$6/全价!I118*100*(1-2.7%/365)),"")</f>
        <v>1.5465593602685995E-3</v>
      </c>
      <c r="J118" s="4">
        <f>IFERROR(日收益率!J118*(1+参数!J$6/全价!J118*100*(1-2.7%/365)),"")</f>
        <v>3.6559074288803578E-3</v>
      </c>
      <c r="K118" s="4">
        <f>IFERROR(日收益率!K118*(1+参数!K$6/全价!K118*100*(1-2.7%/365)),"")</f>
        <v>5.4344529869838638E-4</v>
      </c>
    </row>
    <row r="119" spans="1:11" x14ac:dyDescent="0.15">
      <c r="A119" s="1">
        <v>42454</v>
      </c>
      <c r="B119" s="4">
        <f>IFERROR(日收益率!B119*(1+参数!B$6/全价!B119*100*(1-2.7%/365)),"")</f>
        <v>2.2927601535105904E-4</v>
      </c>
      <c r="C119" s="4">
        <f>IFERROR(日收益率!C119*(1+参数!C$6/全价!C119*100*(1-2.7%/365)),"")</f>
        <v>1.6394380072483627E-3</v>
      </c>
      <c r="D119" s="4">
        <f>IFERROR(日收益率!D119*(1+参数!D$6/全价!D119*100*(1-2.7%/365)),"")</f>
        <v>1.0796209578272482E-3</v>
      </c>
      <c r="E119" s="4">
        <f>IFERROR(日收益率!E119*(1+参数!E$6/全价!E119*100*(1-2.7%/365)),"")</f>
        <v>2.1215525715642908E-3</v>
      </c>
      <c r="F119" s="4" t="str">
        <f>IFERROR(日收益率!F119*(1+参数!F$6/全价!F119*100*(1-2.7%/365)),"")</f>
        <v/>
      </c>
      <c r="G119" s="4">
        <f>IFERROR(日收益率!G119*(1+参数!G$6/全价!G119*100*(1-2.7%/365)),"")</f>
        <v>9.5800484377648668E-3</v>
      </c>
      <c r="H119" s="4">
        <f>IFERROR(日收益率!H119*(1+参数!H$6/全价!H119*100*(1-2.7%/365)),"")</f>
        <v>9.5108888127330997E-4</v>
      </c>
      <c r="I119" s="4">
        <f>IFERROR(日收益率!I119*(1+参数!I$6/全价!I119*100*(1-2.7%/365)),"")</f>
        <v>1.7216007838781789E-3</v>
      </c>
      <c r="J119" s="4">
        <f>IFERROR(日收益率!J119*(1+参数!J$6/全价!J119*100*(1-2.7%/365)),"")</f>
        <v>4.4932854619026252E-3</v>
      </c>
      <c r="K119" s="4">
        <f>IFERROR(日收益率!K119*(1+参数!K$6/全价!K119*100*(1-2.7%/365)),"")</f>
        <v>2.5586290774637263E-4</v>
      </c>
    </row>
    <row r="120" spans="1:11" x14ac:dyDescent="0.15">
      <c r="A120" s="1">
        <v>42457</v>
      </c>
      <c r="B120" s="4" t="str">
        <f>IFERROR(日收益率!B120*(1+参数!B$6/全价!B120*100*(1-2.7%/365)),"")</f>
        <v/>
      </c>
      <c r="C120" s="4">
        <f>IFERROR(日收益率!C120*(1+参数!C$6/全价!C120*100*(1-2.7%/365)),"")</f>
        <v>7.20687767426857E-4</v>
      </c>
      <c r="D120" s="4">
        <f>IFERROR(日收益率!D120*(1+参数!D$6/全价!D120*100*(1-2.7%/365)),"")</f>
        <v>2.2691414136322406E-3</v>
      </c>
      <c r="E120" s="4">
        <f>IFERROR(日收益率!E120*(1+参数!E$6/全价!E120*100*(1-2.7%/365)),"")</f>
        <v>4.3221864086230377E-3</v>
      </c>
      <c r="F120" s="4" t="str">
        <f>IFERROR(日收益率!F120*(1+参数!F$6/全价!F120*100*(1-2.7%/365)),"")</f>
        <v/>
      </c>
      <c r="G120" s="4">
        <f>IFERROR(日收益率!G120*(1+参数!G$6/全价!G120*100*(1-2.7%/365)),"")</f>
        <v>-1.8058227481929135E-2</v>
      </c>
      <c r="H120" s="4">
        <f>IFERROR(日收益率!H120*(1+参数!H$6/全价!H120*100*(1-2.7%/365)),"")</f>
        <v>4.7521987765885312E-4</v>
      </c>
      <c r="I120" s="4">
        <f>IFERROR(日收益率!I120*(1+参数!I$6/全价!I120*100*(1-2.7%/365)),"")</f>
        <v>2.1524581366712931E-3</v>
      </c>
      <c r="J120" s="4">
        <f>IFERROR(日收益率!J120*(1+参数!J$6/全价!J120*100*(1-2.7%/365)),"")</f>
        <v>-5.523540439722141E-3</v>
      </c>
      <c r="K120" s="4">
        <f>IFERROR(日收益率!K120*(1+参数!K$6/全价!K120*100*(1-2.7%/365)),"")</f>
        <v>7.6732700311849564E-4</v>
      </c>
    </row>
    <row r="121" spans="1:11" x14ac:dyDescent="0.15">
      <c r="A121" s="1">
        <v>42458</v>
      </c>
      <c r="B121" s="4" t="str">
        <f>IFERROR(日收益率!B121*(1+参数!B$6/全价!B121*100*(1-2.7%/365)),"")</f>
        <v/>
      </c>
      <c r="C121" s="4">
        <f>IFERROR(日收益率!C121*(1+参数!C$6/全价!C121*100*(1-2.7%/365)),"")</f>
        <v>-5.3042410351854068E-4</v>
      </c>
      <c r="D121" s="4">
        <f>IFERROR(日收益率!D121*(1+参数!D$6/全价!D121*100*(1-2.7%/365)),"")</f>
        <v>1.8798410010559929E-3</v>
      </c>
      <c r="E121" s="4">
        <f>IFERROR(日收益率!E121*(1+参数!E$6/全价!E121*100*(1-2.7%/365)),"")</f>
        <v>-6.9150772842423956E-3</v>
      </c>
      <c r="F121" s="4">
        <f>IFERROR(日收益率!F121*(1+参数!F$6/全价!F121*100*(1-2.7%/365)),"")</f>
        <v>-5.0445411743488145E-3</v>
      </c>
      <c r="G121" s="4">
        <f>IFERROR(日收益率!G121*(1+参数!G$6/全价!G121*100*(1-2.7%/365)),"")</f>
        <v>1.7345346397793743E-2</v>
      </c>
      <c r="H121" s="4">
        <f>IFERROR(日收益率!H121*(1+参数!H$6/全价!H121*100*(1-2.7%/365)),"")</f>
        <v>-1.7427081155523534E-3</v>
      </c>
      <c r="I121" s="4">
        <f>IFERROR(日收益率!I121*(1+参数!I$6/全价!I121*100*(1-2.7%/365)),"")</f>
        <v>-4.8367727971824687E-5</v>
      </c>
      <c r="J121" s="4">
        <f>IFERROR(日收益率!J121*(1+参数!J$6/全价!J121*100*(1-2.7%/365)),"")</f>
        <v>-3.152875343508181E-3</v>
      </c>
      <c r="K121" s="4">
        <f>IFERROR(日收益率!K121*(1+参数!K$6/全价!K121*100*(1-2.7%/365)),"")</f>
        <v>-6.9326877278659861E-3</v>
      </c>
    </row>
    <row r="122" spans="1:11" x14ac:dyDescent="0.15">
      <c r="A122" s="1">
        <v>42459</v>
      </c>
      <c r="B122" s="4">
        <f>IFERROR(日收益率!B122*(1+参数!B$6/全价!B122*100*(1-2.7%/365)),"")</f>
        <v>1.822898270532945E-4</v>
      </c>
      <c r="C122" s="4">
        <f>IFERROR(日收益率!C122*(1+参数!C$6/全价!C122*100*(1-2.7%/365)),"")</f>
        <v>1.9204153671362664E-4</v>
      </c>
      <c r="D122" s="4">
        <f>IFERROR(日收益率!D122*(1+参数!D$6/全价!D122*100*(1-2.7%/365)),"")</f>
        <v>-4.3867595636102952E-3</v>
      </c>
      <c r="E122" s="4">
        <f>IFERROR(日收益率!E122*(1+参数!E$6/全价!E122*100*(1-2.7%/365)),"")</f>
        <v>2.7365058092888368E-4</v>
      </c>
      <c r="F122" s="4" t="str">
        <f>IFERROR(日收益率!F122*(1+参数!F$6/全价!F122*100*(1-2.7%/365)),"")</f>
        <v/>
      </c>
      <c r="G122" s="4">
        <f>IFERROR(日收益率!G122*(1+参数!G$6/全价!G122*100*(1-2.7%/365)),"")</f>
        <v>5.3422374626321632E-3</v>
      </c>
      <c r="H122" s="4">
        <f>IFERROR(日收益率!H122*(1+参数!H$6/全价!H122*100*(1-2.7%/365)),"")</f>
        <v>-3.1721061903836463E-4</v>
      </c>
      <c r="I122" s="4">
        <f>IFERROR(日收益率!I122*(1+参数!I$6/全价!I122*100*(1-2.7%/365)),"")</f>
        <v>3.0470177898593597E-4</v>
      </c>
      <c r="J122" s="4">
        <f>IFERROR(日收益率!J122*(1+参数!J$6/全价!J122*100*(1-2.7%/365)),"")</f>
        <v>1.1033483385877584E-3</v>
      </c>
      <c r="K122" s="4" t="str">
        <f>IFERROR(日收益率!K122*(1+参数!K$6/全价!K122*100*(1-2.7%/365)),"")</f>
        <v/>
      </c>
    </row>
    <row r="123" spans="1:11" x14ac:dyDescent="0.15">
      <c r="A123" s="1">
        <v>42460</v>
      </c>
      <c r="B123" s="4" t="str">
        <f>IFERROR(日收益率!B123*(1+参数!B$6/全价!B123*100*(1-2.7%/365)),"")</f>
        <v/>
      </c>
      <c r="C123" s="4">
        <f>IFERROR(日收益率!C123*(1+参数!C$6/全价!C123*100*(1-2.7%/365)),"")</f>
        <v>3.364994047157154E-4</v>
      </c>
      <c r="D123" s="4">
        <f>IFERROR(日收益率!D123*(1+参数!D$6/全价!D123*100*(1-2.7%/365)),"")</f>
        <v>-4.8551137998841178E-5</v>
      </c>
      <c r="E123" s="4" t="str">
        <f>IFERROR(日收益率!E123*(1+参数!E$6/全价!E123*100*(1-2.7%/365)),"")</f>
        <v/>
      </c>
      <c r="F123" s="4" t="str">
        <f>IFERROR(日收益率!F123*(1+参数!F$6/全价!F123*100*(1-2.7%/365)),"")</f>
        <v/>
      </c>
      <c r="G123" s="4">
        <f>IFERROR(日收益率!G123*(1+参数!G$6/全价!G123*100*(1-2.7%/365)),"")</f>
        <v>-2.8313067508600894E-3</v>
      </c>
      <c r="H123" s="4">
        <f>IFERROR(日收益率!H123*(1+参数!H$6/全价!H123*100*(1-2.7%/365)),"")</f>
        <v>3.172465707654839E-4</v>
      </c>
      <c r="I123" s="4" t="str">
        <f>IFERROR(日收益率!I123*(1+参数!I$6/全价!I123*100*(1-2.7%/365)),"")</f>
        <v/>
      </c>
      <c r="J123" s="4">
        <f>IFERROR(日收益率!J123*(1+参数!J$6/全价!J123*100*(1-2.7%/365)),"")</f>
        <v>4.8440633115943718E-3</v>
      </c>
      <c r="K123" s="4" t="str">
        <f>IFERROR(日收益率!K123*(1+参数!K$6/全价!K123*100*(1-2.7%/365)),"")</f>
        <v/>
      </c>
    </row>
    <row r="124" spans="1:11" x14ac:dyDescent="0.15">
      <c r="A124" s="1">
        <v>42461</v>
      </c>
      <c r="B124" s="4" t="str">
        <f>IFERROR(日收益率!B124*(1+参数!B$6/全价!B124*100*(1-2.7%/365)),"")</f>
        <v/>
      </c>
      <c r="C124" s="4">
        <f>IFERROR(日收益率!C124*(1+参数!C$6/全价!C124*100*(1-2.7%/365)),"")</f>
        <v>9.1409587676487541E-4</v>
      </c>
      <c r="D124" s="4">
        <f>IFERROR(日收益率!D124*(1+参数!D$6/全价!D124*100*(1-2.7%/365)),"")</f>
        <v>2.73641731482533E-4</v>
      </c>
      <c r="E124" s="4" t="str">
        <f>IFERROR(日收益率!E124*(1+参数!E$6/全价!E124*100*(1-2.7%/365)),"")</f>
        <v/>
      </c>
      <c r="F124" s="4" t="str">
        <f>IFERROR(日收益率!F124*(1+参数!F$6/全价!F124*100*(1-2.7%/365)),"")</f>
        <v/>
      </c>
      <c r="G124" s="4" t="str">
        <f>IFERROR(日收益率!G124*(1+参数!G$6/全价!G124*100*(1-2.7%/365)),"")</f>
        <v/>
      </c>
      <c r="H124" s="4">
        <f>IFERROR(日收益率!H124*(1+参数!H$6/全价!H124*100*(1-2.7%/365)),"")</f>
        <v>4.7572522121142844E-4</v>
      </c>
      <c r="I124" s="4" t="str">
        <f>IFERROR(日收益率!I124*(1+参数!I$6/全价!I124*100*(1-2.7%/365)),"")</f>
        <v/>
      </c>
      <c r="J124" s="4">
        <f>IFERROR(日收益率!J124*(1+参数!J$6/全价!J124*100*(1-2.7%/365)),"")</f>
        <v>1.9459646181934614E-3</v>
      </c>
      <c r="K124" s="4">
        <f>IFERROR(日收益率!K124*(1+参数!K$6/全价!K124*100*(1-2.7%/365)),"")</f>
        <v>-4.0570311668599729E-3</v>
      </c>
    </row>
    <row r="125" spans="1:11" x14ac:dyDescent="0.15">
      <c r="A125" s="1">
        <v>42465</v>
      </c>
      <c r="B125" s="4">
        <f>IFERROR(日收益率!B125*(1+参数!B$6/全价!B125*100*(1-2.7%/365)),"")</f>
        <v>-6.9302123714699111E-4</v>
      </c>
      <c r="C125" s="4">
        <f>IFERROR(日收益率!C125*(1+参数!C$6/全价!C125*100*(1-2.7%/365)),"")</f>
        <v>-6.7635803469874307E-4</v>
      </c>
      <c r="D125" s="4">
        <f>IFERROR(日收益率!D125*(1+参数!D$6/全价!D125*100*(1-2.7%/365)),"")</f>
        <v>-3.3096696997366381E-5</v>
      </c>
      <c r="E125" s="4">
        <f>IFERROR(日收益率!E125*(1+参数!E$6/全价!E125*100*(1-2.7%/365)),"")</f>
        <v>3.5403861745213552E-4</v>
      </c>
      <c r="F125" s="4">
        <f>IFERROR(日收益率!F125*(1+参数!F$6/全价!F125*100*(1-2.7%/365)),"")</f>
        <v>3.5470689704953902E-4</v>
      </c>
      <c r="G125" s="4" t="str">
        <f>IFERROR(日收益率!G125*(1+参数!G$6/全价!G125*100*(1-2.7%/365)),"")</f>
        <v/>
      </c>
      <c r="H125" s="4">
        <f>IFERROR(日收益率!H125*(1+参数!H$6/全价!H125*100*(1-2.7%/365)),"")</f>
        <v>-9.5139759545005383E-4</v>
      </c>
      <c r="I125" s="4">
        <f>IFERROR(日收益率!I125*(1+参数!I$6/全价!I125*100*(1-2.7%/365)),"")</f>
        <v>-1.605547001670484E-3</v>
      </c>
      <c r="J125" s="4">
        <f>IFERROR(日收益率!J125*(1+参数!J$6/全价!J125*100*(1-2.7%/365)),"")</f>
        <v>-2.3909483624005058E-3</v>
      </c>
      <c r="K125" s="4" t="str">
        <f>IFERROR(日收益率!K125*(1+参数!K$6/全价!K125*100*(1-2.7%/365)),"")</f>
        <v/>
      </c>
    </row>
    <row r="126" spans="1:11" x14ac:dyDescent="0.15">
      <c r="A126" s="1">
        <v>42466</v>
      </c>
      <c r="B126" s="4">
        <f>IFERROR(日收益率!B126*(1+参数!B$6/全价!B126*100*(1-2.7%/365)),"")</f>
        <v>7.9127640459598463E-3</v>
      </c>
      <c r="C126" s="4">
        <f>IFERROR(日收益率!C126*(1+参数!C$6/全价!C126*100*(1-2.7%/365)),"")</f>
        <v>4.7484624665748295E-5</v>
      </c>
      <c r="D126" s="4">
        <f>IFERROR(日收益率!D126*(1+参数!D$6/全价!D126*100*(1-2.7%/365)),"")</f>
        <v>-2.0962713164534186E-4</v>
      </c>
      <c r="E126" s="4">
        <f>IFERROR(日收益率!E126*(1+参数!E$6/全价!E126*100*(1-2.7%/365)),"")</f>
        <v>-2.4970557673658256E-3</v>
      </c>
      <c r="F126" s="4">
        <f>IFERROR(日收益率!F126*(1+参数!F$6/全价!F126*100*(1-2.7%/365)),"")</f>
        <v>-8.9080091114187732E-3</v>
      </c>
      <c r="G126" s="4">
        <f>IFERROR(日收益率!G126*(1+参数!G$6/全价!G126*100*(1-2.7%/365)),"")</f>
        <v>2.5278583800429356E-4</v>
      </c>
      <c r="H126" s="4">
        <f>IFERROR(日收益率!H126*(1+参数!H$6/全价!H126*100*(1-2.7%/365)),"")</f>
        <v>-1.5866253344554816E-4</v>
      </c>
      <c r="I126" s="4">
        <f>IFERROR(日收益率!I126*(1+参数!I$6/全价!I126*100*(1-2.7%/365)),"")</f>
        <v>-3.4079904804408022E-3</v>
      </c>
      <c r="J126" s="4">
        <f>IFERROR(日收益率!J126*(1+参数!J$6/全价!J126*100*(1-2.7%/365)),"")</f>
        <v>2.4553105348335434E-3</v>
      </c>
      <c r="K126" s="4" t="str">
        <f>IFERROR(日收益率!K126*(1+参数!K$6/全价!K126*100*(1-2.7%/365)),"")</f>
        <v/>
      </c>
    </row>
    <row r="127" spans="1:11" x14ac:dyDescent="0.15">
      <c r="A127" s="1">
        <v>42467</v>
      </c>
      <c r="B127" s="4" t="str">
        <f>IFERROR(日收益率!B127*(1+参数!B$6/全价!B127*100*(1-2.7%/365)),"")</f>
        <v/>
      </c>
      <c r="C127" s="4">
        <f>IFERROR(日收益率!C127*(1+参数!C$6/全价!C127*100*(1-2.7%/365)),"")</f>
        <v>-8.1923307268283333E-4</v>
      </c>
      <c r="D127" s="4">
        <f>IFERROR(日收益率!D127*(1+参数!D$6/全价!D127*100*(1-2.7%/365)),"")</f>
        <v>1.1254765749285414E-4</v>
      </c>
      <c r="E127" s="4">
        <f>IFERROR(日收益率!E127*(1+参数!E$6/全价!E127*100*(1-2.7%/365)),"")</f>
        <v>-4.6618196282965073E-4</v>
      </c>
      <c r="F127" s="4">
        <f>IFERROR(日收益率!F127*(1+参数!F$6/全价!F127*100*(1-2.7%/365)),"")</f>
        <v>4.3332398386967154E-3</v>
      </c>
      <c r="G127" s="4">
        <f>IFERROR(日收益率!G127*(1+参数!G$6/全价!G127*100*(1-2.7%/365)),"")</f>
        <v>-5.5776724035750454E-3</v>
      </c>
      <c r="H127" s="4">
        <f>IFERROR(日收益率!H127*(1+参数!H$6/全价!H127*100*(1-2.7%/365)),"")</f>
        <v>-1.587381832917381E-3</v>
      </c>
      <c r="I127" s="4">
        <f>IFERROR(日收益率!I127*(1+参数!I$6/全价!I127*100*(1-2.7%/365)),"")</f>
        <v>-2.5302070127888525E-3</v>
      </c>
      <c r="J127" s="4">
        <f>IFERROR(日收益率!J127*(1+参数!J$6/全价!J127*100*(1-2.7%/365)),"")</f>
        <v>-5.3480065288117745E-3</v>
      </c>
      <c r="K127" s="4">
        <f>IFERROR(日收益率!K127*(1+参数!K$6/全价!K127*100*(1-2.7%/365)),"")</f>
        <v>-1.4025032048909817E-2</v>
      </c>
    </row>
    <row r="128" spans="1:11" x14ac:dyDescent="0.15">
      <c r="A128" s="1">
        <v>42468</v>
      </c>
      <c r="B128" s="4" t="str">
        <f>IFERROR(日收益率!B128*(1+参数!B$6/全价!B128*100*(1-2.7%/365)),"")</f>
        <v/>
      </c>
      <c r="C128" s="4">
        <f>IFERROR(日收益率!C128*(1+参数!C$6/全价!C128*100*(1-2.7%/365)),"")</f>
        <v>1.0589996955559788E-3</v>
      </c>
      <c r="D128" s="4">
        <f>IFERROR(日收益率!D128*(1+参数!D$6/全价!D128*100*(1-2.7%/365)),"")</f>
        <v>7.5674949541673924E-4</v>
      </c>
      <c r="E128" s="4">
        <f>IFERROR(日收益率!E128*(1+参数!E$6/全价!E128*100*(1-2.7%/365)),"")</f>
        <v>-8.3646843324793095E-4</v>
      </c>
      <c r="F128" s="4">
        <f>IFERROR(日收益率!F128*(1+参数!F$6/全价!F128*100*(1-2.7%/365)),"")</f>
        <v>4.485081701238949E-3</v>
      </c>
      <c r="G128" s="4">
        <f>IFERROR(日收益率!G128*(1+参数!G$6/全价!G128*100*(1-2.7%/365)),"")</f>
        <v>5.7290318025040145E-3</v>
      </c>
      <c r="H128" s="4">
        <f>IFERROR(日收益率!H128*(1+参数!H$6/全价!H128*100*(1-2.7%/365)),"")</f>
        <v>1.1119246976353454E-3</v>
      </c>
      <c r="I128" s="4">
        <f>IFERROR(日收益率!I128*(1+参数!I$6/全价!I128*100*(1-2.7%/365)),"")</f>
        <v>-3.2463533398097615E-3</v>
      </c>
      <c r="J128" s="4">
        <f>IFERROR(日收益率!J128*(1+参数!J$6/全价!J128*100*(1-2.7%/365)),"")</f>
        <v>-8.9493470336104473E-5</v>
      </c>
      <c r="K128" s="4">
        <f>IFERROR(日收益率!K128*(1+参数!K$6/全价!K128*100*(1-2.7%/365)),"")</f>
        <v>2.5668690761602726E-4</v>
      </c>
    </row>
    <row r="129" spans="1:11" x14ac:dyDescent="0.15">
      <c r="A129" s="1">
        <v>42471</v>
      </c>
      <c r="B129" s="4">
        <f>IFERROR(日收益率!B129*(1+参数!B$6/全价!B129*100*(1-2.7%/365)),"")</f>
        <v>6.9238005795821769E-4</v>
      </c>
      <c r="C129" s="4">
        <f>IFERROR(日收益率!C129*(1+参数!C$6/全价!C129*100*(1-2.7%/365)),"")</f>
        <v>1.4241455631881889E-4</v>
      </c>
      <c r="D129" s="4">
        <f>IFERROR(日收益率!D129*(1+参数!D$6/全价!D129*100*(1-2.7%/365)),"")</f>
        <v>-1.4339232831691079E-3</v>
      </c>
      <c r="E129" s="4">
        <f>IFERROR(日收益率!E129*(1+参数!E$6/全价!E129*100*(1-2.7%/365)),"")</f>
        <v>-1.8516203900489234E-2</v>
      </c>
      <c r="F129" s="4">
        <f>IFERROR(日收益率!F129*(1+参数!F$6/全价!F129*100*(1-2.7%/365)),"")</f>
        <v>-9.4522938039198854E-4</v>
      </c>
      <c r="G129" s="4">
        <f>IFERROR(日收益率!G129*(1+参数!G$6/全价!G129*100*(1-2.7%/365)),"")</f>
        <v>4.210640810552284E-3</v>
      </c>
      <c r="H129" s="4">
        <f>IFERROR(日收益率!H129*(1+参数!H$6/全价!H129*100*(1-2.7%/365)),"")</f>
        <v>-1.74688400640225E-3</v>
      </c>
      <c r="I129" s="4">
        <f>IFERROR(日收益率!I129*(1+参数!I$6/全价!I129*100*(1-2.7%/365)),"")</f>
        <v>-1.9101065013617351E-2</v>
      </c>
      <c r="J129" s="4">
        <f>IFERROR(日收益率!J129*(1+参数!J$6/全价!J129*100*(1-2.7%/365)),"")</f>
        <v>3.9810427052702074E-3</v>
      </c>
      <c r="K129" s="4" t="str">
        <f>IFERROR(日收益率!K129*(1+参数!K$6/全价!K129*100*(1-2.7%/365)),"")</f>
        <v/>
      </c>
    </row>
    <row r="130" spans="1:11" x14ac:dyDescent="0.15">
      <c r="A130" s="1">
        <v>42472</v>
      </c>
      <c r="B130" s="4">
        <f>IFERROR(日收益率!B130*(1+参数!B$6/全价!B130*100*(1-2.7%/365)),"")</f>
        <v>2.3068351040275383E-4</v>
      </c>
      <c r="C130" s="4">
        <f>IFERROR(日收益率!C130*(1+参数!C$6/全价!C130*100*(1-2.7%/365)),"")</f>
        <v>-1.3967550808495E-3</v>
      </c>
      <c r="D130" s="4">
        <f>IFERROR(日收益率!D130*(1+参数!D$6/全价!D130*100*(1-2.7%/365)),"")</f>
        <v>-6.9340258085400701E-4</v>
      </c>
      <c r="E130" s="4">
        <f>IFERROR(日收益率!E130*(1+参数!E$6/全价!E130*100*(1-2.7%/365)),"")</f>
        <v>-7.8133760010538934E-3</v>
      </c>
      <c r="F130" s="4">
        <f>IFERROR(日收益率!F130*(1+参数!F$6/全价!F130*100*(1-2.7%/365)),"")</f>
        <v>-1.3117500954248584E-2</v>
      </c>
      <c r="G130" s="4">
        <f>IFERROR(日收益率!G130*(1+参数!G$6/全价!G130*100*(1-2.7%/365)),"")</f>
        <v>-3.1958745052910746E-3</v>
      </c>
      <c r="H130" s="4">
        <f>IFERROR(日收益率!H130*(1+参数!H$6/全价!H130*100*(1-2.7%/365)),"")</f>
        <v>-3.1819064861669274E-3</v>
      </c>
      <c r="I130" s="4">
        <f>IFERROR(日收益率!I130*(1+参数!I$6/全价!I130*100*(1-2.7%/365)),"")</f>
        <v>-1.5649782116876711E-2</v>
      </c>
      <c r="J130" s="4">
        <f>IFERROR(日收益率!J130*(1+参数!J$6/全价!J130*100*(1-2.7%/365)),"")</f>
        <v>-2.3119184733392178E-2</v>
      </c>
      <c r="K130" s="4" t="str">
        <f>IFERROR(日收益率!K130*(1+参数!K$6/全价!K130*100*(1-2.7%/365)),"")</f>
        <v/>
      </c>
    </row>
    <row r="131" spans="1:11" x14ac:dyDescent="0.15">
      <c r="A131" s="1">
        <v>42473</v>
      </c>
      <c r="B131" s="4" t="str">
        <f>IFERROR(日收益率!B131*(1+参数!B$6/全价!B131*100*(1-2.7%/365)),"")</f>
        <v/>
      </c>
      <c r="C131" s="4">
        <f>IFERROR(日收益率!C131*(1+参数!C$6/全价!C131*100*(1-2.7%/365)),"")</f>
        <v>-9.6458845942101279E-4</v>
      </c>
      <c r="D131" s="4">
        <f>IFERROR(日收益率!D131*(1+参数!D$6/全价!D131*100*(1-2.7%/365)),"")</f>
        <v>1.7246682599119057E-3</v>
      </c>
      <c r="E131" s="4">
        <f>IFERROR(日收益率!E131*(1+参数!E$6/全价!E131*100*(1-2.7%/365)),"")</f>
        <v>1.6016327592605945E-3</v>
      </c>
      <c r="F131" s="4">
        <f>IFERROR(日收益率!F131*(1+参数!F$6/全价!F131*100*(1-2.7%/365)),"")</f>
        <v>3.3400906574506E-3</v>
      </c>
      <c r="G131" s="4">
        <f>IFERROR(日收益率!G131*(1+参数!G$6/全价!G131*100*(1-2.7%/365)),"")</f>
        <v>-5.2079640110691133E-3</v>
      </c>
      <c r="H131" s="4">
        <f>IFERROR(日收益率!H131*(1+参数!H$6/全价!H131*100*(1-2.7%/365)),"")</f>
        <v>-1.5940416002533492E-4</v>
      </c>
      <c r="I131" s="4">
        <f>IFERROR(日收益率!I131*(1+参数!I$6/全价!I131*100*(1-2.7%/365)),"")</f>
        <v>-2.613110157065353E-3</v>
      </c>
      <c r="J131" s="4">
        <f>IFERROR(日收益率!J131*(1+参数!J$6/全价!J131*100*(1-2.7%/365)),"")</f>
        <v>-6.6654778194333271E-3</v>
      </c>
      <c r="K131" s="4" t="str">
        <f>IFERROR(日收益率!K131*(1+参数!K$6/全价!K131*100*(1-2.7%/365)),"")</f>
        <v/>
      </c>
    </row>
    <row r="132" spans="1:11" x14ac:dyDescent="0.15">
      <c r="A132" s="1">
        <v>42474</v>
      </c>
      <c r="B132" s="4" t="str">
        <f>IFERROR(日收益率!B132*(1+参数!B$6/全价!B132*100*(1-2.7%/365)),"")</f>
        <v/>
      </c>
      <c r="C132" s="4">
        <f>IFERROR(日收益率!C132*(1+参数!C$6/全价!C132*100*(1-2.7%/365)),"")</f>
        <v>-2.4181065945455316E-4</v>
      </c>
      <c r="D132" s="4">
        <f>IFERROR(日收益率!D132*(1+参数!D$6/全价!D132*100*(1-2.7%/365)),"")</f>
        <v>-2.7880741806909342E-3</v>
      </c>
      <c r="E132" s="4">
        <f>IFERROR(日收益率!E132*(1+参数!E$6/全价!E132*100*(1-2.7%/365)),"")</f>
        <v>1.4569391668436791E-2</v>
      </c>
      <c r="F132" s="4">
        <f>IFERROR(日收益率!F132*(1+参数!F$6/全价!F132*100*(1-2.7%/365)),"")</f>
        <v>3.3309070506334828E-3</v>
      </c>
      <c r="G132" s="4">
        <f>IFERROR(日收益率!G132*(1+参数!G$6/全价!G132*100*(1-2.7%/365)),"")</f>
        <v>-1.385044689888125E-2</v>
      </c>
      <c r="H132" s="4">
        <f>IFERROR(日收益率!H132*(1+参数!H$6/全价!H132*100*(1-2.7%/365)),"")</f>
        <v>3.1881419729500721E-4</v>
      </c>
      <c r="I132" s="4">
        <f>IFERROR(日收益率!I132*(1+参数!I$6/全价!I132*100*(1-2.7%/365)),"")</f>
        <v>1.2326911326838727E-3</v>
      </c>
      <c r="J132" s="4">
        <f>IFERROR(日收益率!J132*(1+参数!J$6/全价!J132*100*(1-2.7%/365)),"")</f>
        <v>-2.5237479951736239E-3</v>
      </c>
      <c r="K132" s="4" t="str">
        <f>IFERROR(日收益率!K132*(1+参数!K$6/全价!K132*100*(1-2.7%/365)),"")</f>
        <v/>
      </c>
    </row>
    <row r="133" spans="1:11" x14ac:dyDescent="0.15">
      <c r="A133" s="1">
        <v>42475</v>
      </c>
      <c r="B133" s="4" t="str">
        <f>IFERROR(日收益率!B133*(1+参数!B$6/全价!B133*100*(1-2.7%/365)),"")</f>
        <v/>
      </c>
      <c r="C133" s="4">
        <f>IFERROR(日收益率!C133*(1+参数!C$6/全价!C133*100*(1-2.7%/365)),"")</f>
        <v>-2.4138455920441316E-3</v>
      </c>
      <c r="D133" s="4">
        <f>IFERROR(日收益率!D133*(1+参数!D$6/全价!D133*100*(1-2.7%/365)),"")</f>
        <v>1.0809793519603605E-3</v>
      </c>
      <c r="E133" s="4">
        <f>IFERROR(日收益率!E133*(1+参数!E$6/全价!E133*100*(1-2.7%/365)),"")</f>
        <v>1.9545431850977488E-3</v>
      </c>
      <c r="F133" s="4">
        <f>IFERROR(日收益率!F133*(1+参数!F$6/全价!F133*100*(1-2.7%/365)),"")</f>
        <v>4.6730395836060693E-4</v>
      </c>
      <c r="G133" s="4">
        <f>IFERROR(日收益率!G133*(1+参数!G$6/全价!G133*100*(1-2.7%/365)),"")</f>
        <v>1.2401313564733268E-2</v>
      </c>
      <c r="H133" s="4">
        <f>IFERROR(日收益率!H133*(1+参数!H$6/全价!H133*100*(1-2.7%/365)),"")</f>
        <v>9.56040720502438E-4</v>
      </c>
      <c r="I133" s="4">
        <f>IFERROR(日收益率!I133*(1+参数!I$6/全价!I133*100*(1-2.7%/365)),"")</f>
        <v>-2.333407976573975E-4</v>
      </c>
      <c r="J133" s="4">
        <f>IFERROR(日收益率!J133*(1+参数!J$6/全价!J133*100*(1-2.7%/365)),"")</f>
        <v>5.2947081973330279E-3</v>
      </c>
      <c r="K133" s="4" t="str">
        <f>IFERROR(日收益率!K133*(1+参数!K$6/全价!K133*100*(1-2.7%/365)),"")</f>
        <v/>
      </c>
    </row>
    <row r="134" spans="1:11" x14ac:dyDescent="0.15">
      <c r="A134" s="1">
        <v>42478</v>
      </c>
      <c r="B134" s="4" t="str">
        <f>IFERROR(日收益率!B134*(1+参数!B$6/全价!B134*100*(1-2.7%/365)),"")</f>
        <v/>
      </c>
      <c r="C134" s="4">
        <f>IFERROR(日收益率!C134*(1+参数!C$6/全价!C134*100*(1-2.7%/365)),"")</f>
        <v>2.8804316313427142E-4</v>
      </c>
      <c r="D134" s="4">
        <f>IFERROR(日收益率!D134*(1+参数!D$6/全价!D134*100*(1-2.7%/365)),"")</f>
        <v>8.2164898390514151E-4</v>
      </c>
      <c r="E134" s="4">
        <f>IFERROR(日收益率!E134*(1+参数!E$6/全价!E134*100*(1-2.7%/365)),"")</f>
        <v>-1.0379039694361372E-2</v>
      </c>
      <c r="F134" s="4" t="str">
        <f>IFERROR(日收益率!F134*(1+参数!F$6/全价!F134*100*(1-2.7%/365)),"")</f>
        <v/>
      </c>
      <c r="G134" s="4">
        <f>IFERROR(日收益率!G134*(1+参数!G$6/全价!G134*100*(1-2.7%/365)),"")</f>
        <v>1.3411079701133944E-3</v>
      </c>
      <c r="H134" s="4">
        <f>IFERROR(日收益率!H134*(1+参数!H$6/全价!H134*100*(1-2.7%/365)),"")</f>
        <v>1.1144458030018449E-3</v>
      </c>
      <c r="I134" s="4">
        <f>IFERROR(日收益率!I134*(1+参数!I$6/全价!I134*100*(1-2.7%/365)),"")</f>
        <v>2.9613756920367851E-3</v>
      </c>
      <c r="J134" s="4">
        <f>IFERROR(日收益率!J134*(1+参数!J$6/全价!J134*100*(1-2.7%/365)),"")</f>
        <v>7.6597275511738438E-4</v>
      </c>
      <c r="K134" s="4" t="str">
        <f>IFERROR(日收益率!K134*(1+参数!K$6/全价!K134*100*(1-2.7%/365)),"")</f>
        <v/>
      </c>
    </row>
    <row r="135" spans="1:11" x14ac:dyDescent="0.15">
      <c r="A135" s="1">
        <v>42479</v>
      </c>
      <c r="B135" s="4">
        <f>IFERROR(日收益率!B135*(1+参数!B$6/全价!B135*100*(1-2.7%/365)),"")</f>
        <v>-7.9169775146020575E-3</v>
      </c>
      <c r="C135" s="4">
        <f>IFERROR(日收益率!C135*(1+参数!C$6/全价!C135*100*(1-2.7%/365)),"")</f>
        <v>1.9316684336226908E-3</v>
      </c>
      <c r="D135" s="4">
        <f>IFERROR(日收益率!D135*(1+参数!D$6/全价!D135*100*(1-2.7%/365)),"")</f>
        <v>1.0792624338214899E-3</v>
      </c>
      <c r="E135" s="4">
        <f>IFERROR(日收益率!E135*(1+参数!E$6/全价!E135*100*(1-2.7%/365)),"")</f>
        <v>1.2166803048569547E-3</v>
      </c>
      <c r="F135" s="4" t="str">
        <f>IFERROR(日收益率!F135*(1+参数!F$6/全价!F135*100*(1-2.7%/365)),"")</f>
        <v/>
      </c>
      <c r="G135" s="4">
        <f>IFERROR(日收益率!G135*(1+参数!G$6/全价!G135*100*(1-2.7%/365)),"")</f>
        <v>-2.5707381393995588E-2</v>
      </c>
      <c r="H135" s="4">
        <f>IFERROR(日收益率!H135*(1+参数!H$6/全价!H135*100*(1-2.7%/365)),"")</f>
        <v>1.1134064316298403E-3</v>
      </c>
      <c r="I135" s="4">
        <f>IFERROR(日收益率!I135*(1+参数!I$6/全价!I135*100*(1-2.7%/365)),"")</f>
        <v>-2.3283825302246222E-4</v>
      </c>
      <c r="J135" s="4">
        <f>IFERROR(日收益率!J135*(1+参数!J$6/全价!J135*100*(1-2.7%/365)),"")</f>
        <v>7.745232600983445E-4</v>
      </c>
      <c r="K135" s="4" t="str">
        <f>IFERROR(日收益率!K135*(1+参数!K$6/全价!K135*100*(1-2.7%/365)),"")</f>
        <v/>
      </c>
    </row>
    <row r="136" spans="1:11" x14ac:dyDescent="0.15">
      <c r="A136" s="1">
        <v>42480</v>
      </c>
      <c r="B136" s="4">
        <f>IFERROR(日收益率!B136*(1+参数!B$6/全价!B136*100*(1-2.7%/365)),"")</f>
        <v>2.319194240524674E-4</v>
      </c>
      <c r="C136" s="4">
        <f>IFERROR(日收益率!C136*(1+参数!C$6/全价!C136*100*(1-2.7%/365)),"")</f>
        <v>-1.8347646895454566E-3</v>
      </c>
      <c r="D136" s="4">
        <f>IFERROR(日收益率!D136*(1+参数!D$6/全价!D136*100*(1-2.7%/365)),"")</f>
        <v>-2.1428063018771623E-3</v>
      </c>
      <c r="E136" s="4">
        <f>IFERROR(日收益率!E136*(1+参数!E$6/全价!E136*100*(1-2.7%/365)),"")</f>
        <v>-9.5029196202476626E-3</v>
      </c>
      <c r="F136" s="4" t="str">
        <f>IFERROR(日收益率!F136*(1+参数!F$6/全价!F136*100*(1-2.7%/365)),"")</f>
        <v/>
      </c>
      <c r="G136" s="4">
        <f>IFERROR(日收益率!G136*(1+参数!G$6/全价!G136*100*(1-2.7%/365)),"")</f>
        <v>2.4664553904581357E-2</v>
      </c>
      <c r="H136" s="4">
        <f>IFERROR(日收益率!H136*(1+参数!H$6/全价!H136*100*(1-2.7%/365)),"")</f>
        <v>-9.5393296976272802E-4</v>
      </c>
      <c r="I136" s="4">
        <f>IFERROR(日收益率!I136*(1+参数!I$6/全价!I136*100*(1-2.7%/365)),"")</f>
        <v>-1.1471373012593084E-3</v>
      </c>
      <c r="J136" s="4" t="str">
        <f>IFERROR(日收益率!J136*(1+参数!J$6/全价!J136*100*(1-2.7%/365)),"")</f>
        <v/>
      </c>
      <c r="K136" s="4" t="str">
        <f>IFERROR(日收益率!K136*(1+参数!K$6/全价!K136*100*(1-2.7%/365)),"")</f>
        <v/>
      </c>
    </row>
    <row r="137" spans="1:11" x14ac:dyDescent="0.15">
      <c r="A137" s="1">
        <v>42481</v>
      </c>
      <c r="B137" s="4">
        <f>IFERROR(日收益率!B137*(1+参数!B$6/全价!B137*100*(1-2.7%/365)),"")</f>
        <v>8.4006345836040719E-3</v>
      </c>
      <c r="C137" s="4">
        <f>IFERROR(日收益率!C137*(1+参数!C$6/全价!C137*100*(1-2.7%/365)),"")</f>
        <v>1.207136795642205E-3</v>
      </c>
      <c r="D137" s="4">
        <f>IFERROR(日收益率!D137*(1+参数!D$6/全价!D137*100*(1-2.7%/365)),"")</f>
        <v>1.4026346012209945E-3</v>
      </c>
      <c r="E137" s="4">
        <f>IFERROR(日收益率!E137*(1+参数!E$6/全价!E137*100*(1-2.7%/365)),"")</f>
        <v>-8.4342191348658838E-3</v>
      </c>
      <c r="F137" s="4" t="str">
        <f>IFERROR(日收益率!F137*(1+参数!F$6/全价!F137*100*(1-2.7%/365)),"")</f>
        <v/>
      </c>
      <c r="G137" s="4">
        <f>IFERROR(日收益率!G137*(1+参数!G$6/全价!G137*100*(1-2.7%/365)),"")</f>
        <v>-2.2936862813900755E-2</v>
      </c>
      <c r="H137" s="4">
        <f>IFERROR(日收益率!H137*(1+参数!H$6/全价!H137*100*(1-2.7%/365)),"")</f>
        <v>9.542577041530601E-4</v>
      </c>
      <c r="I137" s="4">
        <f>IFERROR(日收益率!I137*(1+参数!I$6/全价!I137*100*(1-2.7%/365)),"")</f>
        <v>-3.3460849699685912E-3</v>
      </c>
      <c r="J137" s="4" t="str">
        <f>IFERROR(日收益率!J137*(1+参数!J$6/全价!J137*100*(1-2.7%/365)),"")</f>
        <v/>
      </c>
      <c r="K137" s="4" t="str">
        <f>IFERROR(日收益率!K137*(1+参数!K$6/全价!K137*100*(1-2.7%/365)),"")</f>
        <v/>
      </c>
    </row>
    <row r="138" spans="1:11" x14ac:dyDescent="0.15">
      <c r="A138" s="1">
        <v>42482</v>
      </c>
      <c r="B138" s="4" t="str">
        <f>IFERROR(日收益率!B138*(1+参数!B$6/全价!B138*100*(1-2.7%/365)),"")</f>
        <v/>
      </c>
      <c r="C138" s="4">
        <f>IFERROR(日收益率!C138*(1+参数!C$6/全价!C138*100*(1-2.7%/365)),"")</f>
        <v>4.8201839453081792E-4</v>
      </c>
      <c r="D138" s="4">
        <f>IFERROR(日收益率!D138*(1+参数!D$6/全价!D138*100*(1-2.7%/365)),"")</f>
        <v>5.9581293918344036E-4</v>
      </c>
      <c r="E138" s="4">
        <f>IFERROR(日收益率!E138*(1+参数!E$6/全价!E138*100*(1-2.7%/365)),"")</f>
        <v>-2.893657202875466E-4</v>
      </c>
      <c r="F138" s="4" t="str">
        <f>IFERROR(日收益率!F138*(1+参数!F$6/全价!F138*100*(1-2.7%/365)),"")</f>
        <v/>
      </c>
      <c r="G138" s="4">
        <f>IFERROR(日收益率!G138*(1+参数!G$6/全价!G138*100*(1-2.7%/365)),"")</f>
        <v>-1.2818439220507556E-2</v>
      </c>
      <c r="H138" s="4">
        <f>IFERROR(日收益率!H138*(1+参数!H$6/全价!H138*100*(1-2.7%/365)),"")</f>
        <v>1.2712301243322241E-3</v>
      </c>
      <c r="I138" s="4">
        <f>IFERROR(日收益率!I138*(1+参数!I$6/全价!I138*100*(1-2.7%/365)),"")</f>
        <v>6.8338384686279265E-4</v>
      </c>
      <c r="J138" s="4">
        <f>IFERROR(日收益率!J138*(1+参数!J$6/全价!J138*100*(1-2.7%/365)),"")</f>
        <v>-9.268854300539052E-3</v>
      </c>
      <c r="K138" s="4" t="str">
        <f>IFERROR(日收益率!K138*(1+参数!K$6/全价!K138*100*(1-2.7%/365)),"")</f>
        <v/>
      </c>
    </row>
    <row r="139" spans="1:11" x14ac:dyDescent="0.15">
      <c r="A139" s="1">
        <v>42485</v>
      </c>
      <c r="B139" s="4" t="str">
        <f>IFERROR(日收益率!B139*(1+参数!B$6/全价!B139*100*(1-2.7%/365)),"")</f>
        <v/>
      </c>
      <c r="C139" s="4">
        <f>IFERROR(日收益率!C139*(1+参数!C$6/全价!C139*100*(1-2.7%/365)),"")</f>
        <v>-1.594880381985016E-3</v>
      </c>
      <c r="D139" s="4">
        <f>IFERROR(日收益率!D139*(1+参数!D$6/全价!D139*100*(1-2.7%/365)),"")</f>
        <v>-6.2878601350330621E-4</v>
      </c>
      <c r="E139" s="4">
        <f>IFERROR(日收益率!E139*(1+参数!E$6/全价!E139*100*(1-2.7%/365)),"")</f>
        <v>2.1664399234284426E-2</v>
      </c>
      <c r="F139" s="4">
        <f>IFERROR(日收益率!F139*(1+参数!F$6/全价!F139*100*(1-2.7%/365)),"")</f>
        <v>-8.8711584379823297E-3</v>
      </c>
      <c r="G139" s="4">
        <f>IFERROR(日收益率!G139*(1+参数!G$6/全价!G139*100*(1-2.7%/365)),"")</f>
        <v>6.5163083994353461E-3</v>
      </c>
      <c r="H139" s="4">
        <f>IFERROR(日收益率!H139*(1+参数!H$6/全价!H139*100*(1-2.7%/365)),"")</f>
        <v>-4.7640405106821372E-4</v>
      </c>
      <c r="I139" s="4">
        <f>IFERROR(日收益率!I139*(1+参数!I$6/全价!I139*100*(1-2.7%/365)),"")</f>
        <v>-3.086499621489343E-3</v>
      </c>
      <c r="J139" s="4">
        <f>IFERROR(日收益率!J139*(1+参数!J$6/全价!J139*100*(1-2.7%/365)),"")</f>
        <v>-1.0744958399466854E-2</v>
      </c>
      <c r="K139" s="4" t="str">
        <f>IFERROR(日收益率!K139*(1+参数!K$6/全价!K139*100*(1-2.7%/365)),"")</f>
        <v/>
      </c>
    </row>
    <row r="140" spans="1:11" x14ac:dyDescent="0.15">
      <c r="A140" s="1">
        <v>42486</v>
      </c>
      <c r="B140" s="4">
        <f>IFERROR(日收益率!B140*(1+参数!B$6/全价!B140*100*(1-2.7%/365)),"")</f>
        <v>1.0491508430206351E-3</v>
      </c>
      <c r="C140" s="4">
        <f>IFERROR(日收益率!C140*(1+参数!C$6/全价!C140*100*(1-2.7%/365)),"")</f>
        <v>4.7658474619258618E-5</v>
      </c>
      <c r="D140" s="4">
        <f>IFERROR(日收益率!D140*(1+参数!D$6/全价!D140*100*(1-2.7%/365)),"")</f>
        <v>-6.9314282058919555E-4</v>
      </c>
      <c r="E140" s="4">
        <f>IFERROR(日收益率!E140*(1+参数!E$6/全价!E140*100*(1-2.7%/365)),"")</f>
        <v>-4.7822821271696556E-3</v>
      </c>
      <c r="F140" s="4">
        <f>IFERROR(日收益率!F140*(1+参数!F$6/全价!F140*100*(1-2.7%/365)),"")</f>
        <v>5.2059199433723818E-3</v>
      </c>
      <c r="G140" s="4">
        <f>IFERROR(日收益率!G140*(1+参数!G$6/全价!G140*100*(1-2.7%/365)),"")</f>
        <v>1.4560590498975252E-2</v>
      </c>
      <c r="H140" s="4">
        <f>IFERROR(日收益率!H140*(1+参数!H$6/全价!H140*100*(1-2.7%/365)),"")</f>
        <v>3.176688566463667E-4</v>
      </c>
      <c r="I140" s="4">
        <f>IFERROR(日收益率!I140*(1+参数!I$6/全价!I140*100*(1-2.7%/365)),"")</f>
        <v>-3.1772573533716351E-3</v>
      </c>
      <c r="J140" s="4">
        <f>IFERROR(日收益率!J140*(1+参数!J$6/全价!J140*100*(1-2.7%/365)),"")</f>
        <v>1.1806804376740827E-2</v>
      </c>
      <c r="K140" s="4" t="str">
        <f>IFERROR(日收益率!K140*(1+参数!K$6/全价!K140*100*(1-2.7%/365)),"")</f>
        <v/>
      </c>
    </row>
    <row r="141" spans="1:11" x14ac:dyDescent="0.15">
      <c r="A141" s="1">
        <v>42487</v>
      </c>
      <c r="B141" s="4">
        <f>IFERROR(日收益率!B141*(1+参数!B$6/全价!B141*100*(1-2.7%/365)),"")</f>
        <v>2.6808262039901974E-3</v>
      </c>
      <c r="C141" s="4">
        <f>IFERROR(日收益率!C141*(1+参数!C$6/全价!C141*100*(1-2.7%/365)),"")</f>
        <v>-1.1122711158117389E-3</v>
      </c>
      <c r="D141" s="4">
        <f>IFERROR(日收益率!D141*(1+参数!D$6/全价!D141*100*(1-2.7%/365)),"")</f>
        <v>-2.7910515643546356E-3</v>
      </c>
      <c r="E141" s="4">
        <f>IFERROR(日收益率!E141*(1+参数!E$6/全价!E141*100*(1-2.7%/365)),"")</f>
        <v>1.5923524385892901E-3</v>
      </c>
      <c r="F141" s="4">
        <f>IFERROR(日收益率!F141*(1+参数!F$6/全价!F141*100*(1-2.7%/365)),"")</f>
        <v>4.6884152269756238E-4</v>
      </c>
      <c r="G141" s="4">
        <f>IFERROR(日收益率!G141*(1+参数!G$6/全价!G141*100*(1-2.7%/365)),"")</f>
        <v>2.2717450743757832E-3</v>
      </c>
      <c r="H141" s="4">
        <f>IFERROR(日收益率!H141*(1+参数!H$6/全价!H141*100*(1-2.7%/365)),"")</f>
        <v>1.5879822171758481E-4</v>
      </c>
      <c r="I141" s="4">
        <f>IFERROR(日收益率!I141*(1+参数!I$6/全价!I141*100*(1-2.7%/365)),"")</f>
        <v>-5.5857304152667148E-3</v>
      </c>
      <c r="J141" s="4">
        <f>IFERROR(日收益率!J141*(1+参数!J$6/全价!J141*100*(1-2.7%/365)),"")</f>
        <v>4.4247167515605946E-3</v>
      </c>
      <c r="K141" s="4" t="str">
        <f>IFERROR(日收益率!K141*(1+参数!K$6/全价!K141*100*(1-2.7%/365)),"")</f>
        <v/>
      </c>
    </row>
    <row r="142" spans="1:11" x14ac:dyDescent="0.15">
      <c r="A142" s="1">
        <v>42488</v>
      </c>
      <c r="B142" s="4">
        <f>IFERROR(日收益率!B142*(1+参数!B$6/全价!B142*100*(1-2.7%/365)),"")</f>
        <v>-1.3998926762581537E-3</v>
      </c>
      <c r="C142" s="4">
        <f>IFERROR(日收益率!C142*(1+参数!C$6/全价!C142*100*(1-2.7%/365)),"")</f>
        <v>2.5129980349983061E-3</v>
      </c>
      <c r="D142" s="4">
        <f>IFERROR(日收益率!D142*(1+参数!D$6/全价!D142*100*(1-2.7%/365)),"")</f>
        <v>-7.6574724760597578E-3</v>
      </c>
      <c r="E142" s="4">
        <f>IFERROR(日收益率!E142*(1+参数!E$6/全价!E142*100*(1-2.7%/365)),"")</f>
        <v>-2.1224742677511472E-2</v>
      </c>
      <c r="F142" s="4" t="str">
        <f>IFERROR(日收益率!F142*(1+参数!F$6/全价!F142*100*(1-2.7%/365)),"")</f>
        <v/>
      </c>
      <c r="G142" s="4">
        <f>IFERROR(日收益率!G142*(1+参数!G$6/全价!G142*100*(1-2.7%/365)),"")</f>
        <v>2.7671132382144922E-4</v>
      </c>
      <c r="H142" s="4">
        <f>IFERROR(日收益率!H142*(1+参数!H$6/全价!H142*100*(1-2.7%/365)),"")</f>
        <v>0</v>
      </c>
      <c r="I142" s="4">
        <f>IFERROR(日收益率!I142*(1+参数!I$6/全价!I142*100*(1-2.7%/365)),"")</f>
        <v>-4.2087615959638433E-4</v>
      </c>
      <c r="J142" s="4">
        <f>IFERROR(日收益率!J142*(1+参数!J$6/全价!J142*100*(1-2.7%/365)),"")</f>
        <v>1.294715671660537E-3</v>
      </c>
      <c r="K142" s="4">
        <f>IFERROR(日收益率!K142*(1+参数!K$6/全价!K142*100*(1-2.7%/365)),"")</f>
        <v>1.1235439520062129E-4</v>
      </c>
    </row>
    <row r="143" spans="1:11" x14ac:dyDescent="0.15">
      <c r="A143" s="1">
        <v>42489</v>
      </c>
      <c r="B143" s="4" t="str">
        <f>IFERROR(日收益率!B143*(1+参数!B$6/全价!B143*100*(1-2.7%/365)),"")</f>
        <v/>
      </c>
      <c r="C143" s="4">
        <f>IFERROR(日收益率!C143*(1+参数!C$6/全价!C143*100*(1-2.7%/365)),"")</f>
        <v>4.8187572599292912E-4</v>
      </c>
      <c r="D143" s="4">
        <f>IFERROR(日收益率!D143*(1+参数!D$6/全价!D143*100*(1-2.7%/365)),"")</f>
        <v>1.017148753940882E-2</v>
      </c>
      <c r="E143" s="4">
        <f>IFERROR(日收益率!E143*(1+参数!E$6/全价!E143*100*(1-2.7%/365)),"")</f>
        <v>6.7566153784240652E-3</v>
      </c>
      <c r="F143" s="4" t="str">
        <f>IFERROR(日收益率!F143*(1+参数!F$6/全价!F143*100*(1-2.7%/365)),"")</f>
        <v/>
      </c>
      <c r="G143" s="4">
        <f>IFERROR(日收益率!G143*(1+参数!G$6/全价!G143*100*(1-2.7%/365)),"")</f>
        <v>-1.7158682011346735E-3</v>
      </c>
      <c r="H143" s="4">
        <f>IFERROR(日收益率!H143*(1+参数!H$6/全价!H143*100*(1-2.7%/365)),"")</f>
        <v>1.4285576962402228E-3</v>
      </c>
      <c r="I143" s="4">
        <f>IFERROR(日收益率!I143*(1+参数!I$6/全价!I143*100*(1-2.7%/365)),"")</f>
        <v>3.1950754355788226E-4</v>
      </c>
      <c r="J143" s="4">
        <f>IFERROR(日收益率!J143*(1+参数!J$6/全价!J143*100*(1-2.7%/365)),"")</f>
        <v>1.061374797418956E-2</v>
      </c>
      <c r="K143" s="4">
        <f>IFERROR(日收益率!K143*(1+参数!K$6/全价!K143*100*(1-2.7%/365)),"")</f>
        <v>1.1234314504208432E-4</v>
      </c>
    </row>
    <row r="144" spans="1:11" x14ac:dyDescent="0.15">
      <c r="A144" s="1">
        <v>42493</v>
      </c>
      <c r="B144" s="4" t="str">
        <f>IFERROR(日收益率!B144*(1+参数!B$6/全价!B144*100*(1-2.7%/365)),"")</f>
        <v/>
      </c>
      <c r="C144" s="4">
        <f>IFERROR(日收益率!C144*(1+参数!C$6/全价!C144*100*(1-2.7%/365)),"")</f>
        <v>1.3476223381853119E-3</v>
      </c>
      <c r="D144" s="4">
        <f>IFERROR(日收益率!D144*(1+参数!D$6/全价!D144*100*(1-2.7%/365)),"")</f>
        <v>1.0953444646096809E-3</v>
      </c>
      <c r="E144" s="4">
        <f>IFERROR(日收益率!E144*(1+参数!E$6/全价!E144*100*(1-2.7%/365)),"")</f>
        <v>-4.3849241440266145E-3</v>
      </c>
      <c r="F144" s="4" t="str">
        <f>IFERROR(日收益率!F144*(1+参数!F$6/全价!F144*100*(1-2.7%/365)),"")</f>
        <v/>
      </c>
      <c r="G144" s="4">
        <f>IFERROR(日收益率!G144*(1+参数!G$6/全价!G144*100*(1-2.7%/365)),"")</f>
        <v>5.0907314043444835E-3</v>
      </c>
      <c r="H144" s="4">
        <f>IFERROR(日收益率!H144*(1+参数!H$6/全价!H144*100*(1-2.7%/365)),"")</f>
        <v>-4.7583408034825584E-4</v>
      </c>
      <c r="I144" s="4">
        <f>IFERROR(日收益率!I144*(1+参数!I$6/全价!I144*100*(1-2.7%/365)),"")</f>
        <v>-3.1665904815907225E-3</v>
      </c>
      <c r="J144" s="4">
        <f>IFERROR(日收益率!J144*(1+参数!J$6/全价!J144*100*(1-2.7%/365)),"")</f>
        <v>-2.2509396207813031E-3</v>
      </c>
      <c r="K144" s="4" t="str">
        <f>IFERROR(日收益率!K144*(1+参数!K$6/全价!K144*100*(1-2.7%/365)),"")</f>
        <v/>
      </c>
    </row>
    <row r="145" spans="1:11" x14ac:dyDescent="0.15">
      <c r="A145" s="1">
        <v>42494</v>
      </c>
      <c r="B145" s="4" t="str">
        <f>IFERROR(日收益率!B145*(1+参数!B$6/全价!B145*100*(1-2.7%/365)),"")</f>
        <v/>
      </c>
      <c r="C145" s="4">
        <f>IFERROR(日收益率!C145*(1+参数!C$6/全价!C145*100*(1-2.7%/365)),"")</f>
        <v>-2.4157536735460982E-4</v>
      </c>
      <c r="D145" s="4">
        <f>IFERROR(日收益率!D145*(1+参数!D$6/全价!D145*100*(1-2.7%/365)),"")</f>
        <v>5.9578216482735738E-4</v>
      </c>
      <c r="E145" s="4">
        <f>IFERROR(日收益率!E145*(1+参数!E$6/全价!E145*100*(1-2.7%/365)),"")</f>
        <v>2.8168142684357838E-4</v>
      </c>
      <c r="F145" s="4" t="str">
        <f>IFERROR(日收益率!F145*(1+参数!F$6/全价!F145*100*(1-2.7%/365)),"")</f>
        <v/>
      </c>
      <c r="G145" s="4">
        <f>IFERROR(日收益率!G145*(1+参数!G$6/全价!G145*100*(1-2.7%/365)),"")</f>
        <v>-3.7005253580747305E-3</v>
      </c>
      <c r="H145" s="4">
        <f>IFERROR(日收益率!H145*(1+参数!H$6/全价!H145*100*(1-2.7%/365)),"")</f>
        <v>-4.7602393146754828E-4</v>
      </c>
      <c r="I145" s="4">
        <f>IFERROR(日收益率!I145*(1+参数!I$6/全价!I145*100*(1-2.7%/365)),"")</f>
        <v>1.9891516928739741E-3</v>
      </c>
      <c r="J145" s="4">
        <f>IFERROR(日收益率!J145*(1+参数!J$6/全价!J145*100*(1-2.7%/365)),"")</f>
        <v>-2.6246485448980147E-4</v>
      </c>
      <c r="K145" s="4" t="str">
        <f>IFERROR(日收益率!K145*(1+参数!K$6/全价!K145*100*(1-2.7%/365)),"")</f>
        <v/>
      </c>
    </row>
    <row r="146" spans="1:11" x14ac:dyDescent="0.15">
      <c r="A146" s="1">
        <v>42495</v>
      </c>
      <c r="B146" s="4" t="str">
        <f>IFERROR(日收益率!B146*(1+参数!B$6/全价!B146*100*(1-2.7%/365)),"")</f>
        <v/>
      </c>
      <c r="C146" s="4">
        <f>IFERROR(日收益率!C146*(1+参数!C$6/全价!C146*100*(1-2.7%/365)),"")</f>
        <v>4.7530171217080465E-5</v>
      </c>
      <c r="D146" s="4">
        <f>IFERROR(日收益率!D146*(1+参数!D$6/全价!D146*100*(1-2.7%/365)),"")</f>
        <v>4.1339995976418104E-3</v>
      </c>
      <c r="E146" s="4">
        <f>IFERROR(日收益率!E146*(1+参数!E$6/全价!E146*100*(1-2.7%/365)),"")</f>
        <v>1.2330984729984932E-3</v>
      </c>
      <c r="F146" s="4" t="str">
        <f>IFERROR(日收益率!F146*(1+参数!F$6/全价!F146*100*(1-2.7%/365)),"")</f>
        <v/>
      </c>
      <c r="G146" s="4">
        <f>IFERROR(日收益率!G146*(1+参数!G$6/全价!G146*100*(1-2.7%/365)),"")</f>
        <v>2.7672332565631446E-4</v>
      </c>
      <c r="H146" s="4">
        <f>IFERROR(日收益率!H146*(1+参数!H$6/全价!H146*100*(1-2.7%/365)),"")</f>
        <v>-1.5872585316727145E-4</v>
      </c>
      <c r="I146" s="4">
        <f>IFERROR(日收益率!I146*(1+参数!I$6/全价!I146*100*(1-2.7%/365)),"")</f>
        <v>1.3449340318482338E-4</v>
      </c>
      <c r="J146" s="4">
        <f>IFERROR(日收益率!J146*(1+参数!J$6/全价!J146*100*(1-2.7%/365)),"")</f>
        <v>3.6904889285940662E-3</v>
      </c>
      <c r="K146" s="4" t="str">
        <f>IFERROR(日收益率!K146*(1+参数!K$6/全价!K146*100*(1-2.7%/365)),"")</f>
        <v/>
      </c>
    </row>
    <row r="147" spans="1:11" x14ac:dyDescent="0.15">
      <c r="A147" s="1">
        <v>42496</v>
      </c>
      <c r="B147" s="4" t="str">
        <f>IFERROR(日收益率!B147*(1+参数!B$6/全价!B147*100*(1-2.7%/365)),"")</f>
        <v/>
      </c>
      <c r="C147" s="4">
        <f>IFERROR(日收益率!C147*(1+参数!C$6/全价!C147*100*(1-2.7%/365)),"")</f>
        <v>3.3700315933905736E-3</v>
      </c>
      <c r="D147" s="4">
        <f>IFERROR(日收益率!D147*(1+参数!D$6/全价!D147*100*(1-2.7%/365)),"")</f>
        <v>1.1210573652756684E-4</v>
      </c>
      <c r="E147" s="4">
        <f>IFERROR(日收益率!E147*(1+参数!E$6/全价!E147*100*(1-2.7%/365)),"")</f>
        <v>2.1820403105181343E-3</v>
      </c>
      <c r="F147" s="4" t="str">
        <f>IFERROR(日收益率!F147*(1+参数!F$6/全价!F147*100*(1-2.7%/365)),"")</f>
        <v/>
      </c>
      <c r="G147" s="4">
        <f>IFERROR(日收益率!G147*(1+参数!G$6/全价!G147*100*(1-2.7%/365)),"")</f>
        <v>2.7666308827614612E-4</v>
      </c>
      <c r="H147" s="4">
        <f>IFERROR(日收益率!H147*(1+参数!H$6/全价!H147*100*(1-2.7%/365)),"")</f>
        <v>5.3902083386586173E-3</v>
      </c>
      <c r="I147" s="4">
        <f>IFERROR(日收益率!I147*(1+参数!I$6/全价!I147*100*(1-2.7%/365)),"")</f>
        <v>3.1969041573629432E-4</v>
      </c>
      <c r="J147" s="4">
        <f>IFERROR(日收益率!J147*(1+参数!J$6/全价!J147*100*(1-2.7%/365)),"")</f>
        <v>-2.6176006881797604E-4</v>
      </c>
      <c r="K147" s="4" t="str">
        <f>IFERROR(日收益率!K147*(1+参数!K$6/全价!K147*100*(1-2.7%/365)),"")</f>
        <v/>
      </c>
    </row>
    <row r="148" spans="1:11" x14ac:dyDescent="0.15">
      <c r="A148" s="1">
        <v>42499</v>
      </c>
      <c r="B148" s="4" t="str">
        <f>IFERROR(日收益率!B148*(1+参数!B$6/全价!B148*100*(1-2.7%/365)),"")</f>
        <v/>
      </c>
      <c r="C148" s="4">
        <f>IFERROR(日收益率!C148*(1+参数!C$6/全价!C148*100*(1-2.7%/365)),"")</f>
        <v>-1.5880123448326578E-3</v>
      </c>
      <c r="D148" s="4">
        <f>IFERROR(日收益率!D148*(1+参数!D$6/全价!D148*100*(1-2.7%/365)),"")</f>
        <v>1.4589627044358272E-3</v>
      </c>
      <c r="E148" s="4">
        <f>IFERROR(日收益率!E148*(1+参数!E$6/全价!E148*100*(1-2.7%/365)),"")</f>
        <v>4.0662540708308265E-3</v>
      </c>
      <c r="F148" s="4">
        <f>IFERROR(日收益率!F148*(1+参数!F$6/全价!F148*100*(1-2.7%/365)),"")</f>
        <v>3.9396572349055411E-4</v>
      </c>
      <c r="G148" s="4">
        <f>IFERROR(日收益率!G148*(1+参数!G$6/全价!G148*100*(1-2.7%/365)),"")</f>
        <v>8.2969458653175043E-4</v>
      </c>
      <c r="H148" s="4">
        <f>IFERROR(日收益率!H148*(1+参数!H$6/全价!H148*100*(1-2.7%/365)),"")</f>
        <v>-6.1721712440785505E-3</v>
      </c>
      <c r="I148" s="4">
        <f>IFERROR(日收益率!I148*(1+参数!I$6/全价!I148*100*(1-2.7%/365)),"")</f>
        <v>7.7357149766742607E-4</v>
      </c>
      <c r="J148" s="4">
        <f>IFERROR(日收益率!J148*(1+参数!J$6/全价!J148*100*(1-2.7%/365)),"")</f>
        <v>-1.8155370282202509E-3</v>
      </c>
      <c r="K148" s="4" t="str">
        <f>IFERROR(日收益率!K148*(1+参数!K$6/全价!K148*100*(1-2.7%/365)),"")</f>
        <v/>
      </c>
    </row>
    <row r="149" spans="1:11" x14ac:dyDescent="0.15">
      <c r="A149" s="1">
        <v>42500</v>
      </c>
      <c r="B149" s="4" t="str">
        <f>IFERROR(日收益率!B149*(1+参数!B$6/全价!B149*100*(1-2.7%/365)),"")</f>
        <v/>
      </c>
      <c r="C149" s="4">
        <f>IFERROR(日收益率!C149*(1+参数!C$6/全价!C149*100*(1-2.7%/365)),"")</f>
        <v>1.3460928141812612E-3</v>
      </c>
      <c r="D149" s="4">
        <f>IFERROR(日收益率!D149*(1+参数!D$6/全价!D149*100*(1-2.7%/365)),"")</f>
        <v>-6.894462868159059E-4</v>
      </c>
      <c r="E149" s="4">
        <f>IFERROR(日收益率!E149*(1+参数!E$6/全价!E149*100*(1-2.7%/365)),"")</f>
        <v>2.7999094361392314E-4</v>
      </c>
      <c r="F149" s="4" t="str">
        <f>IFERROR(日收益率!F149*(1+参数!F$6/全价!F149*100*(1-2.7%/365)),"")</f>
        <v/>
      </c>
      <c r="G149" s="4">
        <f>IFERROR(日收益率!G149*(1+参数!G$6/全价!G149*100*(1-2.7%/365)),"")</f>
        <v>7.7423902098761109E-5</v>
      </c>
      <c r="H149" s="4">
        <f>IFERROR(日收益率!H149*(1+参数!H$6/全价!H149*100*(1-2.7%/365)),"")</f>
        <v>1.7465786788673262E-3</v>
      </c>
      <c r="I149" s="4">
        <f>IFERROR(日收益率!I149*(1+参数!I$6/全价!I149*100*(1-2.7%/365)),"")</f>
        <v>3.1941490062729856E-4</v>
      </c>
      <c r="J149" s="4">
        <f>IFERROR(日收益率!J149*(1+参数!J$6/全价!J149*100*(1-2.7%/365)),"")</f>
        <v>3.6858321451303569E-3</v>
      </c>
      <c r="K149" s="4" t="str">
        <f>IFERROR(日收益率!K149*(1+参数!K$6/全价!K149*100*(1-2.7%/365)),"")</f>
        <v/>
      </c>
    </row>
    <row r="150" spans="1:11" x14ac:dyDescent="0.15">
      <c r="A150" s="1">
        <v>42501</v>
      </c>
      <c r="B150" s="4" t="str">
        <f>IFERROR(日收益率!B150*(1+参数!B$6/全价!B150*100*(1-2.7%/365)),"")</f>
        <v/>
      </c>
      <c r="C150" s="4">
        <f>IFERROR(日收益率!C150*(1+参数!C$6/全价!C150*100*(1-2.7%/365)),"")</f>
        <v>4.7396355885273126E-5</v>
      </c>
      <c r="D150" s="4">
        <f>IFERROR(日收益率!D150*(1+参数!D$6/全价!D150*100*(1-2.7%/365)),"")</f>
        <v>2.0352427376860533E-3</v>
      </c>
      <c r="E150" s="4">
        <f>IFERROR(日收益率!E150*(1+参数!E$6/全价!E150*100*(1-2.7%/365)),"")</f>
        <v>4.815575099509947E-3</v>
      </c>
      <c r="F150" s="4" t="str">
        <f>IFERROR(日收益率!F150*(1+参数!F$6/全价!F150*100*(1-2.7%/365)),"")</f>
        <v/>
      </c>
      <c r="G150" s="4">
        <f>IFERROR(日收益率!G150*(1+参数!G$6/全价!G150*100*(1-2.7%/365)),"")</f>
        <v>4.7537220789419058E-4</v>
      </c>
      <c r="H150" s="4">
        <f>IFERROR(日收益率!H150*(1+参数!H$6/全价!H150*100*(1-2.7%/365)),"")</f>
        <v>9.514681197775038E-4</v>
      </c>
      <c r="I150" s="4">
        <f>IFERROR(日收益率!I150*(1+参数!I$6/全价!I150*100*(1-2.7%/365)),"")</f>
        <v>-9.7605811306682058E-4</v>
      </c>
      <c r="J150" s="4">
        <f>IFERROR(日收益率!J150*(1+参数!J$6/全价!J150*100*(1-2.7%/365)),"")</f>
        <v>4.2375448374798577E-4</v>
      </c>
      <c r="K150" s="4" t="str">
        <f>IFERROR(日收益率!K150*(1+参数!K$6/全价!K150*100*(1-2.7%/365)),"")</f>
        <v/>
      </c>
    </row>
    <row r="151" spans="1:11" x14ac:dyDescent="0.15">
      <c r="A151" s="1">
        <v>42502</v>
      </c>
      <c r="B151" s="4" t="str">
        <f>IFERROR(日收益率!B151*(1+参数!B$6/全价!B151*100*(1-2.7%/365)),"")</f>
        <v/>
      </c>
      <c r="C151" s="4">
        <f>IFERROR(日收益率!C151*(1+参数!C$6/全价!C151*100*(1-2.7%/365)),"")</f>
        <v>4.7394359024804685E-5</v>
      </c>
      <c r="D151" s="4">
        <f>IFERROR(日收益率!D151*(1+参数!D$6/全价!D151*100*(1-2.7%/365)),"")</f>
        <v>-4.8562759631798963E-3</v>
      </c>
      <c r="E151" s="4">
        <f>IFERROR(日收益率!E151*(1+参数!E$6/全价!E151*100*(1-2.7%/365)),"")</f>
        <v>-2.7392747156797402E-3</v>
      </c>
      <c r="F151" s="4" t="str">
        <f>IFERROR(日收益率!F151*(1+参数!F$6/全价!F151*100*(1-2.7%/365)),"")</f>
        <v/>
      </c>
      <c r="G151" s="4" t="str">
        <f>IFERROR(日收益率!G151*(1+参数!G$6/全价!G151*100*(1-2.7%/365)),"")</f>
        <v/>
      </c>
      <c r="H151" s="4">
        <f>IFERROR(日收益率!H151*(1+参数!H$6/全价!H151*100*(1-2.7%/365)),"")</f>
        <v>0</v>
      </c>
      <c r="I151" s="4">
        <f>IFERROR(日收益率!I151*(1+参数!I$6/全价!I151*100*(1-2.7%/365)),"")</f>
        <v>3.1958041406890571E-4</v>
      </c>
      <c r="J151" s="4">
        <f>IFERROR(日收益率!J151*(1+参数!J$6/全价!J151*100*(1-2.7%/365)),"")</f>
        <v>-9.008215687928377E-5</v>
      </c>
      <c r="K151" s="4" t="str">
        <f>IFERROR(日收益率!K151*(1+参数!K$6/全价!K151*100*(1-2.7%/365)),"")</f>
        <v/>
      </c>
    </row>
    <row r="152" spans="1:11" x14ac:dyDescent="0.15">
      <c r="A152" s="1">
        <v>42503</v>
      </c>
      <c r="B152" s="4" t="str">
        <f>IFERROR(日收益率!B152*(1+参数!B$6/全价!B152*100*(1-2.7%/365)),"")</f>
        <v/>
      </c>
      <c r="C152" s="4">
        <f>IFERROR(日收益率!C152*(1+参数!C$6/全价!C152*100*(1-2.7%/365)),"")</f>
        <v>-1.2503341697127596E-3</v>
      </c>
      <c r="D152" s="4">
        <f>IFERROR(日收益率!D152*(1+参数!D$6/全价!D152*100*(1-2.7%/365)),"")</f>
        <v>3.0032710501333537E-3</v>
      </c>
      <c r="E152" s="4">
        <f>IFERROR(日收益率!E152*(1+参数!E$6/全价!E152*100*(1-2.7%/365)),"")</f>
        <v>-1.6103572024870417E-3</v>
      </c>
      <c r="F152" s="4">
        <f>IFERROR(日收益率!F152*(1+参数!F$6/全价!F152*100*(1-2.7%/365)),"")</f>
        <v>3.6696110269591898E-3</v>
      </c>
      <c r="G152" s="4" t="str">
        <f>IFERROR(日收益率!G152*(1+参数!G$6/全价!G152*100*(1-2.7%/365)),"")</f>
        <v/>
      </c>
      <c r="H152" s="4">
        <f>IFERROR(日收益率!H152*(1+参数!H$6/全价!H152*100*(1-2.7%/365)),"")</f>
        <v>4.7540926598071053E-4</v>
      </c>
      <c r="I152" s="4">
        <f>IFERROR(日收益率!I152*(1+参数!I$6/全价!I152*100*(1-2.7%/365)),"")</f>
        <v>1.9846428815075315E-3</v>
      </c>
      <c r="J152" s="4">
        <f>IFERROR(日收益率!J152*(1+参数!J$6/全价!J152*100*(1-2.7%/365)),"")</f>
        <v>-2.6136170891705163E-4</v>
      </c>
      <c r="K152" s="4" t="str">
        <f>IFERROR(日收益率!K152*(1+参数!K$6/全价!K152*100*(1-2.7%/365)),"")</f>
        <v/>
      </c>
    </row>
    <row r="153" spans="1:11" x14ac:dyDescent="0.15">
      <c r="A153" s="1">
        <v>42506</v>
      </c>
      <c r="B153" s="4" t="str">
        <f>IFERROR(日收益率!B153*(1+参数!B$6/全价!B153*100*(1-2.7%/365)),"")</f>
        <v/>
      </c>
      <c r="C153" s="4">
        <f>IFERROR(日收益率!C153*(1+参数!C$6/全价!C153*100*(1-2.7%/365)),"")</f>
        <v>1.1522371822976147E-3</v>
      </c>
      <c r="D153" s="4">
        <f>IFERROR(日收益率!D153*(1+参数!D$6/全价!D153*100*(1-2.7%/365)),"")</f>
        <v>-1.2676338001857016E-3</v>
      </c>
      <c r="E153" s="4">
        <f>IFERROR(日收益率!E153*(1+参数!E$6/全价!E153*100*(1-2.7%/365)),"")</f>
        <v>-1.0523024576907546E-3</v>
      </c>
      <c r="F153" s="4" t="str">
        <f>IFERROR(日收益率!F153*(1+参数!F$6/全价!F153*100*(1-2.7%/365)),"")</f>
        <v/>
      </c>
      <c r="G153" s="4" t="str">
        <f>IFERROR(日收益率!G153*(1+参数!G$6/全价!G153*100*(1-2.7%/365)),"")</f>
        <v/>
      </c>
      <c r="H153" s="4">
        <f>IFERROR(日收益率!H153*(1+参数!H$6/全价!H153*100*(1-2.7%/365)),"")</f>
        <v>1.5836443990891254E-3</v>
      </c>
      <c r="I153" s="4">
        <f>IFERROR(日收益率!I153*(1+参数!I$6/全价!I153*100*(1-2.7%/365)),"")</f>
        <v>2.9880138270490159E-3</v>
      </c>
      <c r="J153" s="4">
        <f>IFERROR(日收益率!J153*(1+参数!J$6/全价!J153*100*(1-2.7%/365)),"")</f>
        <v>1.2709236220957484E-3</v>
      </c>
      <c r="K153" s="4" t="str">
        <f>IFERROR(日收益率!K153*(1+参数!K$6/全价!K153*100*(1-2.7%/365)),"")</f>
        <v/>
      </c>
    </row>
    <row r="154" spans="1:11" x14ac:dyDescent="0.15">
      <c r="A154" s="1">
        <v>42507</v>
      </c>
      <c r="B154" s="4" t="str">
        <f>IFERROR(日收益率!B154*(1+参数!B$6/全价!B154*100*(1-2.7%/365)),"")</f>
        <v/>
      </c>
      <c r="C154" s="4">
        <f>IFERROR(日收益率!C154*(1+参数!C$6/全价!C154*100*(1-2.7%/365)),"")</f>
        <v>4.7396522297572432E-5</v>
      </c>
      <c r="D154" s="4">
        <f>IFERROR(日收益率!D154*(1+参数!D$6/全价!D154*100*(1-2.7%/365)),"")</f>
        <v>5.9353693551055431E-4</v>
      </c>
      <c r="E154" s="4">
        <f>IFERROR(日收益率!E154*(1+参数!E$6/全价!E154*100*(1-2.7%/365)),"")</f>
        <v>-8.5597691830035193E-4</v>
      </c>
      <c r="F154" s="4" t="str">
        <f>IFERROR(日收益率!F154*(1+参数!F$6/全价!F154*100*(1-2.7%/365)),"")</f>
        <v/>
      </c>
      <c r="G154" s="4" t="str">
        <f>IFERROR(日收益率!G154*(1+参数!G$6/全价!G154*100*(1-2.7%/365)),"")</f>
        <v/>
      </c>
      <c r="H154" s="4">
        <f>IFERROR(日收益率!H154*(1+参数!H$6/全价!H154*100*(1-2.7%/365)),"")</f>
        <v>6.3276205811177129E-4</v>
      </c>
      <c r="I154" s="4">
        <f>IFERROR(日收益率!I154*(1+参数!I$6/全价!I154*100*(1-2.7%/365)),"")</f>
        <v>-2.6338010155736915E-3</v>
      </c>
      <c r="J154" s="4">
        <f>IFERROR(日收益率!J154*(1+参数!J$6/全价!J154*100*(1-2.7%/365)),"")</f>
        <v>-7.7465445318570646E-4</v>
      </c>
      <c r="K154" s="4" t="str">
        <f>IFERROR(日收益率!K154*(1+参数!K$6/全价!K154*100*(1-2.7%/365)),"")</f>
        <v/>
      </c>
    </row>
    <row r="155" spans="1:11" x14ac:dyDescent="0.15">
      <c r="A155" s="1">
        <v>42508</v>
      </c>
      <c r="B155" s="4" t="str">
        <f>IFERROR(日收益率!B155*(1+参数!B$6/全价!B155*100*(1-2.7%/365)),"")</f>
        <v/>
      </c>
      <c r="C155" s="4">
        <f>IFERROR(日收益率!C155*(1+参数!C$6/全价!C155*100*(1-2.7%/365)),"")</f>
        <v>1.9154673887177516E-4</v>
      </c>
      <c r="D155" s="4">
        <f>IFERROR(日收益率!D155*(1+参数!D$6/全价!D155*100*(1-2.7%/365)),"")</f>
        <v>-1.1716023217162822E-3</v>
      </c>
      <c r="E155" s="4">
        <f>IFERROR(日收益率!E155*(1+参数!E$6/全价!E155*100*(1-2.7%/365)),"")</f>
        <v>-5.0303055103245774E-3</v>
      </c>
      <c r="F155" s="4" t="str">
        <f>IFERROR(日收益率!F155*(1+参数!F$6/全价!F155*100*(1-2.7%/365)),"")</f>
        <v/>
      </c>
      <c r="G155" s="4" t="str">
        <f>IFERROR(日收益率!G155*(1+参数!G$6/全价!G155*100*(1-2.7%/365)),"")</f>
        <v/>
      </c>
      <c r="H155" s="4">
        <f>IFERROR(日收益率!H155*(1+参数!H$6/全价!H155*100*(1-2.7%/365)),"")</f>
        <v>1.106620296101321E-3</v>
      </c>
      <c r="I155" s="4">
        <f>IFERROR(日收益率!I155*(1+参数!I$6/全价!I155*100*(1-2.7%/365)),"")</f>
        <v>-1.7143829726778727E-3</v>
      </c>
      <c r="J155" s="4">
        <f>IFERROR(日收益率!J155*(1+参数!J$6/全价!J155*100*(1-2.7%/365)),"")</f>
        <v>-1.5733286277671926E-2</v>
      </c>
      <c r="K155" s="4" t="str">
        <f>IFERROR(日收益率!K155*(1+参数!K$6/全价!K155*100*(1-2.7%/365)),"")</f>
        <v/>
      </c>
    </row>
    <row r="156" spans="1:11" x14ac:dyDescent="0.15">
      <c r="A156" s="1">
        <v>42509</v>
      </c>
      <c r="B156" s="4" t="str">
        <f>IFERROR(日收益率!B156*(1+参数!B$6/全价!B156*100*(1-2.7%/365)),"")</f>
        <v/>
      </c>
      <c r="C156" s="4">
        <f>IFERROR(日收益率!C156*(1+参数!C$6/全价!C156*100*(1-2.7%/365)),"")</f>
        <v>1.9151412864981831E-4</v>
      </c>
      <c r="D156" s="4">
        <f>IFERROR(日收益率!D156*(1+参数!D$6/全价!D156*100*(1-2.7%/365)),"")</f>
        <v>1.1217978802316548E-4</v>
      </c>
      <c r="E156" s="4">
        <f>IFERROR(日收益率!E156*(1+参数!E$6/全价!E156*100*(1-2.7%/365)),"")</f>
        <v>4.7148463857303331E-4</v>
      </c>
      <c r="F156" s="4" t="str">
        <f>IFERROR(日收益率!F156*(1+参数!F$6/全价!F156*100*(1-2.7%/365)),"")</f>
        <v/>
      </c>
      <c r="G156" s="4" t="str">
        <f>IFERROR(日收益率!G156*(1+参数!G$6/全价!G156*100*(1-2.7%/365)),"")</f>
        <v/>
      </c>
      <c r="H156" s="4">
        <f>IFERROR(日收益率!H156*(1+参数!H$6/全价!H156*100*(1-2.7%/365)),"")</f>
        <v>6.3184006011831142E-4</v>
      </c>
      <c r="I156" s="4">
        <f>IFERROR(日收益率!I156*(1+参数!I$6/全价!I156*100*(1-2.7%/365)),"")</f>
        <v>-1.7167050909376739E-3</v>
      </c>
      <c r="J156" s="4">
        <f>IFERROR(日收益率!J156*(1+参数!J$6/全价!J156*100*(1-2.7%/365)),"")</f>
        <v>8.213186293599805E-3</v>
      </c>
      <c r="K156" s="4" t="str">
        <f>IFERROR(日收益率!K156*(1+参数!K$6/全价!K156*100*(1-2.7%/365)),"")</f>
        <v/>
      </c>
    </row>
    <row r="157" spans="1:11" x14ac:dyDescent="0.15">
      <c r="A157" s="1">
        <v>42510</v>
      </c>
      <c r="B157" s="4" t="str">
        <f>IFERROR(日收益率!B157*(1+参数!B$6/全价!B157*100*(1-2.7%/365)),"")</f>
        <v/>
      </c>
      <c r="C157" s="4">
        <f>IFERROR(日收益率!C157*(1+参数!C$6/全价!C157*100*(1-2.7%/365)),"")</f>
        <v>9.1185890866995144E-4</v>
      </c>
      <c r="D157" s="4">
        <f>IFERROR(日收益率!D157*(1+参数!D$6/全价!D157*100*(1-2.7%/365)),"")</f>
        <v>-1.9760528511341881E-3</v>
      </c>
      <c r="E157" s="4">
        <f>IFERROR(日收益率!E157*(1+参数!E$6/全价!E157*100*(1-2.7%/365)),"")</f>
        <v>-2.2467712615748696E-2</v>
      </c>
      <c r="F157" s="4">
        <f>IFERROR(日收益率!F157*(1+参数!F$6/全价!F157*100*(1-2.7%/365)),"")</f>
        <v>1.3110893683712429E-4</v>
      </c>
      <c r="G157" s="4" t="str">
        <f>IFERROR(日收益率!G157*(1+参数!G$6/全价!G157*100*(1-2.7%/365)),"")</f>
        <v/>
      </c>
      <c r="H157" s="4">
        <f>IFERROR(日收益率!H157*(1+参数!H$6/全价!H157*100*(1-2.7%/365)),"")</f>
        <v>3.7101456106985578E-16</v>
      </c>
      <c r="I157" s="4">
        <f>IFERROR(日收益率!I157*(1+参数!I$6/全价!I157*100*(1-2.7%/365)),"")</f>
        <v>-1.3062898449757299E-2</v>
      </c>
      <c r="J157" s="4">
        <f>IFERROR(日收益率!J157*(1+参数!J$6/全价!J157*100*(1-2.7%/365)),"")</f>
        <v>5.242194827289999E-3</v>
      </c>
      <c r="K157" s="4" t="str">
        <f>IFERROR(日收益率!K157*(1+参数!K$6/全价!K157*100*(1-2.7%/365)),"")</f>
        <v/>
      </c>
    </row>
    <row r="158" spans="1:11" x14ac:dyDescent="0.15">
      <c r="A158" s="1">
        <v>42513</v>
      </c>
      <c r="B158" s="4" t="str">
        <f>IFERROR(日收益率!B158*(1+参数!B$6/全价!B158*100*(1-2.7%/365)),"")</f>
        <v/>
      </c>
      <c r="C158" s="4">
        <f>IFERROR(日收益率!C158*(1+参数!C$6/全价!C158*100*(1-2.7%/365)),"")</f>
        <v>-7.2205849978932519E-4</v>
      </c>
      <c r="D158" s="4">
        <f>IFERROR(日收益率!D158*(1+参数!D$6/全价!D158*100*(1-2.7%/365)),"")</f>
        <v>-9.4975171901871033E-4</v>
      </c>
      <c r="E158" s="4">
        <f>IFERROR(日收益率!E158*(1+参数!E$6/全价!E158*100*(1-2.7%/365)),"")</f>
        <v>1.8187152210533443E-2</v>
      </c>
      <c r="F158" s="4">
        <f>IFERROR(日收益率!F158*(1+参数!F$6/全价!F158*100*(1-2.7%/365)),"")</f>
        <v>-9.5011157585099288E-4</v>
      </c>
      <c r="G158" s="4">
        <f>IFERROR(日收益率!G158*(1+参数!G$6/全价!G158*100*(1-2.7%/365)),"")</f>
        <v>8.5377620651790336E-4</v>
      </c>
      <c r="H158" s="4">
        <f>IFERROR(日收益率!H158*(1+参数!H$6/全价!H158*100*(1-2.7%/365)),"")</f>
        <v>7.8935181801045135E-4</v>
      </c>
      <c r="I158" s="4">
        <f>IFERROR(日收益率!I158*(1+参数!I$6/全价!I158*100*(1-2.7%/365)),"")</f>
        <v>-9.0287644505746738E-4</v>
      </c>
      <c r="J158" s="4">
        <f>IFERROR(日收益率!J158*(1+参数!J$6/全价!J158*100*(1-2.7%/365)),"")</f>
        <v>-2.1588005831687062E-3</v>
      </c>
      <c r="K158" s="4" t="str">
        <f>IFERROR(日收益率!K158*(1+参数!K$6/全价!K158*100*(1-2.7%/365)),"")</f>
        <v/>
      </c>
    </row>
    <row r="159" spans="1:11" x14ac:dyDescent="0.15">
      <c r="A159" s="1">
        <v>42514</v>
      </c>
      <c r="B159" s="4" t="str">
        <f>IFERROR(日收益率!B159*(1+参数!B$6/全价!B159*100*(1-2.7%/365)),"")</f>
        <v/>
      </c>
      <c r="C159" s="4">
        <f>IFERROR(日收益率!C159*(1+参数!C$6/全价!C159*100*(1-2.7%/365)),"")</f>
        <v>-9.6717681068927738E-5</v>
      </c>
      <c r="D159" s="4">
        <f>IFERROR(日收益率!D159*(1+参数!D$6/全价!D159*100*(1-2.7%/365)),"")</f>
        <v>-4.8507193178196653E-5</v>
      </c>
      <c r="E159" s="4">
        <f>IFERROR(日收益率!E159*(1+参数!E$6/全价!E159*100*(1-2.7%/365)),"")</f>
        <v>4.2835737117790981E-3</v>
      </c>
      <c r="F159" s="4">
        <f>IFERROR(日收益率!F159*(1+参数!F$6/全价!F159*100*(1-2.7%/365)),"")</f>
        <v>-7.0907275249859874E-4</v>
      </c>
      <c r="G159" s="4">
        <f>IFERROR(日收益率!G159*(1+参数!G$6/全价!G159*100*(1-2.7%/365)),"")</f>
        <v>-2.0297192694690696E-2</v>
      </c>
      <c r="H159" s="4">
        <f>IFERROR(日收益率!H159*(1+参数!H$6/全价!H159*100*(1-2.7%/365)),"")</f>
        <v>1.5778982273379063E-4</v>
      </c>
      <c r="I159" s="4">
        <f>IFERROR(日收益率!I159*(1+参数!I$6/全价!I159*100*(1-2.7%/365)),"")</f>
        <v>3.2331993507312741E-4</v>
      </c>
      <c r="J159" s="4">
        <f>IFERROR(日收益率!J159*(1+参数!J$6/全价!J159*100*(1-2.7%/365)),"")</f>
        <v>2.3139114895513444E-3</v>
      </c>
      <c r="K159" s="4" t="str">
        <f>IFERROR(日收益率!K159*(1+参数!K$6/全价!K159*100*(1-2.7%/365)),"")</f>
        <v/>
      </c>
    </row>
    <row r="160" spans="1:11" x14ac:dyDescent="0.15">
      <c r="A160" s="1">
        <v>42515</v>
      </c>
      <c r="B160" s="4" t="str">
        <f>IFERROR(日收益率!B160*(1+参数!B$6/全价!B160*100*(1-2.7%/365)),"")</f>
        <v/>
      </c>
      <c r="C160" s="4">
        <f>IFERROR(日收益率!C160*(1+参数!C$6/全价!C160*100*(1-2.7%/365)),"")</f>
        <v>-1.1056878960986304E-3</v>
      </c>
      <c r="D160" s="4">
        <f>IFERROR(日收益率!D160*(1+参数!D$6/全价!D160*100*(1-2.7%/365)),"")</f>
        <v>7.5615532372174461E-4</v>
      </c>
      <c r="E160" s="4">
        <f>IFERROR(日收益率!E160*(1+参数!E$6/全价!E160*100*(1-2.7%/365)),"")</f>
        <v>-1.4303656772266559E-3</v>
      </c>
      <c r="F160" s="4">
        <f>IFERROR(日收益率!F160*(1+参数!F$6/全价!F160*100*(1-2.7%/365)),"")</f>
        <v>2.9938592402789673E-4</v>
      </c>
      <c r="G160" s="4">
        <f>IFERROR(日收益率!G160*(1+参数!G$6/全价!G160*100*(1-2.7%/365)),"")</f>
        <v>3.8823823978152816E-2</v>
      </c>
      <c r="H160" s="4">
        <f>IFERROR(日收益率!H160*(1+参数!H$6/全价!H160*100*(1-2.7%/365)),"")</f>
        <v>4.7327094502174307E-4</v>
      </c>
      <c r="I160" s="4">
        <f>IFERROR(日收益率!I160*(1+参数!I$6/全价!I160*100*(1-2.7%/365)),"")</f>
        <v>3.232376905351463E-4</v>
      </c>
      <c r="J160" s="4">
        <f>IFERROR(日收益率!J160*(1+参数!J$6/全价!J160*100*(1-2.7%/365)),"")</f>
        <v>-2.3213121023958712E-3</v>
      </c>
      <c r="K160" s="4" t="str">
        <f>IFERROR(日收益率!K160*(1+参数!K$6/全价!K160*100*(1-2.7%/365)),"")</f>
        <v/>
      </c>
    </row>
    <row r="161" spans="1:11" x14ac:dyDescent="0.15">
      <c r="A161" s="1">
        <v>42516</v>
      </c>
      <c r="B161" s="4">
        <f>IFERROR(日收益率!B161*(1+参数!B$6/全价!B161*100*(1-2.7%/365)),"")</f>
        <v>-9.583526387011286E-5</v>
      </c>
      <c r="C161" s="4">
        <f>IFERROR(日收益率!C161*(1+参数!C$6/全价!C161*100*(1-2.7%/365)),"")</f>
        <v>-1.684096580729785E-3</v>
      </c>
      <c r="D161" s="4">
        <f>IFERROR(日收益率!D161*(1+参数!D$6/全价!D161*100*(1-2.7%/365)),"")</f>
        <v>4.3405250035223738E-4</v>
      </c>
      <c r="E161" s="4">
        <f>IFERROR(日收益率!E161*(1+参数!E$6/全价!E161*100*(1-2.7%/365)),"")</f>
        <v>2.1837819199060694E-3</v>
      </c>
      <c r="F161" s="4" t="str">
        <f>IFERROR(日收益率!F161*(1+参数!F$6/全价!F161*100*(1-2.7%/365)),"")</f>
        <v/>
      </c>
      <c r="G161" s="4">
        <f>IFERROR(日收益率!G161*(1+参数!G$6/全价!G161*100*(1-2.7%/365)),"")</f>
        <v>-1.7969322235084791E-2</v>
      </c>
      <c r="H161" s="4">
        <f>IFERROR(日收益率!H161*(1+参数!H$6/全价!H161*100*(1-2.7%/365)),"")</f>
        <v>6.3075360117986843E-4</v>
      </c>
      <c r="I161" s="4">
        <f>IFERROR(日收益率!I161*(1+参数!I$6/全价!I161*100*(1-2.7%/365)),"")</f>
        <v>2.3775094646998271E-2</v>
      </c>
      <c r="J161" s="4">
        <f>IFERROR(日收益率!J161*(1+参数!J$6/全价!J161*100*(1-2.7%/365)),"")</f>
        <v>-2.6223739411084337E-4</v>
      </c>
      <c r="K161" s="4" t="str">
        <f>IFERROR(日收益率!K161*(1+参数!K$6/全价!K161*100*(1-2.7%/365)),"")</f>
        <v/>
      </c>
    </row>
    <row r="162" spans="1:11" x14ac:dyDescent="0.15">
      <c r="A162" s="1">
        <v>42517</v>
      </c>
      <c r="B162" s="4" t="str">
        <f>IFERROR(日收益率!B162*(1+参数!B$6/全价!B162*100*(1-2.7%/365)),"")</f>
        <v/>
      </c>
      <c r="C162" s="4">
        <f>IFERROR(日收益率!C162*(1+参数!C$6/全价!C162*100*(1-2.7%/365)),"")</f>
        <v>1.0584411525051433E-3</v>
      </c>
      <c r="D162" s="4">
        <f>IFERROR(日收益率!D162*(1+参数!D$6/全价!D162*100*(1-2.7%/365)),"")</f>
        <v>4.3389501078167948E-4</v>
      </c>
      <c r="E162" s="4">
        <f>IFERROR(日收益率!E162*(1+参数!E$6/全价!E162*100*(1-2.7%/365)),"")</f>
        <v>4.5372340705791533E-2</v>
      </c>
      <c r="F162" s="4" t="str">
        <f>IFERROR(日收益率!F162*(1+参数!F$6/全价!F162*100*(1-2.7%/365)),"")</f>
        <v/>
      </c>
      <c r="G162" s="4">
        <f>IFERROR(日收益率!G162*(1+参数!G$6/全价!G162*100*(1-2.7%/365)),"")</f>
        <v>-1.967294302592686E-2</v>
      </c>
      <c r="H162" s="4">
        <f>IFERROR(日收益率!H162*(1+参数!H$6/全价!H162*100*(1-2.7%/365)),"")</f>
        <v>6.3041999588618191E-4</v>
      </c>
      <c r="I162" s="4">
        <f>IFERROR(日收益率!I162*(1+参数!I$6/全价!I162*100*(1-2.7%/365)),"")</f>
        <v>4.6281587656779588E-2</v>
      </c>
      <c r="J162" s="4">
        <f>IFERROR(日收益率!J162*(1+参数!J$6/全价!J162*100*(1-2.7%/365)),"")</f>
        <v>1.6276075799684733E-3</v>
      </c>
      <c r="K162" s="4" t="str">
        <f>IFERROR(日收益率!K162*(1+参数!K$6/全价!K162*100*(1-2.7%/365)),"")</f>
        <v/>
      </c>
    </row>
    <row r="163" spans="1:11" x14ac:dyDescent="0.15">
      <c r="A163" s="1">
        <v>42520</v>
      </c>
      <c r="B163" s="4" t="str">
        <f>IFERROR(日收益率!B163*(1+参数!B$6/全价!B163*100*(1-2.7%/365)),"")</f>
        <v/>
      </c>
      <c r="C163" s="4">
        <f>IFERROR(日收益率!C163*(1+参数!C$6/全价!C163*100*(1-2.7%/365)),"")</f>
        <v>-1.4630274586066781E-4</v>
      </c>
      <c r="D163" s="4">
        <f>IFERROR(日收益率!D163*(1+参数!D$6/全价!D163*100*(1-2.7%/365)),"")</f>
        <v>8.1896156792286769E-4</v>
      </c>
      <c r="E163" s="4">
        <f>IFERROR(日收益率!E163*(1+参数!E$6/全价!E163*100*(1-2.7%/365)),"")</f>
        <v>-1.204177108650367E-3</v>
      </c>
      <c r="F163" s="4">
        <f>IFERROR(日收益率!F163*(1+参数!F$6/全价!F163*100*(1-2.7%/365)),"")</f>
        <v>3.935066342812244E-4</v>
      </c>
      <c r="G163" s="4">
        <f>IFERROR(日收益率!G163*(1+参数!G$6/全价!G163*100*(1-2.7%/365)),"")</f>
        <v>-7.4544210742429937E-2</v>
      </c>
      <c r="H163" s="4">
        <f>IFERROR(日收益率!H163*(1+参数!H$6/全价!H163*100*(1-2.7%/365)),"")</f>
        <v>1.4174271217306329E-3</v>
      </c>
      <c r="I163" s="4">
        <f>IFERROR(日收益率!I163*(1+参数!I$6/全价!I163*100*(1-2.7%/365)),"")</f>
        <v>-1.0450212031672314E-2</v>
      </c>
      <c r="J163" s="4">
        <f>IFERROR(日收益率!J163*(1+参数!J$6/全价!J163*100*(1-2.7%/365)),"")</f>
        <v>5.5574779773760481E-3</v>
      </c>
      <c r="K163" s="4" t="str">
        <f>IFERROR(日收益率!K163*(1+参数!K$6/全价!K163*100*(1-2.7%/365)),"")</f>
        <v/>
      </c>
    </row>
    <row r="164" spans="1:11" x14ac:dyDescent="0.15">
      <c r="A164" s="1">
        <v>42521</v>
      </c>
      <c r="B164" s="4" t="str">
        <f>IFERROR(日收益率!B164*(1+参数!B$6/全价!B164*100*(1-2.7%/365)),"")</f>
        <v/>
      </c>
      <c r="C164" s="4">
        <f>IFERROR(日收益率!C164*(1+参数!C$6/全价!C164*100*(1-2.7%/365)),"")</f>
        <v>3.3610857530319457E-4</v>
      </c>
      <c r="D164" s="4">
        <f>IFERROR(日收益率!D164*(1+参数!D$6/全价!D164*100*(1-2.7%/365)),"")</f>
        <v>2.7283618219142909E-4</v>
      </c>
      <c r="E164" s="4">
        <f>IFERROR(日收益率!E164*(1+参数!E$6/全价!E164*100*(1-2.7%/365)),"")</f>
        <v>-1.3815129766360052E-3</v>
      </c>
      <c r="F164" s="4">
        <f>IFERROR(日收益率!F164*(1+参数!F$6/全价!F164*100*(1-2.7%/365)),"")</f>
        <v>6.5029530358204453E-3</v>
      </c>
      <c r="G164" s="4">
        <f>IFERROR(日收益率!G164*(1+参数!G$6/全价!G164*100*(1-2.7%/365)),"")</f>
        <v>5.4456046986863994E-2</v>
      </c>
      <c r="H164" s="4">
        <f>IFERROR(日收益率!H164*(1+参数!H$6/全价!H164*100*(1-2.7%/365)),"")</f>
        <v>4.7202133987036003E-4</v>
      </c>
      <c r="I164" s="4">
        <f>IFERROR(日收益率!I164*(1+参数!I$6/全价!I164*100*(1-2.7%/365)),"")</f>
        <v>-2.0154274787084208E-3</v>
      </c>
      <c r="J164" s="4">
        <f>IFERROR(日收益率!J164*(1+参数!J$6/全价!J164*100*(1-2.7%/365)),"")</f>
        <v>2.8134536248458288E-3</v>
      </c>
      <c r="K164" s="4" t="str">
        <f>IFERROR(日收益率!K164*(1+参数!K$6/全价!K164*100*(1-2.7%/365)),"")</f>
        <v/>
      </c>
    </row>
    <row r="165" spans="1:11" x14ac:dyDescent="0.15">
      <c r="A165" s="1">
        <v>42522</v>
      </c>
      <c r="B165" s="4" t="str">
        <f>IFERROR(日收益率!B165*(1+参数!B$6/全价!B165*100*(1-2.7%/365)),"")</f>
        <v/>
      </c>
      <c r="C165" s="4">
        <f>IFERROR(日收益率!C165*(1+参数!C$6/全价!C165*100*(1-2.7%/365)),"")</f>
        <v>3.3600819697608361E-4</v>
      </c>
      <c r="D165" s="4">
        <f>IFERROR(日收益率!D165*(1+参数!D$6/全价!D165*100*(1-2.7%/365)),"")</f>
        <v>2.7277393370685145E-4</v>
      </c>
      <c r="E165" s="4">
        <f>IFERROR(日收益率!E165*(1+参数!E$6/全价!E165*100*(1-2.7%/365)),"")</f>
        <v>6.8782037949345525E-3</v>
      </c>
      <c r="F165" s="4">
        <f>IFERROR(日收益率!F165*(1+参数!F$6/全价!F165*100*(1-2.7%/365)),"")</f>
        <v>1.3043240192882037E-4</v>
      </c>
      <c r="G165" s="4">
        <f>IFERROR(日收益率!G165*(1+参数!G$6/全价!G165*100*(1-2.7%/365)),"")</f>
        <v>1.5614727335562517E-3</v>
      </c>
      <c r="H165" s="4">
        <f>IFERROR(日收益率!H165*(1+参数!H$6/全价!H165*100*(1-2.7%/365)),"")</f>
        <v>1.7295373090156184E-3</v>
      </c>
      <c r="I165" s="4">
        <f>IFERROR(日收益率!I165*(1+参数!I$6/全价!I165*100*(1-2.7%/365)),"")</f>
        <v>8.8796925369513478E-3</v>
      </c>
      <c r="J165" s="4">
        <f>IFERROR(日收益率!J165*(1+参数!J$6/全价!J165*100*(1-2.7%/365)),"")</f>
        <v>-2.1371233914713821E-3</v>
      </c>
      <c r="K165" s="4" t="str">
        <f>IFERROR(日收益率!K165*(1+参数!K$6/全价!K165*100*(1-2.7%/365)),"")</f>
        <v/>
      </c>
    </row>
    <row r="166" spans="1:11" x14ac:dyDescent="0.15">
      <c r="A166" s="1">
        <v>42523</v>
      </c>
      <c r="B166" s="4" t="str">
        <f>IFERROR(日收益率!B166*(1+参数!B$6/全价!B166*100*(1-2.7%/365)),"")</f>
        <v/>
      </c>
      <c r="C166" s="4">
        <f>IFERROR(日收益率!C166*(1+参数!C$6/全价!C166*100*(1-2.7%/365)),"")</f>
        <v>3.3590787484131976E-4</v>
      </c>
      <c r="D166" s="4">
        <f>IFERROR(日收益率!D166*(1+参数!D$6/全价!D166*100*(1-2.7%/365)),"")</f>
        <v>-2.0895659943664585E-4</v>
      </c>
      <c r="E166" s="4">
        <f>IFERROR(日收益率!E166*(1+参数!E$6/全价!E166*100*(1-2.7%/365)),"")</f>
        <v>6.3611431232606498E-4</v>
      </c>
      <c r="F166" s="4">
        <f>IFERROR(日收益率!F166*(1+参数!F$6/全价!F166*100*(1-2.7%/365)),"")</f>
        <v>-6.8964953886829911E-3</v>
      </c>
      <c r="G166" s="4" t="str">
        <f>IFERROR(日收益率!G166*(1+参数!G$6/全价!G166*100*(1-2.7%/365)),"")</f>
        <v/>
      </c>
      <c r="H166" s="4">
        <f>IFERROR(日收益率!H166*(1+参数!H$6/全价!H166*100*(1-2.7%/365)),"")</f>
        <v>3.1411198588086479E-4</v>
      </c>
      <c r="I166" s="4">
        <f>IFERROR(日收益率!I166*(1+参数!I$6/全价!I166*100*(1-2.7%/365)),"")</f>
        <v>5.6301345518992487E-3</v>
      </c>
      <c r="J166" s="4">
        <f>IFERROR(日收益率!J166*(1+参数!J$6/全价!J166*100*(1-2.7%/365)),"")</f>
        <v>1.6176048864651842E-3</v>
      </c>
      <c r="K166" s="4" t="str">
        <f>IFERROR(日收益率!K166*(1+参数!K$6/全价!K166*100*(1-2.7%/365)),"")</f>
        <v/>
      </c>
    </row>
    <row r="167" spans="1:11" x14ac:dyDescent="0.15">
      <c r="A167" s="1">
        <v>42524</v>
      </c>
      <c r="B167" s="4" t="str">
        <f>IFERROR(日收益率!B167*(1+参数!B$6/全价!B167*100*(1-2.7%/365)),"")</f>
        <v/>
      </c>
      <c r="C167" s="4">
        <f>IFERROR(日收益率!C167*(1+参数!C$6/全价!C167*100*(1-2.7%/365)),"")</f>
        <v>6.2416710179871878E-4</v>
      </c>
      <c r="D167" s="4">
        <f>IFERROR(日收益率!D167*(1+参数!D$6/全价!D167*100*(1-2.7%/365)),"")</f>
        <v>2.5194617088631775E-3</v>
      </c>
      <c r="E167" s="4">
        <f>IFERROR(日收益率!E167*(1+参数!E$6/全价!E167*100*(1-2.7%/365)),"")</f>
        <v>1.3664671892166895E-3</v>
      </c>
      <c r="F167" s="4">
        <f>IFERROR(日收益率!F167*(1+参数!F$6/全价!F167*100*(1-2.7%/365)),"")</f>
        <v>2.9913551406686662E-4</v>
      </c>
      <c r="G167" s="4" t="str">
        <f>IFERROR(日收益率!G167*(1+参数!G$6/全价!G167*100*(1-2.7%/365)),"")</f>
        <v/>
      </c>
      <c r="H167" s="4">
        <f>IFERROR(日收益率!H167*(1+参数!H$6/全价!H167*100*(1-2.7%/365)),"")</f>
        <v>7.8498418926731142E-4</v>
      </c>
      <c r="I167" s="4">
        <f>IFERROR(日收益率!I167*(1+参数!I$6/全价!I167*100*(1-2.7%/365)),"")</f>
        <v>1.7199480771247627E-3</v>
      </c>
      <c r="J167" s="4" t="str">
        <f>IFERROR(日收益率!J167*(1+参数!J$6/全价!J167*100*(1-2.7%/365)),"")</f>
        <v/>
      </c>
      <c r="K167" s="4" t="str">
        <f>IFERROR(日收益率!K167*(1+参数!K$6/全价!K167*100*(1-2.7%/365)),"")</f>
        <v/>
      </c>
    </row>
    <row r="168" spans="1:11" x14ac:dyDescent="0.15">
      <c r="A168" s="1">
        <v>42527</v>
      </c>
      <c r="B168" s="4" t="str">
        <f>IFERROR(日收益率!B168*(1+参数!B$6/全价!B168*100*(1-2.7%/365)),"")</f>
        <v/>
      </c>
      <c r="C168" s="4">
        <f>IFERROR(日收益率!C168*(1+参数!C$6/全价!C168*100*(1-2.7%/365)),"")</f>
        <v>1.0067140952188997E-3</v>
      </c>
      <c r="D168" s="4">
        <f>IFERROR(日收益率!D168*(1+参数!D$6/全价!D168*100*(1-2.7%/365)),"")</f>
        <v>9.766286431125528E-4</v>
      </c>
      <c r="E168" s="4">
        <f>IFERROR(日收益率!E168*(1+参数!E$6/全价!E168*100*(1-2.7%/365)),"")</f>
        <v>2.9988003575181247E-3</v>
      </c>
      <c r="F168" s="4">
        <f>IFERROR(日收益率!F168*(1+参数!F$6/全价!F168*100*(1-2.7%/365)),"")</f>
        <v>-9.5038436056934465E-4</v>
      </c>
      <c r="G168" s="4" t="str">
        <f>IFERROR(日收益率!G168*(1+参数!G$6/全价!G168*100*(1-2.7%/365)),"")</f>
        <v/>
      </c>
      <c r="H168" s="4">
        <f>IFERROR(日收益率!H168*(1+参数!H$6/全价!H168*100*(1-2.7%/365)),"")</f>
        <v>1.0981713864847791E-3</v>
      </c>
      <c r="I168" s="4">
        <f>IFERROR(日收益率!I168*(1+参数!I$6/全价!I168*100*(1-2.7%/365)),"")</f>
        <v>9.1462061888544451E-4</v>
      </c>
      <c r="J168" s="4" t="str">
        <f>IFERROR(日收益率!J168*(1+参数!J$6/全价!J168*100*(1-2.7%/365)),"")</f>
        <v/>
      </c>
      <c r="K168" s="4" t="str">
        <f>IFERROR(日收益率!K168*(1+参数!K$6/全价!K168*100*(1-2.7%/365)),"")</f>
        <v/>
      </c>
    </row>
    <row r="169" spans="1:11" x14ac:dyDescent="0.15">
      <c r="A169" s="1">
        <v>42528</v>
      </c>
      <c r="B169" s="4" t="str">
        <f>IFERROR(日收益率!B169*(1+参数!B$6/全价!B169*100*(1-2.7%/365)),"")</f>
        <v/>
      </c>
      <c r="C169" s="4">
        <f>IFERROR(日收益率!C169*(1+参数!C$6/全价!C169*100*(1-2.7%/365)),"")</f>
        <v>-2.4067308585260346E-4</v>
      </c>
      <c r="D169" s="4">
        <f>IFERROR(日收益率!D169*(1+参数!D$6/全价!D169*100*(1-2.7%/365)),"")</f>
        <v>2.7196307439311565E-4</v>
      </c>
      <c r="E169" s="4">
        <f>IFERROR(日收益率!E169*(1+参数!E$6/全价!E169*100*(1-2.7%/365)),"")</f>
        <v>2.817384519483046E-3</v>
      </c>
      <c r="F169" s="4">
        <f>IFERROR(日收益率!F169*(1+参数!F$6/全价!F169*100*(1-2.7%/365)),"")</f>
        <v>2.992965292731391E-4</v>
      </c>
      <c r="G169" s="4" t="str">
        <f>IFERROR(日收益率!G169*(1+参数!G$6/全价!G169*100*(1-2.7%/365)),"")</f>
        <v/>
      </c>
      <c r="H169" s="4">
        <f>IFERROR(日收益率!H169*(1+参数!H$6/全价!H169*100*(1-2.7%/365)),"")</f>
        <v>-3.1358035902693735E-4</v>
      </c>
      <c r="I169" s="4">
        <f>IFERROR(日收益率!I169*(1+参数!I$6/全价!I169*100*(1-2.7%/365)),"")</f>
        <v>-1.1079394380902983E-3</v>
      </c>
      <c r="J169" s="4">
        <f>IFERROR(日收益率!J169*(1+参数!J$6/全价!J169*100*(1-2.7%/365)),"")</f>
        <v>-1.457182905075376E-3</v>
      </c>
      <c r="K169" s="4" t="str">
        <f>IFERROR(日收益率!K169*(1+参数!K$6/全价!K169*100*(1-2.7%/365)),"")</f>
        <v/>
      </c>
    </row>
    <row r="170" spans="1:11" x14ac:dyDescent="0.15">
      <c r="A170" s="1">
        <v>42529</v>
      </c>
      <c r="B170" s="4">
        <f>IFERROR(日收益率!B170*(1+参数!B$6/全价!B170*100*(1-2.7%/365)),"")</f>
        <v>3.2711601094175438E-2</v>
      </c>
      <c r="C170" s="4">
        <f>IFERROR(日收益率!C170*(1+参数!C$6/全价!C170*100*(1-2.7%/365)),"")</f>
        <v>9.1136319800395513E-4</v>
      </c>
      <c r="D170" s="4">
        <f>IFERROR(日收益率!D170*(1+参数!D$6/全价!D170*100*(1-2.7%/365)),"")</f>
        <v>6.8240511501501946E-3</v>
      </c>
      <c r="E170" s="4">
        <f>IFERROR(日收益率!E170*(1+参数!E$6/全价!E170*100*(1-2.7%/365)),"")</f>
        <v>-2.0947751496792743E-3</v>
      </c>
      <c r="F170" s="4">
        <f>IFERROR(日收益率!F170*(1+参数!F$6/全价!F170*100*(1-2.7%/365)),"")</f>
        <v>2.9922254503529248E-4</v>
      </c>
      <c r="G170" s="4">
        <f>IFERROR(日收益率!G170*(1+参数!G$6/全价!G170*100*(1-2.7%/365)),"")</f>
        <v>-2.772783687364223E-2</v>
      </c>
      <c r="H170" s="4">
        <f>IFERROR(日收益率!H170*(1+参数!H$6/全价!H170*100*(1-2.7%/365)),"")</f>
        <v>7.8395081269988195E-4</v>
      </c>
      <c r="I170" s="4">
        <f>IFERROR(日收益率!I170*(1+参数!I$6/全价!I170*100*(1-2.7%/365)),"")</f>
        <v>1.1881416274331161E-3</v>
      </c>
      <c r="J170" s="4" t="str">
        <f>IFERROR(日收益率!J170*(1+参数!J$6/全价!J170*100*(1-2.7%/365)),"")</f>
        <v/>
      </c>
      <c r="K170" s="4" t="str">
        <f>IFERROR(日收益率!K170*(1+参数!K$6/全价!K170*100*(1-2.7%/365)),"")</f>
        <v/>
      </c>
    </row>
    <row r="171" spans="1:11" x14ac:dyDescent="0.15">
      <c r="A171" s="1">
        <v>42534</v>
      </c>
      <c r="B171" s="4" t="str">
        <f>IFERROR(日收益率!B171*(1+参数!B$6/全价!B171*100*(1-2.7%/365)),"")</f>
        <v/>
      </c>
      <c r="C171" s="4">
        <f>IFERROR(日收益率!C171*(1+参数!C$6/全价!C171*100*(1-2.7%/365)),"")</f>
        <v>1.0998000434459929E-3</v>
      </c>
      <c r="D171" s="4">
        <f>IFERROR(日收益率!D171*(1+参数!D$6/全价!D171*100*(1-2.7%/365)),"")</f>
        <v>-8.0676975541639289E-5</v>
      </c>
      <c r="E171" s="4">
        <f>IFERROR(日收益率!E171*(1+参数!E$6/全价!E171*100*(1-2.7%/365)),"")</f>
        <v>-1.097214794959263E-4</v>
      </c>
      <c r="F171" s="4">
        <f>IFERROR(日收益率!F171*(1+参数!F$6/全价!F171*100*(1-2.7%/365)),"")</f>
        <v>1.4953082679523852E-3</v>
      </c>
      <c r="G171" s="4" t="str">
        <f>IFERROR(日收益率!G171*(1+参数!G$6/全价!G171*100*(1-2.7%/365)),"")</f>
        <v/>
      </c>
      <c r="H171" s="4">
        <f>IFERROR(日收益率!H171*(1+参数!H$6/全价!H171*100*(1-2.7%/365)),"")</f>
        <v>1.5665757596152431E-3</v>
      </c>
      <c r="I171" s="4">
        <f>IFERROR(日收益率!I171*(1+参数!I$6/全价!I171*100*(1-2.7%/365)),"")</f>
        <v>2.4047410966507258E-3</v>
      </c>
      <c r="J171" s="4" t="str">
        <f>IFERROR(日收益率!J171*(1+参数!J$6/全价!J171*100*(1-2.7%/365)),"")</f>
        <v/>
      </c>
      <c r="K171" s="4" t="str">
        <f>IFERROR(日收益率!K171*(1+参数!K$6/全价!K171*100*(1-2.7%/365)),"")</f>
        <v/>
      </c>
    </row>
    <row r="172" spans="1:11" x14ac:dyDescent="0.15">
      <c r="A172" s="1">
        <v>42535</v>
      </c>
      <c r="B172" s="4" t="str">
        <f>IFERROR(日收益率!B172*(1+参数!B$6/全价!B172*100*(1-2.7%/365)),"")</f>
        <v/>
      </c>
      <c r="C172" s="4">
        <f>IFERROR(日收益率!C172*(1+参数!C$6/全价!C172*100*(1-2.7%/365)),"")</f>
        <v>1.0534482354559471E-3</v>
      </c>
      <c r="D172" s="4">
        <f>IFERROR(日收益率!D172*(1+参数!D$6/全价!D172*100*(1-2.7%/365)),"")</f>
        <v>3.2922254524340266E-3</v>
      </c>
      <c r="E172" s="4">
        <f>IFERROR(日收益率!E172*(1+参数!E$6/全价!E172*100*(1-2.7%/365)),"")</f>
        <v>2.6931407604165853E-4</v>
      </c>
      <c r="F172" s="4">
        <f>IFERROR(日收益率!F172*(1+参数!F$6/全价!F172*100*(1-2.7%/365)),"")</f>
        <v>4.6653641102222128E-4</v>
      </c>
      <c r="G172" s="4" t="str">
        <f>IFERROR(日收益率!G172*(1+参数!G$6/全价!G172*100*(1-2.7%/365)),"")</f>
        <v/>
      </c>
      <c r="H172" s="4">
        <f>IFERROR(日收益率!H172*(1+参数!H$6/全价!H172*100*(1-2.7%/365)),"")</f>
        <v>6.2594783545618434E-4</v>
      </c>
      <c r="I172" s="4">
        <f>IFERROR(日收益率!I172*(1+参数!I$6/全价!I172*100*(1-2.7%/365)),"")</f>
        <v>1.8889962825874226E-3</v>
      </c>
      <c r="J172" s="4" t="str">
        <f>IFERROR(日收益率!J172*(1+参数!J$6/全价!J172*100*(1-2.7%/365)),"")</f>
        <v/>
      </c>
      <c r="K172" s="4">
        <f>IFERROR(日收益率!K172*(1+参数!K$6/全价!K172*100*(1-2.7%/365)),"")</f>
        <v>9.6922021412065048E-4</v>
      </c>
    </row>
    <row r="173" spans="1:11" x14ac:dyDescent="0.15">
      <c r="A173" s="1">
        <v>42536</v>
      </c>
      <c r="B173" s="4">
        <f>IFERROR(日收益率!B173*(1+参数!B$6/全价!B173*100*(1-2.7%/365)),"")</f>
        <v>2.1951678417374949E-2</v>
      </c>
      <c r="C173" s="4">
        <f>IFERROR(日收益率!C173*(1+参数!C$6/全价!C173*100*(1-2.7%/365)),"")</f>
        <v>7.6529705350047745E-4</v>
      </c>
      <c r="D173" s="4">
        <f>IFERROR(日收益率!D173*(1+参数!D$6/全价!D173*100*(1-2.7%/365)),"")</f>
        <v>-1.7947874314582549E-3</v>
      </c>
      <c r="E173" s="4">
        <f>IFERROR(日收益率!E173*(1+参数!E$6/全价!E173*100*(1-2.7%/365)),"")</f>
        <v>4.5123491639123369E-4</v>
      </c>
      <c r="F173" s="4">
        <f>IFERROR(日收益率!F173*(1+参数!F$6/全价!F173*100*(1-2.7%/365)),"")</f>
        <v>1.1369897200870895E-3</v>
      </c>
      <c r="G173" s="4" t="str">
        <f>IFERROR(日收益率!G173*(1+参数!G$6/全价!G173*100*(1-2.7%/365)),"")</f>
        <v/>
      </c>
      <c r="H173" s="4">
        <f>IFERROR(日收益率!H173*(1+参数!H$6/全价!H173*100*(1-2.7%/365)),"")</f>
        <v>4.6923176682350651E-4</v>
      </c>
      <c r="I173" s="4">
        <f>IFERROR(日收益率!I173*(1+参数!I$6/全价!I173*100*(1-2.7%/365)),"")</f>
        <v>-1.2801217793506124E-3</v>
      </c>
      <c r="J173" s="4">
        <f>IFERROR(日收益率!J173*(1+参数!J$6/全价!J173*100*(1-2.7%/365)),"")</f>
        <v>2.5191800615520418E-4</v>
      </c>
      <c r="K173" s="4" t="str">
        <f>IFERROR(日收益率!K173*(1+参数!K$6/全价!K173*100*(1-2.7%/365)),"")</f>
        <v/>
      </c>
    </row>
    <row r="174" spans="1:11" x14ac:dyDescent="0.15">
      <c r="A174" s="1">
        <v>42537</v>
      </c>
      <c r="B174" s="4" t="str">
        <f>IFERROR(日收益率!B174*(1+参数!B$6/全价!B174*100*(1-2.7%/365)),"")</f>
        <v/>
      </c>
      <c r="C174" s="4">
        <f>IFERROR(日收益率!C174*(1+参数!C$6/全价!C174*100*(1-2.7%/365)),"")</f>
        <v>7.6477653252206648E-4</v>
      </c>
      <c r="D174" s="4">
        <f>IFERROR(日收益率!D174*(1+参数!D$6/全价!D174*100*(1-2.7%/365)),"")</f>
        <v>2.7003395782741166E-4</v>
      </c>
      <c r="E174" s="4">
        <f>IFERROR(日收益率!E174*(1+参数!E$6/全价!E174*100*(1-2.7%/365)),"")</f>
        <v>3.1778027873793071E-3</v>
      </c>
      <c r="F174" s="4">
        <f>IFERROR(日收益率!F174*(1+参数!F$6/全价!F174*100*(1-2.7%/365)),"")</f>
        <v>2.9838374465054152E-4</v>
      </c>
      <c r="G174" s="4" t="str">
        <f>IFERROR(日收益率!G174*(1+参数!G$6/全价!G174*100*(1-2.7%/365)),"")</f>
        <v/>
      </c>
      <c r="H174" s="4">
        <f>IFERROR(日收益率!H174*(1+参数!H$6/全价!H174*100*(1-2.7%/365)),"")</f>
        <v>-1.5637242235080496E-4</v>
      </c>
      <c r="I174" s="4">
        <f>IFERROR(日收益率!I174*(1+参数!I$6/全价!I174*100*(1-2.7%/365)),"")</f>
        <v>1.1841759574224215E-3</v>
      </c>
      <c r="J174" s="4">
        <f>IFERROR(日收益率!J174*(1+参数!J$6/全价!J174*100*(1-2.7%/365)),"")</f>
        <v>1.789078359465031E-3</v>
      </c>
      <c r="K174" s="4" t="str">
        <f>IFERROR(日收益率!K174*(1+参数!K$6/全价!K174*100*(1-2.7%/365)),"")</f>
        <v/>
      </c>
    </row>
    <row r="175" spans="1:11" x14ac:dyDescent="0.15">
      <c r="A175" s="1">
        <v>42538</v>
      </c>
      <c r="B175" s="4" t="str">
        <f>IFERROR(日收益率!B175*(1+参数!B$6/全价!B175*100*(1-2.7%/365)),"")</f>
        <v/>
      </c>
      <c r="C175" s="4">
        <f>IFERROR(日收益率!C175*(1+参数!C$6/全价!C175*100*(1-2.7%/365)),"")</f>
        <v>1.4811258034624585E-3</v>
      </c>
      <c r="D175" s="4">
        <f>IFERROR(日收益率!D175*(1+参数!D$6/全价!D175*100*(1-2.7%/365)),"")</f>
        <v>4.2889213110077292E-4</v>
      </c>
      <c r="E175" s="4">
        <f>IFERROR(日收益率!E175*(1+参数!E$6/全价!E175*100*(1-2.7%/365)),"")</f>
        <v>9.9424257191814869E-4</v>
      </c>
      <c r="F175" s="4">
        <f>IFERROR(日收益率!F175*(1+参数!F$6/全价!F175*100*(1-2.7%/365)),"")</f>
        <v>2.983101720750437E-4</v>
      </c>
      <c r="G175" s="4">
        <f>IFERROR(日收益率!G175*(1+参数!G$6/全价!G175*100*(1-2.7%/365)),"")</f>
        <v>2.1143403989157043E-2</v>
      </c>
      <c r="H175" s="4">
        <f>IFERROR(日收益率!H175*(1+参数!H$6/全价!H175*100*(1-2.7%/365)),"")</f>
        <v>4.6910848860670092E-4</v>
      </c>
      <c r="I175" s="4">
        <f>IFERROR(日收益率!I175*(1+参数!I$6/全价!I175*100*(1-2.7%/365)),"")</f>
        <v>9.7810055286440857E-3</v>
      </c>
      <c r="J175" s="4">
        <f>IFERROR(日收益率!J175*(1+参数!J$6/全价!J175*100*(1-2.7%/365)),"")</f>
        <v>1.2750130138927773E-3</v>
      </c>
      <c r="K175" s="4">
        <f>IFERROR(日收益率!K175*(1+参数!K$6/全价!K175*100*(1-2.7%/365)),"")</f>
        <v>9.6794379606301084E-4</v>
      </c>
    </row>
    <row r="176" spans="1:11" x14ac:dyDescent="0.15">
      <c r="A176" s="1">
        <v>42541</v>
      </c>
      <c r="B176" s="4" t="str">
        <f>IFERROR(日收益率!B176*(1+参数!B$6/全价!B176*100*(1-2.7%/365)),"")</f>
        <v/>
      </c>
      <c r="C176" s="4">
        <f>IFERROR(日收益率!C176*(1+参数!C$6/全价!C176*100*(1-2.7%/365)),"")</f>
        <v>2.8453247539776162E-4</v>
      </c>
      <c r="D176" s="4">
        <f>IFERROR(日收益率!D176*(1+参数!D$6/全价!D176*100*(1-2.7%/365)),"")</f>
        <v>3.9836424249276494E-3</v>
      </c>
      <c r="E176" s="4">
        <f>IFERROR(日收益率!E176*(1+参数!E$6/全价!E176*100*(1-2.7%/365)),"")</f>
        <v>-1.1903260046626349E-3</v>
      </c>
      <c r="F176" s="4">
        <f>IFERROR(日收益率!F176*(1+参数!F$6/全价!F176*100*(1-2.7%/365)),"")</f>
        <v>8.945802821594119E-4</v>
      </c>
      <c r="G176" s="4" t="str">
        <f>IFERROR(日收益率!G176*(1+参数!G$6/全价!G176*100*(1-2.7%/365)),"")</f>
        <v/>
      </c>
      <c r="H176" s="4">
        <f>IFERROR(日收益率!H176*(1+参数!H$6/全价!H176*100*(1-2.7%/365)),"")</f>
        <v>1.5631961800030689E-4</v>
      </c>
      <c r="I176" s="4">
        <f>IFERROR(日收益率!I176*(1+参数!I$6/全价!I176*100*(1-2.7%/365)),"")</f>
        <v>9.0378548114506741E-4</v>
      </c>
      <c r="J176" s="4">
        <f>IFERROR(日收益率!J176*(1+参数!J$6/全价!J176*100*(1-2.7%/365)),"")</f>
        <v>-1.0091590258121836E-4</v>
      </c>
      <c r="K176" s="4">
        <f>IFERROR(日收益率!K176*(1+参数!K$6/全价!K176*100*(1-2.7%/365)),"")</f>
        <v>2.900091199388795E-3</v>
      </c>
    </row>
    <row r="177" spans="1:11" x14ac:dyDescent="0.15">
      <c r="A177" s="1">
        <v>42542</v>
      </c>
      <c r="B177" s="4" t="str">
        <f>IFERROR(日收益率!B177*(1+参数!B$6/全价!B177*100*(1-2.7%/365)),"")</f>
        <v/>
      </c>
      <c r="C177" s="4">
        <f>IFERROR(日收益率!C177*(1+参数!C$6/全价!C177*100*(1-2.7%/365)),"")</f>
        <v>-9.6136136060748161E-5</v>
      </c>
      <c r="D177" s="4">
        <f>IFERROR(日收益率!D177*(1+参数!D$6/全价!D177*100*(1-2.7%/365)),"")</f>
        <v>-1.1565636803260635E-3</v>
      </c>
      <c r="E177" s="4">
        <f>IFERROR(日收益率!E177*(1+参数!E$6/全价!E177*100*(1-2.7%/365)),"")</f>
        <v>-4.5758719139288968E-4</v>
      </c>
      <c r="F177" s="4">
        <f>IFERROR(日收益率!F177*(1+参数!F$6/全价!F177*100*(1-2.7%/365)),"")</f>
        <v>1.9706911364172539E-3</v>
      </c>
      <c r="G177" s="4" t="str">
        <f>IFERROR(日收益率!G177*(1+参数!G$6/全价!G177*100*(1-2.7%/365)),"")</f>
        <v/>
      </c>
      <c r="H177" s="4">
        <f>IFERROR(日收益率!H177*(1+参数!H$6/全价!H177*100*(1-2.7%/365)),"")</f>
        <v>4.688621105641053E-4</v>
      </c>
      <c r="I177" s="4">
        <f>IFERROR(日收益率!I177*(1+参数!I$6/全价!I177*100*(1-2.7%/365)),"")</f>
        <v>4.7550982635183032E-4</v>
      </c>
      <c r="J177" s="4">
        <f>IFERROR(日收益率!J177*(1+参数!J$6/全价!J177*100*(1-2.7%/365)),"")</f>
        <v>-4.6390738852578295E-4</v>
      </c>
      <c r="K177" s="4">
        <f>IFERROR(日收益率!K177*(1+参数!K$6/全价!K177*100*(1-2.7%/365)),"")</f>
        <v>2.3864224698441883E-3</v>
      </c>
    </row>
    <row r="178" spans="1:11" x14ac:dyDescent="0.15">
      <c r="A178" s="1">
        <v>42543</v>
      </c>
      <c r="B178" s="4" t="str">
        <f>IFERROR(日收益率!B178*(1+参数!B$6/全价!B178*100*(1-2.7%/365)),"")</f>
        <v/>
      </c>
      <c r="C178" s="4">
        <f>IFERROR(日收益率!C178*(1+参数!C$6/全价!C178*100*(1-2.7%/365)),"")</f>
        <v>7.6312304312730977E-4</v>
      </c>
      <c r="D178" s="4">
        <f>IFERROR(日收益率!D178*(1+参数!D$6/全价!D178*100*(1-2.7%/365)),"")</f>
        <v>-2.5855910218285328E-3</v>
      </c>
      <c r="E178" s="4">
        <f>IFERROR(日收益率!E178*(1+参数!E$6/全价!E178*100*(1-2.7%/365)),"")</f>
        <v>2.6863147443776254E-4</v>
      </c>
      <c r="F178" s="4">
        <f>IFERROR(日收益率!F178*(1+参数!F$6/全价!F178*100*(1-2.7%/365)),"")</f>
        <v>-5.3795406465102097E-4</v>
      </c>
      <c r="G178" s="4">
        <f>IFERROR(日收益率!G178*(1+参数!G$6/全价!G178*100*(1-2.7%/365)),"")</f>
        <v>-2.512906458592442E-2</v>
      </c>
      <c r="H178" s="4">
        <f>IFERROR(日收益率!H178*(1+参数!H$6/全价!H178*100*(1-2.7%/365)),"")</f>
        <v>0</v>
      </c>
      <c r="I178" s="4">
        <f>IFERROR(日收益率!I178*(1+参数!I$6/全价!I178*100*(1-2.7%/365)),"")</f>
        <v>1.2660620449785179E-4</v>
      </c>
      <c r="J178" s="4">
        <f>IFERROR(日收益率!J178*(1+参数!J$6/全价!J178*100*(1-2.7%/365)),"")</f>
        <v>1.0052931146206665E-3</v>
      </c>
      <c r="K178" s="4">
        <f>IFERROR(日收益率!K178*(1+参数!K$6/全价!K178*100*(1-2.7%/365)),"")</f>
        <v>6.786960472945306E-4</v>
      </c>
    </row>
    <row r="179" spans="1:11" x14ac:dyDescent="0.15">
      <c r="A179" s="1">
        <v>42544</v>
      </c>
      <c r="B179" s="4" t="str">
        <f>IFERROR(日收益率!B179*(1+参数!B$6/全价!B179*100*(1-2.7%/365)),"")</f>
        <v/>
      </c>
      <c r="C179" s="4">
        <f>IFERROR(日收益率!C179*(1+参数!C$6/全价!C179*100*(1-2.7%/365)),"")</f>
        <v>6.1951392439219888E-4</v>
      </c>
      <c r="D179" s="4">
        <f>IFERROR(日收益率!D179*(1+参数!D$6/全价!D179*100*(1-2.7%/365)),"")</f>
        <v>1.8575828550008457E-3</v>
      </c>
      <c r="E179" s="4">
        <f>IFERROR(日收益率!E179*(1+参数!E$6/全价!E179*100*(1-2.7%/365)),"")</f>
        <v>-6.3925341366905474E-4</v>
      </c>
      <c r="F179" s="4">
        <f>IFERROR(日收益率!F179*(1+参数!F$6/全价!F179*100*(1-2.7%/365)),"")</f>
        <v>1.9683604473144318E-3</v>
      </c>
      <c r="G179" s="4">
        <f>IFERROR(日收益率!G179*(1+参数!G$6/全价!G179*100*(1-2.7%/365)),"")</f>
        <v>-1.8898895203366423E-2</v>
      </c>
      <c r="H179" s="4">
        <f>IFERROR(日收益率!H179*(1+参数!H$6/全价!H179*100*(1-2.7%/365)),"")</f>
        <v>1.7179693227984893E-3</v>
      </c>
      <c r="I179" s="4">
        <f>IFERROR(日收益率!I179*(1+参数!I$6/全价!I179*100*(1-2.7%/365)),"")</f>
        <v>-2.6650799238523708E-3</v>
      </c>
      <c r="J179" s="4">
        <f>IFERROR(日收益率!J179*(1+参数!J$6/全价!J179*100*(1-2.7%/365)),"")</f>
        <v>1.0045113783892729E-3</v>
      </c>
      <c r="K179" s="4">
        <f>IFERROR(日收益率!K179*(1+参数!K$6/全价!K179*100*(1-2.7%/365)),"")</f>
        <v>2.5268000143935365E-4</v>
      </c>
    </row>
    <row r="180" spans="1:11" x14ac:dyDescent="0.15">
      <c r="A180" s="1">
        <v>42545</v>
      </c>
      <c r="B180" s="4" t="str">
        <f>IFERROR(日收益率!B180*(1+参数!B$6/全价!B180*100*(1-2.7%/365)),"")</f>
        <v/>
      </c>
      <c r="C180" s="4">
        <f>IFERROR(日收益率!C180*(1+参数!C$6/全价!C180*100*(1-2.7%/365)),"")</f>
        <v>3.3312032491632671E-4</v>
      </c>
      <c r="D180" s="4">
        <f>IFERROR(日收益率!D180*(1+参数!D$6/全价!D180*100*(1-2.7%/365)),"")</f>
        <v>2.4884751112896775E-3</v>
      </c>
      <c r="E180" s="4">
        <f>IFERROR(日收益率!E180*(1+参数!E$6/全价!E180*100*(1-2.7%/365)),"")</f>
        <v>1.9025850351668783E-3</v>
      </c>
      <c r="F180" s="4">
        <f>IFERROR(日收益率!F180*(1+参数!F$6/全价!F180*100*(1-2.7%/365)),"")</f>
        <v>2.9717964061623921E-4</v>
      </c>
      <c r="G180" s="4">
        <f>IFERROR(日收益率!G180*(1+参数!G$6/全价!G180*100*(1-2.7%/365)),"")</f>
        <v>2.4983927366190994E-2</v>
      </c>
      <c r="H180" s="4">
        <f>IFERROR(日收益率!H180*(1+参数!H$6/全价!H180*100*(1-2.7%/365)),"")</f>
        <v>1.7154928807861603E-3</v>
      </c>
      <c r="I180" s="4">
        <f>IFERROR(日收益率!I180*(1+参数!I$6/全价!I180*100*(1-2.7%/365)),"")</f>
        <v>1.6988246983880143E-3</v>
      </c>
      <c r="J180" s="4">
        <f>IFERROR(日收益率!J180*(1+参数!J$6/全价!J180*100*(1-2.7%/365)),"")</f>
        <v>6.3706052116705705E-4</v>
      </c>
      <c r="K180" s="4">
        <f>IFERROR(日收益率!K180*(1+参数!K$6/全价!K180*100*(1-2.7%/365)),"")</f>
        <v>-3.1094005068077953E-5</v>
      </c>
    </row>
    <row r="181" spans="1:11" x14ac:dyDescent="0.15">
      <c r="A181" s="1">
        <v>42548</v>
      </c>
      <c r="B181" s="4">
        <f>IFERROR(日收益率!B181*(1+参数!B$6/全价!B181*100*(1-2.7%/365)),"")</f>
        <v>2.3568729869171095E-3</v>
      </c>
      <c r="C181" s="4">
        <f>IFERROR(日收益率!C181*(1+参数!C$6/全价!C181*100*(1-2.7%/365)),"")</f>
        <v>1.4277286232102829E-3</v>
      </c>
      <c r="D181" s="4">
        <f>IFERROR(日收益率!D181*(1+参数!D$6/全价!D181*100*(1-2.7%/365)),"")</f>
        <v>-1.4310726767814469E-4</v>
      </c>
      <c r="E181" s="4">
        <f>IFERROR(日收益率!E181*(1+参数!E$6/全价!E181*100*(1-2.7%/365)),"")</f>
        <v>7.950287737423213E-5</v>
      </c>
      <c r="F181" s="4">
        <f>IFERROR(日收益率!F181*(1+参数!F$6/全价!F181*100*(1-2.7%/365)),"")</f>
        <v>8.9119125113978936E-4</v>
      </c>
      <c r="G181" s="4">
        <f>IFERROR(日收益率!G181*(1+参数!G$6/全价!G181*100*(1-2.7%/365)),"")</f>
        <v>8.9035277329227826E-4</v>
      </c>
      <c r="H181" s="4">
        <f>IFERROR(日收益率!H181*(1+参数!H$6/全价!H181*100*(1-2.7%/365)),"")</f>
        <v>2.8023970220280099E-3</v>
      </c>
      <c r="I181" s="4">
        <f>IFERROR(日收益率!I181*(1+参数!I$6/全价!I181*100*(1-2.7%/365)),"")</f>
        <v>9.0339769705410228E-4</v>
      </c>
      <c r="J181" s="4">
        <f>IFERROR(日收益率!J181*(1+参数!J$6/全价!J181*100*(1-2.7%/365)),"")</f>
        <v>1.5433092609725236E-3</v>
      </c>
      <c r="K181" s="4">
        <f>IFERROR(日收益率!K181*(1+参数!K$6/全价!K181*100*(1-2.7%/365)),"")</f>
        <v>6.159793254206106E-4</v>
      </c>
    </row>
    <row r="182" spans="1:11" x14ac:dyDescent="0.15">
      <c r="A182" s="1">
        <v>42549</v>
      </c>
      <c r="B182" s="4">
        <f>IFERROR(日收益率!B182*(1+参数!B$6/全价!B182*100*(1-2.7%/365)),"")</f>
        <v>1.8847672092955092E-3</v>
      </c>
      <c r="C182" s="4">
        <f>IFERROR(日收益率!C182*(1+参数!C$6/全价!C182*100*(1-2.7%/365)),"")</f>
        <v>7.60992382960798E-4</v>
      </c>
      <c r="D182" s="4">
        <f>IFERROR(日收益率!D182*(1+参数!D$6/全价!D182*100*(1-2.7%/365)),"")</f>
        <v>1.1058941380061578E-4</v>
      </c>
      <c r="E182" s="4">
        <f>IFERROR(日收益率!E182*(1+参数!E$6/全价!E182*100*(1-2.7%/365)),"")</f>
        <v>2.6829290467373501E-4</v>
      </c>
      <c r="F182" s="4">
        <f>IFERROR(日收益率!F182*(1+参数!F$6/全价!F182*100*(1-2.7%/365)),"")</f>
        <v>-5.3679032113659842E-4</v>
      </c>
      <c r="G182" s="4">
        <f>IFERROR(日收益率!G182*(1+参数!G$6/全价!G182*100*(1-2.7%/365)),"")</f>
        <v>-5.5767690365075568E-4</v>
      </c>
      <c r="H182" s="4">
        <f>IFERROR(日收益率!H182*(1+参数!H$6/全价!H182*100*(1-2.7%/365)),"")</f>
        <v>3.6934418219325522E-16</v>
      </c>
      <c r="I182" s="4">
        <f>IFERROR(日收益率!I182*(1+参数!I$6/全价!I182*100*(1-2.7%/365)),"")</f>
        <v>-1.617833298626518E-3</v>
      </c>
      <c r="J182" s="4">
        <f>IFERROR(日收益率!J182*(1+参数!J$6/全价!J182*100*(1-2.7%/365)),"")</f>
        <v>2.6986729586710466E-4</v>
      </c>
      <c r="K182" s="4">
        <f>IFERROR(日收益率!K182*(1+参数!K$6/全价!K182*100*(1-2.7%/365)),"")</f>
        <v>1.1071111160804543E-4</v>
      </c>
    </row>
    <row r="183" spans="1:11" x14ac:dyDescent="0.15">
      <c r="A183" s="1">
        <v>42550</v>
      </c>
      <c r="B183" s="4">
        <f>IFERROR(日收益率!B183*(1+参数!B$6/全价!B183*100*(1-2.7%/365)),"")</f>
        <v>1.3462962229549412E-4</v>
      </c>
      <c r="C183" s="4">
        <f>IFERROR(日收益率!C183*(1+参数!C$6/全价!C183*100*(1-2.7%/365)),"")</f>
        <v>1.8965458097819362E-4</v>
      </c>
      <c r="D183" s="4">
        <f>IFERROR(日收益率!D183*(1+参数!D$6/全价!D183*100*(1-2.7%/365)),"")</f>
        <v>-4.7702629341730617E-5</v>
      </c>
      <c r="E183" s="4">
        <f>IFERROR(日收益率!E183*(1+参数!E$6/全价!E183*100*(1-2.7%/365)),"")</f>
        <v>-6.3844767520638743E-4</v>
      </c>
      <c r="F183" s="4">
        <f>IFERROR(日收益率!F183*(1+参数!F$6/全价!F183*100*(1-2.7%/365)),"")</f>
        <v>1.3023693601143101E-4</v>
      </c>
      <c r="G183" s="4">
        <f>IFERROR(日收益率!G183*(1+参数!G$6/全价!G183*100*(1-2.7%/365)),"")</f>
        <v>-1.9022302024639889E-2</v>
      </c>
      <c r="H183" s="4">
        <f>IFERROR(日收益率!H183*(1+参数!H$6/全价!H183*100*(1-2.7%/365)),"")</f>
        <v>-4.0450234723037283E-3</v>
      </c>
      <c r="I183" s="4">
        <f>IFERROR(日收益率!I183*(1+参数!I$6/全价!I183*100*(1-2.7%/365)),"")</f>
        <v>-3.0183642372008349E-3</v>
      </c>
      <c r="J183" s="4">
        <f>IFERROR(日收益率!J183*(1+参数!J$6/全价!J183*100*(1-2.7%/365)),"")</f>
        <v>2.6981089423929703E-4</v>
      </c>
      <c r="K183" s="4">
        <f>IFERROR(日收益率!K183*(1+参数!K$6/全价!K183*100*(1-2.7%/365)),"")</f>
        <v>-3.1465099674052581E-4</v>
      </c>
    </row>
    <row r="184" spans="1:11" x14ac:dyDescent="0.15">
      <c r="A184" s="1">
        <v>42551</v>
      </c>
      <c r="B184" s="4">
        <f>IFERROR(日收益率!B184*(1+参数!B$6/全价!B184*100*(1-2.7%/365)),"")</f>
        <v>3.3245454218790204E-4</v>
      </c>
      <c r="C184" s="4">
        <f>IFERROR(日收益率!C184*(1+参数!C$6/全价!C184*100*(1-2.7%/365)),"")</f>
        <v>-2.3851700078266126E-4</v>
      </c>
      <c r="D184" s="4">
        <f>IFERROR(日收益率!D184*(1+参数!D$6/全价!D184*100*(1-2.7%/365)),"")</f>
        <v>2.6885966033260422E-4</v>
      </c>
      <c r="E184" s="4">
        <f>IFERROR(日收益率!E184*(1+参数!E$6/全价!E184*100*(1-2.7%/365)),"")</f>
        <v>2.0814188580574582E-3</v>
      </c>
      <c r="F184" s="4">
        <f>IFERROR(日收益率!F184*(1+参数!F$6/全价!F184*100*(1-2.7%/365)),"")</f>
        <v>2.9698758320401066E-4</v>
      </c>
      <c r="G184" s="4">
        <f>IFERROR(日收益率!G184*(1+参数!G$6/全价!G184*100*(1-2.7%/365)),"")</f>
        <v>-2.1497444938108522E-2</v>
      </c>
      <c r="H184" s="4">
        <f>IFERROR(日收益率!H184*(1+参数!H$6/全价!H184*100*(1-2.7%/365)),"")</f>
        <v>3.5839246580996087E-3</v>
      </c>
      <c r="I184" s="4">
        <f>IFERROR(日收益率!I184*(1+参数!I$6/全价!I184*100*(1-2.7%/365)),"")</f>
        <v>5.3706972873241911E-3</v>
      </c>
      <c r="J184" s="4">
        <f>IFERROR(日收益率!J184*(1+参数!J$6/全价!J184*100*(1-2.7%/365)),"")</f>
        <v>7.7587570396423586E-3</v>
      </c>
      <c r="K184" s="4">
        <f>IFERROR(日收益率!K184*(1+参数!K$6/全价!K184*100*(1-2.7%/365)),"")</f>
        <v>-3.1083433766520722E-5</v>
      </c>
    </row>
    <row r="185" spans="1:11" x14ac:dyDescent="0.15">
      <c r="A185" s="1">
        <v>42552</v>
      </c>
      <c r="B185" s="4" t="str">
        <f>IFERROR(日收益率!B185*(1+参数!B$6/全价!B185*100*(1-2.7%/365)),"")</f>
        <v/>
      </c>
      <c r="C185" s="4">
        <f>IFERROR(日收益率!C185*(1+参数!C$6/全价!C185*100*(1-2.7%/365)),"")</f>
        <v>3.32388265304575E-4</v>
      </c>
      <c r="D185" s="4">
        <f>IFERROR(日收益率!D185*(1+参数!D$6/全价!D185*100*(1-2.7%/365)),"")</f>
        <v>3.9050137977343358E-3</v>
      </c>
      <c r="E185" s="4">
        <f>IFERROR(日收益率!E185*(1+参数!E$6/全价!E185*100*(1-2.7%/365)),"")</f>
        <v>-1.5437958552125433E-3</v>
      </c>
      <c r="F185" s="4">
        <f>IFERROR(日收益率!F185*(1+参数!F$6/全价!F185*100*(1-2.7%/365)),"")</f>
        <v>9.6367456493237755E-4</v>
      </c>
      <c r="G185" s="4">
        <f>IFERROR(日收益率!G185*(1+参数!G$6/全价!G185*100*(1-2.7%/365)),"")</f>
        <v>3.0622179473245809E-4</v>
      </c>
      <c r="H185" s="4">
        <f>IFERROR(日收益率!H185*(1+参数!H$6/全价!H185*100*(1-2.7%/365)),"")</f>
        <v>3.1095248405973942E-4</v>
      </c>
      <c r="I185" s="4">
        <f>IFERROR(日收益率!I185*(1+参数!I$6/全价!I185*100*(1-2.7%/365)),"")</f>
        <v>-3.0127128028336267E-3</v>
      </c>
      <c r="J185" s="4">
        <f>IFERROR(日收益率!J185*(1+参数!J$6/全价!J185*100*(1-2.7%/365)),"")</f>
        <v>-5.014022150945173E-3</v>
      </c>
      <c r="K185" s="4">
        <f>IFERROR(日收益率!K185*(1+参数!K$6/全价!K185*100*(1-2.7%/365)),"")</f>
        <v>-4.5659338558707354E-4</v>
      </c>
    </row>
    <row r="186" spans="1:11" x14ac:dyDescent="0.15">
      <c r="A186" s="1">
        <v>42555</v>
      </c>
      <c r="B186" s="4" t="str">
        <f>IFERROR(日收益率!B186*(1+参数!B$6/全价!B186*100*(1-2.7%/365)),"")</f>
        <v/>
      </c>
      <c r="C186" s="4">
        <f>IFERROR(日收益率!C186*(1+参数!C$6/全价!C186*100*(1-2.7%/365)),"")</f>
        <v>5.6877242525740486E-4</v>
      </c>
      <c r="D186" s="4">
        <f>IFERROR(日收益率!D186*(1+参数!D$6/全价!D186*100*(1-2.7%/365)),"")</f>
        <v>-7.7370700645536521E-4</v>
      </c>
      <c r="E186" s="4">
        <f>IFERROR(日收益率!E186*(1+参数!E$6/全价!E186*100*(1-2.7%/365)),"")</f>
        <v>2.6080681600269601E-4</v>
      </c>
      <c r="F186" s="4">
        <f>IFERROR(日收益率!F186*(1+参数!F$6/全价!F186*100*(1-2.7%/365)),"")</f>
        <v>1.0564354842003759E-3</v>
      </c>
      <c r="G186" s="4">
        <f>IFERROR(日收益率!G186*(1+参数!G$6/全价!G186*100*(1-2.7%/365)),"")</f>
        <v>-4.5972649245909804E-3</v>
      </c>
      <c r="H186" s="4">
        <f>IFERROR(日收益率!H186*(1+参数!H$6/全价!H186*100*(1-2.7%/365)),"")</f>
        <v>7.7709114493246299E-4</v>
      </c>
      <c r="I186" s="4">
        <f>IFERROR(日收益率!I186*(1+参数!I$6/全价!I186*100*(1-2.7%/365)),"")</f>
        <v>-1.7165916136811655E-3</v>
      </c>
      <c r="J186" s="4">
        <f>IFERROR(日收益率!J186*(1+参数!J$6/全价!J186*100*(1-2.7%/365)),"")</f>
        <v>1.1725373050861581E-3</v>
      </c>
      <c r="K186" s="4" t="str">
        <f>IFERROR(日收益率!K186*(1+参数!K$6/全价!K186*100*(1-2.7%/365)),"")</f>
        <v/>
      </c>
    </row>
    <row r="187" spans="1:11" x14ac:dyDescent="0.15">
      <c r="A187" s="1">
        <v>42556</v>
      </c>
      <c r="B187" s="4" t="str">
        <f>IFERROR(日收益率!B187*(1+参数!B$6/全价!B187*100*(1-2.7%/365)),"")</f>
        <v/>
      </c>
      <c r="C187" s="4">
        <f>IFERROR(日收益率!C187*(1+参数!C$6/全价!C187*100*(1-2.7%/365)),"")</f>
        <v>1.8951078632479016E-4</v>
      </c>
      <c r="D187" s="4">
        <f>IFERROR(日收益率!D187*(1+参数!D$6/全价!D187*100*(1-2.7%/365)),"")</f>
        <v>1.6879890434523897E-3</v>
      </c>
      <c r="E187" s="4">
        <f>IFERROR(日收益率!E187*(1+参数!E$6/全价!E187*100*(1-2.7%/365)),"")</f>
        <v>-4.2687530847564407E-3</v>
      </c>
      <c r="F187" s="4">
        <f>IFERROR(日收益率!F187*(1+参数!F$6/全价!F187*100*(1-2.7%/365)),"")</f>
        <v>4.6285084346248096E-4</v>
      </c>
      <c r="G187" s="4">
        <f>IFERROR(日收益率!G187*(1+参数!G$6/全价!G187*100*(1-2.7%/365)),"")</f>
        <v>7.4952552143486861E-4</v>
      </c>
      <c r="H187" s="4">
        <f>IFERROR(日收益率!H187*(1+参数!H$6/全价!H187*100*(1-2.7%/365)),"")</f>
        <v>3.1066815082519928E-4</v>
      </c>
      <c r="I187" s="4">
        <f>IFERROR(日收益率!I187*(1+参数!I$6/全价!I187*100*(1-2.7%/365)),"")</f>
        <v>-5.7281923572847625E-4</v>
      </c>
      <c r="J187" s="4">
        <f>IFERROR(日收益率!J187*(1+参数!J$6/全价!J187*100*(1-2.7%/365)),"")</f>
        <v>-6.435015860328905E-4</v>
      </c>
      <c r="K187" s="4" t="str">
        <f>IFERROR(日收益率!K187*(1+参数!K$6/全价!K187*100*(1-2.7%/365)),"")</f>
        <v/>
      </c>
    </row>
    <row r="188" spans="1:11" x14ac:dyDescent="0.15">
      <c r="A188" s="1">
        <v>42557</v>
      </c>
      <c r="B188" s="4" t="str">
        <f>IFERROR(日收益率!B188*(1+参数!B$6/全价!B188*100*(1-2.7%/365)),"")</f>
        <v/>
      </c>
      <c r="C188" s="4">
        <f>IFERROR(日收益率!C188*(1+参数!C$6/全价!C188*100*(1-2.7%/365)),"")</f>
        <v>1.0448656311189148E-3</v>
      </c>
      <c r="D188" s="4">
        <f>IFERROR(日收益率!D188*(1+参数!D$6/全价!D188*100*(1-2.7%/365)),"")</f>
        <v>4.2530619197386223E-4</v>
      </c>
      <c r="E188" s="4">
        <f>IFERROR(日收益率!E188*(1+参数!E$6/全价!E188*100*(1-2.7%/365)),"")</f>
        <v>-2.7661401556639919E-4</v>
      </c>
      <c r="F188" s="4">
        <f>IFERROR(日收益率!F188*(1+参数!F$6/全价!F188*100*(1-2.7%/365)),"")</f>
        <v>2.7904195297277969E-3</v>
      </c>
      <c r="G188" s="4">
        <f>IFERROR(日收益率!G188*(1+参数!G$6/全价!G188*100*(1-2.7%/365)),"")</f>
        <v>-1.6786059548744039E-2</v>
      </c>
      <c r="H188" s="4">
        <f>IFERROR(日收益率!H188*(1+参数!H$6/全价!H188*100*(1-2.7%/365)),"")</f>
        <v>6.2112776842835075E-4</v>
      </c>
      <c r="I188" s="4">
        <f>IFERROR(日收益率!I188*(1+参数!I$6/全价!I188*100*(1-2.7%/365)),"")</f>
        <v>-4.7950339966905071E-5</v>
      </c>
      <c r="J188" s="4">
        <f>IFERROR(日收益率!J188*(1+参数!J$6/全价!J188*100*(1-2.7%/365)),"")</f>
        <v>1.1815546747445155E-3</v>
      </c>
      <c r="K188" s="4">
        <f>IFERROR(日收益率!K188*(1+参数!K$6/全价!K188*100*(1-2.7%/365)),"")</f>
        <v>2.5225971112271839E-4</v>
      </c>
    </row>
    <row r="189" spans="1:11" x14ac:dyDescent="0.15">
      <c r="A189" s="1">
        <v>42558</v>
      </c>
      <c r="B189" s="4" t="str">
        <f>IFERROR(日收益率!B189*(1+参数!B$6/全价!B189*100*(1-2.7%/365)),"")</f>
        <v/>
      </c>
      <c r="C189" s="4">
        <f>IFERROR(日收益率!C189*(1+参数!C$6/全价!C189*100*(1-2.7%/365)),"")</f>
        <v>6.1663913393610536E-4</v>
      </c>
      <c r="D189" s="4">
        <f>IFERROR(日收益率!D189*(1+参数!D$6/全价!D189*100*(1-2.7%/365)),"")</f>
        <v>4.2515447587962652E-4</v>
      </c>
      <c r="E189" s="4">
        <f>IFERROR(日收益率!E189*(1+参数!E$6/全价!E189*100*(1-2.7%/365)),"")</f>
        <v>2.6915966781498234E-4</v>
      </c>
      <c r="F189" s="4">
        <f>IFERROR(日收益率!F189*(1+参数!F$6/全价!F189*100*(1-2.7%/365)),"")</f>
        <v>1.1254118634210102E-3</v>
      </c>
      <c r="G189" s="4">
        <f>IFERROR(日收益率!G189*(1+参数!G$6/全价!G189*100*(1-2.7%/365)),"")</f>
        <v>1.7035256699307454E-2</v>
      </c>
      <c r="H189" s="4">
        <f>IFERROR(日收益率!H189*(1+参数!H$6/全价!H189*100*(1-2.7%/365)),"")</f>
        <v>4.6561990550524307E-4</v>
      </c>
      <c r="I189" s="4">
        <f>IFERROR(日收益率!I189*(1+参数!I$6/全价!I189*100*(1-2.7%/365)),"")</f>
        <v>1.5266817924916032E-3</v>
      </c>
      <c r="J189" s="4">
        <f>IFERROR(日收益率!J189*(1+参数!J$6/全价!J189*100*(1-2.7%/365)),"")</f>
        <v>1.9094923611307644E-3</v>
      </c>
      <c r="K189" s="4">
        <f>IFERROR(日收益率!K189*(1+参数!K$6/全价!K189*100*(1-2.7%/365)),"")</f>
        <v>5.3541278633799751E-4</v>
      </c>
    </row>
    <row r="190" spans="1:11" x14ac:dyDescent="0.15">
      <c r="A190" s="1">
        <v>42559</v>
      </c>
      <c r="B190" s="4" t="str">
        <f>IFERROR(日收益率!B190*(1+参数!B$6/全价!B190*100*(1-2.7%/365)),"")</f>
        <v/>
      </c>
      <c r="C190" s="4">
        <f>IFERROR(日收益率!C190*(1+参数!C$6/全价!C190*100*(1-2.7%/365)),"")</f>
        <v>1.3279580326346619E-3</v>
      </c>
      <c r="D190" s="4">
        <f>IFERROR(日收益率!D190*(1+参数!D$6/全价!D190*100*(1-2.7%/365)),"")</f>
        <v>4.8295709717925952E-3</v>
      </c>
      <c r="E190" s="4">
        <f>IFERROR(日收益率!E190*(1+参数!E$6/全价!E190*100*(1-2.7%/365)),"")</f>
        <v>3.7218855665800917E-3</v>
      </c>
      <c r="F190" s="4">
        <f>IFERROR(日收益率!F190*(1+参数!F$6/全价!F190*100*(1-2.7%/365)),"")</f>
        <v>2.9534698654399601E-4</v>
      </c>
      <c r="G190" s="4">
        <f>IFERROR(日收益率!G190*(1+参数!G$6/全价!G190*100*(1-2.7%/365)),"")</f>
        <v>-5.2259241213281947E-3</v>
      </c>
      <c r="H190" s="4">
        <f>IFERROR(日收益率!H190*(1+参数!H$6/全价!H190*100*(1-2.7%/365)),"")</f>
        <v>-1.8458273531013735E-16</v>
      </c>
      <c r="I190" s="4">
        <f>IFERROR(日收益率!I190*(1+参数!I$6/全价!I190*100*(1-2.7%/365)),"")</f>
        <v>3.7943735774899679E-3</v>
      </c>
      <c r="J190" s="4">
        <f>IFERROR(日收益率!J190*(1+参数!J$6/全价!J190*100*(1-2.7%/365)),"")</f>
        <v>2.4524525489285623E-3</v>
      </c>
      <c r="K190" s="4">
        <f>IFERROR(日收益率!K190*(1+参数!K$6/全价!K190*100*(1-2.7%/365)),"")</f>
        <v>1.6671028816863213E-3</v>
      </c>
    </row>
    <row r="191" spans="1:11" x14ac:dyDescent="0.15">
      <c r="A191" s="1">
        <v>42562</v>
      </c>
      <c r="B191" s="4" t="str">
        <f>IFERROR(日收益率!B191*(1+参数!B$6/全价!B191*100*(1-2.7%/365)),"")</f>
        <v/>
      </c>
      <c r="C191" s="4">
        <f>IFERROR(日收益率!C191*(1+参数!C$6/全价!C191*100*(1-2.7%/365)),"")</f>
        <v>-1.948281745380282E-6</v>
      </c>
      <c r="D191" s="4">
        <f>IFERROR(日收益率!D191*(1+参数!D$6/全价!D191*100*(1-2.7%/365)),"")</f>
        <v>-7.6943889629217828E-4</v>
      </c>
      <c r="E191" s="4">
        <f>IFERROR(日收益率!E191*(1+参数!E$6/全价!E191*100*(1-2.7%/365)),"")</f>
        <v>-1.0090072659774904E-3</v>
      </c>
      <c r="F191" s="4">
        <f>IFERROR(日收益率!F191*(1+参数!F$6/全价!F191*100*(1-2.7%/365)),"")</f>
        <v>1.2171683211397763E-3</v>
      </c>
      <c r="G191" s="4">
        <f>IFERROR(日收益率!G191*(1+参数!G$6/全价!G191*100*(1-2.7%/365)),"")</f>
        <v>1.1765251550135018E-2</v>
      </c>
      <c r="H191" s="4">
        <f>IFERROR(日收益率!H191*(1+参数!H$6/全价!H191*100*(1-2.7%/365)),"")</f>
        <v>7.7567169378785054E-4</v>
      </c>
      <c r="I191" s="4" t="str">
        <f>IFERROR(日收益率!I191*(1+参数!I$6/全价!I191*100*(1-2.7%/365)),"")</f>
        <v/>
      </c>
      <c r="J191" s="4">
        <f>IFERROR(日收益率!J191*(1+参数!J$6/全价!J191*100*(1-2.7%/365)),"")</f>
        <v>-4.6869692441048945E-4</v>
      </c>
      <c r="K191" s="4">
        <f>IFERROR(日收益率!K191*(1+参数!K$6/全价!K191*100*(1-2.7%/365)),"")</f>
        <v>3.1559459344158752E-3</v>
      </c>
    </row>
    <row r="192" spans="1:11" x14ac:dyDescent="0.15">
      <c r="A192" s="1">
        <v>42563</v>
      </c>
      <c r="B192" s="4" t="str">
        <f>IFERROR(日收益率!B192*(1+参数!B$6/全价!B192*100*(1-2.7%/365)),"")</f>
        <v/>
      </c>
      <c r="C192" s="4">
        <f>IFERROR(日收益率!C192*(1+参数!C$6/全价!C192*100*(1-2.7%/365)),"")</f>
        <v>-9.5467948201151019E-5</v>
      </c>
      <c r="D192" s="4">
        <f>IFERROR(日收益率!D192*(1+参数!D$6/全价!D192*100*(1-2.7%/365)),"")</f>
        <v>2.666154856542797E-4</v>
      </c>
      <c r="E192" s="4">
        <f>IFERROR(日收益率!E192*(1+参数!E$6/全价!E192*100*(1-2.7%/365)),"")</f>
        <v>4.5002050107719008E-4</v>
      </c>
      <c r="F192" s="4">
        <f>IFERROR(日收益率!F192*(1+参数!F$6/全价!F192*100*(1-2.7%/365)),"")</f>
        <v>4.6060002818970873E-4</v>
      </c>
      <c r="G192" s="4">
        <f>IFERROR(日收益率!G192*(1+参数!G$6/全价!G192*100*(1-2.7%/365)),"")</f>
        <v>-5.7433304394573432E-4</v>
      </c>
      <c r="H192" s="4">
        <f>IFERROR(日收益率!H192*(1+参数!H$6/全价!H192*100*(1-2.7%/365)),"")</f>
        <v>1.0851516709269834E-3</v>
      </c>
      <c r="I192" s="4" t="str">
        <f>IFERROR(日收益率!I192*(1+参数!I$6/全价!I192*100*(1-2.7%/365)),"")</f>
        <v/>
      </c>
      <c r="J192" s="4">
        <f>IFERROR(日收益率!J192*(1+参数!J$6/全价!J192*100*(1-2.7%/365)),"")</f>
        <v>2.6801734478822136E-4</v>
      </c>
      <c r="K192" s="4">
        <f>IFERROR(日收益率!K192*(1+参数!K$6/全价!K192*100*(1-2.7%/365)),"")</f>
        <v>6.7377404412237527E-4</v>
      </c>
    </row>
    <row r="193" spans="1:11" x14ac:dyDescent="0.15">
      <c r="A193" s="1">
        <v>42564</v>
      </c>
      <c r="B193" s="4" t="str">
        <f>IFERROR(日收益率!B193*(1+参数!B$6/全价!B193*100*(1-2.7%/365)),"")</f>
        <v/>
      </c>
      <c r="C193" s="4">
        <f>IFERROR(日收益率!C193*(1+参数!C$6/全价!C193*100*(1-2.7%/365)),"")</f>
        <v>9.0000452981927443E-4</v>
      </c>
      <c r="D193" s="4">
        <f>IFERROR(日收益率!D193*(1+参数!D$6/全价!D193*100*(1-2.7%/365)),"")</f>
        <v>1.0963595803962401E-4</v>
      </c>
      <c r="E193" s="4">
        <f>IFERROR(日收益率!E193*(1+参数!E$6/全价!E193*100*(1-2.7%/365)),"")</f>
        <v>4.4986199937099874E-4</v>
      </c>
      <c r="F193" s="4">
        <f>IFERROR(日收益率!F193*(1+参数!F$6/全价!F193*100*(1-2.7%/365)),"")</f>
        <v>6.2597058069345708E-4</v>
      </c>
      <c r="G193" s="4">
        <f>IFERROR(日收益率!G193*(1+参数!G$6/全价!G193*100*(1-2.7%/365)),"")</f>
        <v>1.4053265769177958E-3</v>
      </c>
      <c r="H193" s="4">
        <f>IFERROR(日收益率!H193*(1+参数!H$6/全价!H193*100*(1-2.7%/365)),"")</f>
        <v>1.2389962216030608E-3</v>
      </c>
      <c r="I193" s="4">
        <f>IFERROR(日收益率!I193*(1+参数!I$6/全价!I193*100*(1-2.7%/365)),"")</f>
        <v>-3.9575152713713322E-4</v>
      </c>
      <c r="J193" s="4">
        <f>IFERROR(日收益率!J193*(1+参数!J$6/全价!J193*100*(1-2.7%/365)),"")</f>
        <v>-9.7551733783842829E-3</v>
      </c>
      <c r="K193" s="4">
        <f>IFERROR(日收益率!K193*(1+参数!K$6/全价!K193*100*(1-2.7%/365)),"")</f>
        <v>-1.1581199956978503E-3</v>
      </c>
    </row>
    <row r="194" spans="1:11" x14ac:dyDescent="0.15">
      <c r="A194" s="1">
        <v>42565</v>
      </c>
      <c r="B194" s="4">
        <f>IFERROR(日收益率!B194*(1+参数!B$6/全价!B194*100*(1-2.7%/365)),"")</f>
        <v>-9.7085044364574359E-3</v>
      </c>
      <c r="C194" s="4">
        <f>IFERROR(日收益率!C194*(1+参数!C$6/全价!C194*100*(1-2.7%/365)),"")</f>
        <v>4.4481596881549802E-3</v>
      </c>
      <c r="D194" s="4">
        <f>IFERROR(日收益率!D194*(1+参数!D$6/全价!D194*100*(1-2.7%/365)),"")</f>
        <v>1.0962586659813252E-4</v>
      </c>
      <c r="E194" s="4">
        <f>IFERROR(日收益率!E194*(1+参数!E$6/全价!E194*100*(1-2.7%/365)),"")</f>
        <v>2.0812083879386384E-3</v>
      </c>
      <c r="F194" s="4">
        <f>IFERROR(日收益率!F194*(1+参数!F$6/全价!F194*100*(1-2.7%/365)),"")</f>
        <v>2.2795206287943475E-3</v>
      </c>
      <c r="G194" s="4">
        <f>IFERROR(日收益率!G194*(1+参数!G$6/全价!G194*100*(1-2.7%/365)),"")</f>
        <v>3.0528492045203275E-4</v>
      </c>
      <c r="H194" s="4">
        <f>IFERROR(日收益率!H194*(1+参数!H$6/全价!H194*100*(1-2.7%/365)),"")</f>
        <v>2.7838077470814116E-3</v>
      </c>
      <c r="I194" s="4">
        <f>IFERROR(日收益率!I194*(1+参数!I$6/全价!I194*100*(1-2.7%/365)),"")</f>
        <v>1.8662529946719948E-3</v>
      </c>
      <c r="J194" s="4">
        <f>IFERROR(日收益率!J194*(1+参数!J$6/全价!J194*100*(1-2.7%/365)),"")</f>
        <v>1.1594253422284765E-2</v>
      </c>
      <c r="K194" s="4">
        <f>IFERROR(日收益率!K194*(1+参数!K$6/全价!K194*100*(1-2.7%/365)),"")</f>
        <v>2.5110805615349391E-4</v>
      </c>
    </row>
    <row r="195" spans="1:11" x14ac:dyDescent="0.15">
      <c r="A195" s="1">
        <v>42566</v>
      </c>
      <c r="B195" s="4">
        <f>IFERROR(日收益率!B195*(1+参数!B$6/全价!B195*100*(1-2.7%/365)),"")</f>
        <v>3.5670502578518549E-3</v>
      </c>
      <c r="C195" s="4">
        <f>IFERROR(日收益率!C195*(1+参数!C$6/全价!C195*100*(1-2.7%/365)),"")</f>
        <v>3.2963968122604742E-4</v>
      </c>
      <c r="D195" s="4">
        <f>IFERROR(日收益率!D195*(1+参数!D$6/全价!D195*100*(1-2.7%/365)),"")</f>
        <v>1.3644129276910214E-3</v>
      </c>
      <c r="E195" s="4">
        <f>IFERROR(日收益率!E195*(1+参数!E$6/全价!E195*100*(1-2.7%/365)),"")</f>
        <v>-1.5436398043930388E-3</v>
      </c>
      <c r="F195" s="4">
        <f>IFERROR(日收益率!F195*(1+参数!F$6/全价!F195*100*(1-2.7%/365)),"")</f>
        <v>7.8960170628287801E-4</v>
      </c>
      <c r="G195" s="4">
        <f>IFERROR(日收益率!G195*(1+参数!G$6/全价!G195*100*(1-2.7%/365)),"")</f>
        <v>3.052130657759424E-4</v>
      </c>
      <c r="H195" s="4">
        <f>IFERROR(日收益率!H195*(1+参数!H$6/全价!H195*100*(1-2.7%/365)),"")</f>
        <v>2.4688939972312119E-3</v>
      </c>
      <c r="I195" s="4">
        <f>IFERROR(日收益率!I195*(1+参数!I$6/全价!I195*100*(1-2.7%/365)),"")</f>
        <v>2.9998570860233779E-4</v>
      </c>
      <c r="J195" s="4">
        <f>IFERROR(日收益率!J195*(1+参数!J$6/全价!J195*100*(1-2.7%/365)),"")</f>
        <v>2.6758618415269076E-4</v>
      </c>
      <c r="K195" s="4">
        <f>IFERROR(日收益率!K195*(1+参数!K$6/全价!K195*100*(1-2.7%/365)),"")</f>
        <v>3.9201478545422135E-4</v>
      </c>
    </row>
    <row r="196" spans="1:11" x14ac:dyDescent="0.15">
      <c r="A196" s="1">
        <v>42569</v>
      </c>
      <c r="B196" s="4" t="str">
        <f>IFERROR(日收益率!B196*(1+参数!B$6/全价!B196*100*(1-2.7%/365)),"")</f>
        <v/>
      </c>
      <c r="C196" s="4">
        <f>IFERROR(日收益率!C196*(1+参数!C$6/全价!C196*100*(1-2.7%/365)),"")</f>
        <v>7.0555084190451777E-4</v>
      </c>
      <c r="D196" s="4">
        <f>IFERROR(日收益率!D196*(1+参数!D$6/全价!D196*100*(1-2.7%/365)),"")</f>
        <v>6.4183166668904743E-4</v>
      </c>
      <c r="E196" s="4">
        <f>IFERROR(日收益率!E196*(1+参数!E$6/全价!E196*100*(1-2.7%/365)),"")</f>
        <v>5.3305836254588937E-3</v>
      </c>
      <c r="F196" s="4">
        <f>IFERROR(日收益率!F196*(1+参数!F$6/全价!F196*100*(1-2.7%/365)),"")</f>
        <v>1.0467728547466815E-3</v>
      </c>
      <c r="G196" s="4">
        <f>IFERROR(日收益率!G196*(1+参数!G$6/全价!G196*100*(1-2.7%/365)),"")</f>
        <v>9.1528438777779006E-4</v>
      </c>
      <c r="H196" s="4">
        <f>IFERROR(日收益率!H196*(1+参数!H$6/全价!H196*100*(1-2.7%/365)),"")</f>
        <v>3.0813049675579751E-4</v>
      </c>
      <c r="I196" s="4">
        <f>IFERROR(日收益率!I196*(1+参数!I$6/全价!I196*100*(1-2.7%/365)),"")</f>
        <v>4.5439247057161101E-3</v>
      </c>
      <c r="J196" s="4">
        <f>IFERROR(日收益率!J196*(1+参数!J$6/全价!J196*100*(1-2.7%/365)),"")</f>
        <v>8.0248489664358415E-4</v>
      </c>
      <c r="K196" s="4">
        <f>IFERROR(日收益率!K196*(1+参数!K$6/全价!K196*100*(1-2.7%/365)),"")</f>
        <v>1.3162867030199351E-3</v>
      </c>
    </row>
    <row r="197" spans="1:11" x14ac:dyDescent="0.15">
      <c r="A197" s="1">
        <v>42570</v>
      </c>
      <c r="B197" s="4" t="str">
        <f>IFERROR(日收益率!B197*(1+参数!B$6/全价!B197*100*(1-2.7%/365)),"")</f>
        <v/>
      </c>
      <c r="C197" s="4">
        <f>IFERROR(日收益率!C197*(1+参数!C$6/全价!C197*100*(1-2.7%/365)),"")</f>
        <v>3.2933584058311314E-4</v>
      </c>
      <c r="D197" s="4">
        <f>IFERROR(日收益率!D197*(1+参数!D$6/全价!D197*100*(1-2.7%/365)),"")</f>
        <v>2.6605825066859483E-4</v>
      </c>
      <c r="E197" s="4">
        <f>IFERROR(日收益率!E197*(1+参数!E$6/全价!E197*100*(1-2.7%/365)),"")</f>
        <v>2.7930483413447205E-3</v>
      </c>
      <c r="F197" s="4">
        <f>IFERROR(日收益率!F197*(1+参数!F$6/全价!F197*100*(1-2.7%/365)),"")</f>
        <v>1.6126251516010424E-3</v>
      </c>
      <c r="G197" s="4">
        <f>IFERROR(日收益率!G197*(1+参数!G$6/全价!G197*100*(1-2.7%/365)),"")</f>
        <v>5.2441985690688544E-4</v>
      </c>
      <c r="H197" s="4">
        <f>IFERROR(日收益率!H197*(1+参数!H$6/全价!H197*100*(1-2.7%/365)),"")</f>
        <v>2.3092730689832056E-3</v>
      </c>
      <c r="I197" s="4">
        <f>IFERROR(日收益率!I197*(1+参数!I$6/全价!I197*100*(1-2.7%/365)),"")</f>
        <v>3.4125496504589961E-3</v>
      </c>
      <c r="J197" s="4">
        <f>IFERROR(日收益率!J197*(1+参数!J$6/全价!J197*100*(1-2.7%/365)),"")</f>
        <v>2.6736410946033129E-4</v>
      </c>
      <c r="K197" s="4">
        <f>IFERROR(日收益率!K197*(1+参数!K$6/全价!K197*100*(1-2.7%/365)),"")</f>
        <v>3.7667671875287597E-3</v>
      </c>
    </row>
    <row r="198" spans="1:11" x14ac:dyDescent="0.15">
      <c r="A198" s="1">
        <v>42571</v>
      </c>
      <c r="B198" s="4">
        <f>IFERROR(日收益率!B198*(1+参数!B$6/全价!B198*100*(1-2.7%/365)),"")</f>
        <v>2.3487999685915174E-4</v>
      </c>
      <c r="C198" s="4">
        <f>IFERROR(日收益率!C198*(1+参数!C$6/全价!C198*100*(1-2.7%/365)),"")</f>
        <v>-1.2263537842474737E-3</v>
      </c>
      <c r="D198" s="4">
        <f>IFERROR(日收益率!D198*(1+参数!D$6/全价!D198*100*(1-2.7%/365)),"")</f>
        <v>4.2257900542358147E-4</v>
      </c>
      <c r="E198" s="4">
        <f>IFERROR(日收益率!E198*(1+参数!E$6/全价!E198*100*(1-2.7%/365)),"")</f>
        <v>8.7154833779047279E-3</v>
      </c>
      <c r="F198" s="4">
        <f>IFERROR(日收益率!F198*(1+参数!F$6/全价!F198*100*(1-2.7%/365)),"")</f>
        <v>4.5800738768115646E-4</v>
      </c>
      <c r="G198" s="4">
        <f>IFERROR(日收益率!G198*(1+参数!G$6/全价!G198*100*(1-2.7%/365)),"")</f>
        <v>2.9494295878966591E-2</v>
      </c>
      <c r="H198" s="4">
        <f>IFERROR(日收益率!H198*(1+参数!H$6/全价!H198*100*(1-2.7%/365)),"")</f>
        <v>3.0745225076389809E-4</v>
      </c>
      <c r="I198" s="4">
        <f>IFERROR(日收益率!I198*(1+参数!I$6/全价!I198*100*(1-2.7%/365)),"")</f>
        <v>5.8151771279485081E-3</v>
      </c>
      <c r="J198" s="4">
        <f>IFERROR(日收益率!J198*(1+参数!J$6/全价!J198*100*(1-2.7%/365)),"")</f>
        <v>2.6730864243303273E-4</v>
      </c>
      <c r="K198" s="4">
        <f>IFERROR(日收益率!K198*(1+参数!K$6/全价!K198*100*(1-2.7%/365)),"")</f>
        <v>1.9325638119513592E-3</v>
      </c>
    </row>
    <row r="199" spans="1:11" x14ac:dyDescent="0.15">
      <c r="A199" s="1">
        <v>42572</v>
      </c>
      <c r="B199" s="4" t="str">
        <f>IFERROR(日收益率!B199*(1+参数!B$6/全价!B199*100*(1-2.7%/365)),"")</f>
        <v/>
      </c>
      <c r="C199" s="4">
        <f>IFERROR(日收益率!C199*(1+参数!C$6/全价!C199*100*(1-2.7%/365)),"")</f>
        <v>4.7111830753968992E-4</v>
      </c>
      <c r="D199" s="4">
        <f>IFERROR(日收益率!D199*(1+参数!D$6/全价!D199*100*(1-2.7%/365)),"")</f>
        <v>4.2242907077032508E-4</v>
      </c>
      <c r="E199" s="4">
        <f>IFERROR(日收益率!E199*(1+参数!E$6/全价!E199*100*(1-2.7%/365)),"")</f>
        <v>-4.3925094342742105E-3</v>
      </c>
      <c r="F199" s="4">
        <f>IFERROR(日收益率!F199*(1+参数!F$6/全价!F199*100*(1-2.7%/365)),"")</f>
        <v>1.9388942646727965E-3</v>
      </c>
      <c r="G199" s="4">
        <f>IFERROR(日收益率!G199*(1+参数!G$6/全价!G199*100*(1-2.7%/365)),"")</f>
        <v>1.1207302104809729E-2</v>
      </c>
      <c r="H199" s="4">
        <f>IFERROR(日收益率!H199*(1+参数!H$6/全价!H199*100*(1-2.7%/365)),"")</f>
        <v>4.610420003145915E-4</v>
      </c>
      <c r="I199" s="4">
        <f>IFERROR(日收益率!I199*(1+参数!I$6/全价!I199*100*(1-2.7%/365)),"")</f>
        <v>1.4680610535663424E-2</v>
      </c>
      <c r="J199" s="4">
        <f>IFERROR(日收益率!J199*(1+参数!J$6/全价!J199*100*(1-2.7%/365)),"")</f>
        <v>2.0794629442246436E-3</v>
      </c>
      <c r="K199" s="4">
        <f>IFERROR(日收益率!K199*(1+参数!K$6/全价!K199*100*(1-2.7%/365)),"")</f>
        <v>9.4947737025766947E-4</v>
      </c>
    </row>
    <row r="200" spans="1:11" x14ac:dyDescent="0.15">
      <c r="A200" s="1">
        <v>42573</v>
      </c>
      <c r="B200" s="4" t="str">
        <f>IFERROR(日收益率!B200*(1+参数!B$6/全价!B200*100*(1-2.7%/365)),"")</f>
        <v/>
      </c>
      <c r="C200" s="4">
        <f>IFERROR(日收益率!C200*(1+参数!C$6/全价!C200*100*(1-2.7%/365)),"")</f>
        <v>-5.1948302805251804E-4</v>
      </c>
      <c r="D200" s="4">
        <f>IFERROR(日收益率!D200*(1+参数!D$6/全价!D200*100*(1-2.7%/365)),"")</f>
        <v>2.2989934782510911E-3</v>
      </c>
      <c r="E200" s="4">
        <f>IFERROR(日收益率!E200*(1+参数!E$6/全价!E200*100*(1-2.7%/365)),"")</f>
        <v>6.2466828109710663E-4</v>
      </c>
      <c r="F200" s="4">
        <f>IFERROR(日收益率!F200*(1+参数!F$6/全价!F200*100*(1-2.7%/365)),"")</f>
        <v>1.2787203053474497E-3</v>
      </c>
      <c r="G200" s="4">
        <f>IFERROR(日收益率!G200*(1+参数!G$6/全价!G200*100*(1-2.7%/365)),"")</f>
        <v>7.2061127794687669E-4</v>
      </c>
      <c r="H200" s="4">
        <f>IFERROR(日收益率!H200*(1+参数!H$6/全价!H200*100*(1-2.7%/365)),"")</f>
        <v>3.0725328875509254E-4</v>
      </c>
      <c r="I200" s="4">
        <f>IFERROR(日收益率!I200*(1+参数!I$6/全价!I200*100*(1-2.7%/365)),"")</f>
        <v>-1.1801716383047049E-2</v>
      </c>
      <c r="J200" s="4">
        <f>IFERROR(日收益率!J200*(1+参数!J$6/全价!J200*100*(1-2.7%/365)),"")</f>
        <v>3.5223703898537998E-3</v>
      </c>
      <c r="K200" s="4">
        <f>IFERROR(日收益率!K200*(1+参数!K$6/全价!K200*100*(1-2.7%/365)),"")</f>
        <v>-5.0739591560237021E-3</v>
      </c>
    </row>
    <row r="201" spans="1:11" x14ac:dyDescent="0.15">
      <c r="A201" s="1">
        <v>42576</v>
      </c>
      <c r="B201" s="4" t="str">
        <f>IFERROR(日收益率!B201*(1+参数!B$6/全价!B201*100*(1-2.7%/365)),"")</f>
        <v/>
      </c>
      <c r="C201" s="4">
        <f>IFERROR(日收益率!C201*(1+参数!C$6/全价!C201*100*(1-2.7%/365)),"")</f>
        <v>4.2267212736705025E-4</v>
      </c>
      <c r="D201" s="4">
        <f>IFERROR(日收益率!D201*(1+参数!D$6/全价!D201*100*(1-2.7%/365)),"")</f>
        <v>3.27337942611724E-4</v>
      </c>
      <c r="E201" s="4">
        <f>IFERROR(日收益率!E201*(1+参数!E$6/全价!E201*100*(1-2.7%/365)),"")</f>
        <v>-4.5979222695480737E-4</v>
      </c>
      <c r="F201" s="4">
        <f>IFERROR(日收益率!F201*(1+参数!F$6/全价!F201*100*(1-2.7%/365)),"")</f>
        <v>1.2054224612462413E-3</v>
      </c>
      <c r="G201" s="4">
        <f>IFERROR(日收益率!G201*(1+参数!G$6/全价!G201*100*(1-2.7%/365)),"")</f>
        <v>-1.7469609151195584E-2</v>
      </c>
      <c r="H201" s="4">
        <f>IFERROR(日收益率!H201*(1+参数!H$6/全价!H201*100*(1-2.7%/365)),"")</f>
        <v>9.21385888702056E-4</v>
      </c>
      <c r="I201" s="4">
        <f>IFERROR(日收益率!I201*(1+参数!I$6/全价!I201*100*(1-2.7%/365)),"")</f>
        <v>-9.9860683212021147E-4</v>
      </c>
      <c r="J201" s="4">
        <f>IFERROR(日收益率!J201*(1+参数!J$6/全价!J201*100*(1-2.7%/365)),"")</f>
        <v>-1.5492876027978083E-3</v>
      </c>
      <c r="K201" s="4">
        <f>IFERROR(日收益率!K201*(1+参数!K$6/全价!K201*100*(1-2.7%/365)),"")</f>
        <v>5.243245980647326E-3</v>
      </c>
    </row>
    <row r="202" spans="1:11" x14ac:dyDescent="0.15">
      <c r="A202" s="1">
        <v>42577</v>
      </c>
      <c r="B202" s="4" t="str">
        <f>IFERROR(日收益率!B202*(1+参数!B$6/全价!B202*100*(1-2.7%/365)),"")</f>
        <v/>
      </c>
      <c r="C202" s="4">
        <f>IFERROR(日收益率!C202*(1+参数!C$6/全价!C202*100*(1-2.7%/365)),"")</f>
        <v>1.8800865779740976E-4</v>
      </c>
      <c r="D202" s="4">
        <f>IFERROR(日收益率!D202*(1+参数!D$6/全价!D202*100*(1-2.7%/365)),"")</f>
        <v>2.6522449142034636E-4</v>
      </c>
      <c r="E202" s="4">
        <f>IFERROR(日收益率!E202*(1+参数!E$6/全价!E202*100*(1-2.7%/365)),"")</f>
        <v>1.1629541693258269E-3</v>
      </c>
      <c r="F202" s="4">
        <f>IFERROR(日收益率!F202*(1+参数!F$6/全价!F202*100*(1-2.7%/365)),"")</f>
        <v>2.7511473947781067E-3</v>
      </c>
      <c r="G202" s="4">
        <f>IFERROR(日收益率!G202*(1+参数!G$6/全价!G202*100*(1-2.7%/365)),"")</f>
        <v>8.8977417313174361E-3</v>
      </c>
      <c r="H202" s="4">
        <f>IFERROR(日收益率!H202*(1+参数!H$6/全价!H202*100*(1-2.7%/365)),"")</f>
        <v>4.6038625799686239E-4</v>
      </c>
      <c r="I202" s="4">
        <f>IFERROR(日收益率!I202*(1+参数!I$6/全价!I202*100*(1-2.7%/365)),"")</f>
        <v>1.6684952129644342E-3</v>
      </c>
      <c r="J202" s="4">
        <f>IFERROR(日收益率!J202*(1+参数!J$6/全价!J202*100*(1-2.7%/365)),"")</f>
        <v>2.9755910199273437E-3</v>
      </c>
      <c r="K202" s="4">
        <f>IFERROR(日收益率!K202*(1+参数!K$6/全价!K202*100*(1-2.7%/365)),"")</f>
        <v>2.9672458913487161E-3</v>
      </c>
    </row>
    <row r="203" spans="1:11" x14ac:dyDescent="0.15">
      <c r="A203" s="1">
        <v>42578</v>
      </c>
      <c r="B203" s="4">
        <f>IFERROR(日收益率!B203*(1+参数!B$6/全价!B203*100*(1-2.7%/365)),"")</f>
        <v>2.1799583528102747E-4</v>
      </c>
      <c r="C203" s="4">
        <f>IFERROR(日收益率!C203*(1+参数!C$6/全价!C203*100*(1-2.7%/365)),"")</f>
        <v>-9.496347997980756E-5</v>
      </c>
      <c r="D203" s="4">
        <f>IFERROR(日收益率!D203*(1+参数!D$6/全价!D203*100*(1-2.7%/365)),"")</f>
        <v>-4.7048996843766062E-5</v>
      </c>
      <c r="E203" s="4">
        <f>IFERROR(日收益率!E203*(1+参数!E$6/全价!E203*100*(1-2.7%/365)),"")</f>
        <v>2.6535414810747228E-4</v>
      </c>
      <c r="F203" s="4">
        <f>IFERROR(日收益率!F203*(1+参数!F$6/全价!F203*100*(1-2.7%/365)),"")</f>
        <v>4.5511848487847441E-4</v>
      </c>
      <c r="G203" s="4">
        <f>IFERROR(日收益率!G203*(1+参数!G$6/全价!G203*100*(1-2.7%/365)),"")</f>
        <v>-4.629580864100858E-3</v>
      </c>
      <c r="H203" s="4">
        <f>IFERROR(日收益率!H203*(1+参数!H$6/全价!H203*100*(1-2.7%/365)),"")</f>
        <v>1.0736604370358582E-3</v>
      </c>
      <c r="I203" s="4">
        <f>IFERROR(日收益率!I203*(1+参数!I$6/全价!I203*100*(1-2.7%/365)),"")</f>
        <v>1.1524537202725509E-3</v>
      </c>
      <c r="J203" s="4">
        <f>IFERROR(日收益率!J203*(1+参数!J$6/全价!J203*100*(1-2.7%/365)),"")</f>
        <v>-2.7522348561709743E-4</v>
      </c>
      <c r="K203" s="4">
        <f>IFERROR(日收益率!K203*(1+参数!K$6/全价!K203*100*(1-2.7%/365)),"")</f>
        <v>1.7877106501416405E-3</v>
      </c>
    </row>
    <row r="204" spans="1:11" x14ac:dyDescent="0.15">
      <c r="A204" s="1">
        <v>42579</v>
      </c>
      <c r="B204" s="4">
        <f>IFERROR(日收益率!B204*(1+参数!B$6/全价!B204*100*(1-2.7%/365)),"")</f>
        <v>2.3451126047918501E-4</v>
      </c>
      <c r="C204" s="4">
        <f>IFERROR(日收益率!C204*(1+参数!C$6/全价!C204*100*(1-2.7%/365)),"")</f>
        <v>-2.3646709283093684E-4</v>
      </c>
      <c r="D204" s="4">
        <f>IFERROR(日收益率!D204*(1+参数!D$6/全价!D204*100*(1-2.7%/365)),"")</f>
        <v>5.7735585103958591E-4</v>
      </c>
      <c r="E204" s="4">
        <f>IFERROR(日收益率!E204*(1+参数!E$6/全价!E204*100*(1-2.7%/365)),"")</f>
        <v>4.7430784904691414E-3</v>
      </c>
      <c r="F204" s="4">
        <f>IFERROR(日收益率!F204*(1+参数!F$6/全价!F204*100*(1-2.7%/365)),"")</f>
        <v>2.9135669352673853E-4</v>
      </c>
      <c r="G204" s="4">
        <f>IFERROR(日收益率!G204*(1+参数!G$6/全价!G204*100*(1-2.7%/365)),"")</f>
        <v>1.5059258656455524E-2</v>
      </c>
      <c r="H204" s="4">
        <f>IFERROR(日收益率!H204*(1+参数!H$6/全价!H204*100*(1-2.7%/365)),"")</f>
        <v>2.2979478476351906E-3</v>
      </c>
      <c r="I204" s="4">
        <f>IFERROR(日收益率!I204*(1+参数!I$6/全价!I204*100*(1-2.7%/365)),"")</f>
        <v>1.3776112399650682E-2</v>
      </c>
      <c r="J204" s="4">
        <f>IFERROR(日收益率!J204*(1+参数!J$6/全价!J204*100*(1-2.7%/365)),"")</f>
        <v>2.6585625546756146E-4</v>
      </c>
      <c r="K204" s="4">
        <f>IFERROR(日收益率!K204*(1+参数!K$6/全价!K204*100*(1-2.7%/365)),"")</f>
        <v>3.2988466077247011E-3</v>
      </c>
    </row>
    <row r="205" spans="1:11" x14ac:dyDescent="0.15">
      <c r="A205" s="1">
        <v>42580</v>
      </c>
      <c r="B205" s="4">
        <f>IFERROR(日收益率!B205*(1+参数!B$6/全价!B205*100*(1-2.7%/365)),"")</f>
        <v>2.5101696788313986E-4</v>
      </c>
      <c r="C205" s="4">
        <f>IFERROR(日收益率!C205*(1+参数!C$6/全价!C205*100*(1-2.7%/365)),"")</f>
        <v>3.2953151285980339E-4</v>
      </c>
      <c r="D205" s="4">
        <f>IFERROR(日收益率!D205*(1+参数!D$6/全价!D205*100*(1-2.7%/365)),"")</f>
        <v>-4.7028035984381305E-5</v>
      </c>
      <c r="E205" s="4">
        <f>IFERROR(日收益率!E205*(1+参数!E$6/全价!E205*100*(1-2.7%/365)),"")</f>
        <v>-1.8805659266853229E-3</v>
      </c>
      <c r="F205" s="4">
        <f>IFERROR(日收益率!F205*(1+参数!F$6/全价!F205*100*(1-2.7%/365)),"")</f>
        <v>7.8189863015902885E-4</v>
      </c>
      <c r="G205" s="4">
        <f>IFERROR(日收益率!G205*(1+参数!G$6/全价!G205*100*(1-2.7%/365)),"")</f>
        <v>4.9583623335633601E-3</v>
      </c>
      <c r="H205" s="4">
        <f>IFERROR(日收益率!H205*(1+参数!H$6/全价!H205*100*(1-2.7%/365)),"")</f>
        <v>1.9878498937590575E-3</v>
      </c>
      <c r="I205" s="4">
        <f>IFERROR(日收益率!I205*(1+参数!I$6/全价!I205*100*(1-2.7%/365)),"")</f>
        <v>2.9229262724578996E-4</v>
      </c>
      <c r="J205" s="4">
        <f>IFERROR(日收益率!J205*(1+参数!J$6/全价!J205*100*(1-2.7%/365)),"")</f>
        <v>2.6580134831658735E-4</v>
      </c>
      <c r="K205" s="4">
        <f>IFERROR(日收益率!K205*(1+参数!K$6/全价!K205*100*(1-2.7%/365)),"")</f>
        <v>3.2892381297848993E-3</v>
      </c>
    </row>
    <row r="206" spans="1:11" x14ac:dyDescent="0.15">
      <c r="A206" s="1">
        <v>42583</v>
      </c>
      <c r="B206" s="4">
        <f>IFERROR(日收益率!B206*(1+参数!B$6/全价!B206*100*(1-2.7%/365)),"")</f>
        <v>8.6861007719470822E-4</v>
      </c>
      <c r="C206" s="4">
        <f>IFERROR(日收益率!C206*(1+参数!C$6/全价!C206*100*(1-2.7%/365)),"")</f>
        <v>-4.2639863723975254E-4</v>
      </c>
      <c r="D206" s="4">
        <f>IFERROR(日收益率!D206*(1+参数!D$6/全价!D206*100*(1-2.7%/365)),"")</f>
        <v>-7.6543658471869293E-4</v>
      </c>
      <c r="E206" s="4">
        <f>IFERROR(日收益率!E206*(1+参数!E$6/全价!E206*100*(1-2.7%/365)),"")</f>
        <v>2.0456501750829056E-3</v>
      </c>
      <c r="F206" s="4">
        <f>IFERROR(日收益率!F206*(1+参数!F$6/全价!F206*100*(1-2.7%/365)),"")</f>
        <v>8.7316883059873173E-4</v>
      </c>
      <c r="G206" s="4">
        <f>IFERROR(日收益率!G206*(1+参数!G$6/全价!G206*100*(1-2.7%/365)),"")</f>
        <v>1.6879679268855755E-2</v>
      </c>
      <c r="H206" s="4">
        <f>IFERROR(日收益率!H206*(1+参数!H$6/全价!H206*100*(1-2.7%/365)),"")</f>
        <v>2.8998236436356866E-3</v>
      </c>
      <c r="I206" s="4">
        <f>IFERROR(日收益率!I206*(1+参数!I$6/全价!I206*100*(1-2.7%/365)),"")</f>
        <v>1.470734323912299E-2</v>
      </c>
      <c r="J206" s="4">
        <f>IFERROR(日收益率!J206*(1+参数!J$6/全价!J206*100*(1-2.7%/365)),"")</f>
        <v>-8.2561923269332781E-4</v>
      </c>
      <c r="K206" s="4">
        <f>IFERROR(日收益率!K206*(1+参数!K$6/全价!K206*100*(1-2.7%/365)),"")</f>
        <v>-9.9084002361625491E-5</v>
      </c>
    </row>
    <row r="207" spans="1:11" x14ac:dyDescent="0.15">
      <c r="A207" s="1">
        <v>42584</v>
      </c>
      <c r="B207" s="4">
        <f>IFERROR(日收益率!B207*(1+参数!B$6/全价!B207*100*(1-2.7%/365)),"")</f>
        <v>8.956013371034594E-4</v>
      </c>
      <c r="C207" s="4">
        <f>IFERROR(日收益率!C207*(1+参数!C$6/全价!C207*100*(1-2.7%/365)),"")</f>
        <v>3.295599717604643E-4</v>
      </c>
      <c r="D207" s="4">
        <f>IFERROR(日收益率!D207*(1+参数!D$6/全价!D207*100*(1-2.7%/365)),"")</f>
        <v>7.3357330094470834E-4</v>
      </c>
      <c r="E207" s="4">
        <f>IFERROR(日收益率!E207*(1+参数!E$6/全价!E207*100*(1-2.7%/365)),"")</f>
        <v>1.0420081790300824E-2</v>
      </c>
      <c r="F207" s="4">
        <f>IFERROR(日收益率!F207*(1+参数!F$6/全价!F207*100*(1-2.7%/365)),"")</f>
        <v>-3.5804242492148003E-5</v>
      </c>
      <c r="G207" s="4">
        <f>IFERROR(日收益率!G207*(1+参数!G$6/全价!G207*100*(1-2.7%/365)),"")</f>
        <v>3.4223293284955471E-2</v>
      </c>
      <c r="H207" s="4">
        <f>IFERROR(日收益率!H207*(1+参数!H$6/全价!H207*100*(1-2.7%/365)),"")</f>
        <v>3.8054193248276704E-3</v>
      </c>
      <c r="I207" s="4">
        <f>IFERROR(日收益率!I207*(1+参数!I$6/全价!I207*100*(1-2.7%/365)),"")</f>
        <v>-1.7198955731376703E-3</v>
      </c>
      <c r="J207" s="4">
        <f>IFERROR(日收益率!J207*(1+参数!J$6/全价!J207*100*(1-2.7%/365)),"")</f>
        <v>1.5282948548004779E-3</v>
      </c>
      <c r="K207" s="4">
        <f>IFERROR(日收益率!K207*(1+参数!K$6/全价!K207*100*(1-2.7%/365)),"")</f>
        <v>-3.3445547383205567E-4</v>
      </c>
    </row>
    <row r="208" spans="1:11" x14ac:dyDescent="0.15">
      <c r="A208" s="1">
        <v>42585</v>
      </c>
      <c r="B208" s="4">
        <f>IFERROR(日收益率!B208*(1+参数!B$6/全价!B208*100*(1-2.7%/365)),"")</f>
        <v>2.711210926496772E-3</v>
      </c>
      <c r="C208" s="4">
        <f>IFERROR(日收益率!C208*(1+参数!C$6/全价!C208*100*(1-2.7%/365)),"")</f>
        <v>-5.1948661703195677E-4</v>
      </c>
      <c r="D208" s="4">
        <f>IFERROR(日收益率!D208*(1+参数!D$6/全价!D208*100*(1-2.7%/365)),"")</f>
        <v>-4.7031162120650662E-5</v>
      </c>
      <c r="E208" s="4">
        <f>IFERROR(日收益率!E208*(1+参数!E$6/全价!E208*100*(1-2.7%/365)),"")</f>
        <v>-2.7519684891636202E-3</v>
      </c>
      <c r="F208" s="4">
        <f>IFERROR(日收益率!F208*(1+参数!F$6/全价!F208*100*(1-2.7%/365)),"")</f>
        <v>1.9236222199608948E-3</v>
      </c>
      <c r="G208" s="4">
        <f>IFERROR(日收益率!G208*(1+参数!G$6/全价!G208*100*(1-2.7%/365)),"")</f>
        <v>7.3809252836295972E-3</v>
      </c>
      <c r="H208" s="4">
        <f>IFERROR(日收益率!H208*(1+参数!H$6/全价!H208*100*(1-2.7%/365)),"")</f>
        <v>5.3086173168435859E-3</v>
      </c>
      <c r="I208" s="4">
        <f>IFERROR(日收益率!I208*(1+参数!I$6/全价!I208*100*(1-2.7%/365)),"")</f>
        <v>-2.896563053184031E-3</v>
      </c>
      <c r="J208" s="4">
        <f>IFERROR(日收益率!J208*(1+参数!J$6/全价!J208*100*(1-2.7%/365)),"")</f>
        <v>9.8620166403591905E-4</v>
      </c>
      <c r="K208" s="4">
        <f>IFERROR(日收益率!K208*(1+参数!K$6/全价!K208*100*(1-2.7%/365)),"")</f>
        <v>1.7751935964412844E-3</v>
      </c>
    </row>
    <row r="209" spans="1:11" x14ac:dyDescent="0.15">
      <c r="A209" s="1">
        <v>42586</v>
      </c>
      <c r="B209" s="4" t="str">
        <f>IFERROR(日收益率!B209*(1+参数!B$6/全价!B209*100*(1-2.7%/365)),"")</f>
        <v/>
      </c>
      <c r="C209" s="4">
        <f>IFERROR(日收益率!C209*(1+参数!C$6/全价!C209*100*(1-2.7%/365)),"")</f>
        <v>-9.5015819115926289E-5</v>
      </c>
      <c r="D209" s="4">
        <f>IFERROR(日收益率!D209*(1+参数!D$6/全价!D209*100*(1-2.7%/365)),"")</f>
        <v>2.6507536238612553E-4</v>
      </c>
      <c r="E209" s="4">
        <f>IFERROR(日收益率!E209*(1+参数!E$6/全价!E209*100*(1-2.7%/365)),"")</f>
        <v>1.3277188606394502E-3</v>
      </c>
      <c r="F209" s="4">
        <f>IFERROR(日收益率!F209*(1+参数!F$6/全价!F209*100*(1-2.7%/365)),"")</f>
        <v>2.9043105689042554E-4</v>
      </c>
      <c r="G209" s="4">
        <f>IFERROR(日收益率!G209*(1+参数!G$6/全价!G209*100*(1-2.7%/365)),"")</f>
        <v>-1.9426852160597452E-3</v>
      </c>
      <c r="H209" s="4">
        <f>IFERROR(日收益率!H209*(1+参数!H$6/全价!H209*100*(1-2.7%/365)),"")</f>
        <v>-1.0585868714979075E-3</v>
      </c>
      <c r="I209" s="4">
        <f>IFERROR(日收益率!I209*(1+参数!I$6/全价!I209*100*(1-2.7%/365)),"")</f>
        <v>3.6457088392959787E-3</v>
      </c>
      <c r="J209" s="4">
        <f>IFERROR(日收益率!J209*(1+参数!J$6/全价!J209*100*(1-2.7%/365)),"")</f>
        <v>9.8544634355326338E-4</v>
      </c>
      <c r="K209" s="4">
        <f>IFERROR(日收益率!K209*(1+参数!K$6/全价!K209*100*(1-2.7%/365)),"")</f>
        <v>1.6220115964050176E-3</v>
      </c>
    </row>
    <row r="210" spans="1:11" x14ac:dyDescent="0.15">
      <c r="A210" s="1">
        <v>42587</v>
      </c>
      <c r="B210" s="4" t="str">
        <f>IFERROR(日收益率!B210*(1+参数!B$6/全价!B210*100*(1-2.7%/365)),"")</f>
        <v/>
      </c>
      <c r="C210" s="4">
        <f>IFERROR(日收益率!C210*(1+参数!C$6/全价!C210*100*(1-2.7%/365)),"")</f>
        <v>-5.1977119170397489E-4</v>
      </c>
      <c r="D210" s="4">
        <f>IFERROR(日收益率!D210*(1+参数!D$6/全价!D210*100*(1-2.7%/365)),"")</f>
        <v>7.3298707818784275E-4</v>
      </c>
      <c r="E210" s="4">
        <f>IFERROR(日收益率!E210*(1+参数!E$6/全价!E210*100*(1-2.7%/365)),"")</f>
        <v>-8.0205456467163721E-4</v>
      </c>
      <c r="F210" s="4">
        <f>IFERROR(日收益率!F210*(1+参数!F$6/全价!F210*100*(1-2.7%/365)),"")</f>
        <v>9.4240775972282385E-4</v>
      </c>
      <c r="G210" s="4">
        <f>IFERROR(日收益率!G210*(1+参数!G$6/全价!G210*100*(1-2.7%/365)),"")</f>
        <v>1.9409996041140274E-2</v>
      </c>
      <c r="H210" s="4">
        <f>IFERROR(日收益率!H210*(1+参数!H$6/全价!H210*100*(1-2.7%/365)),"")</f>
        <v>3.4202118990422302E-3</v>
      </c>
      <c r="I210" s="4">
        <f>IFERROR(日收益率!I210*(1+参数!I$6/全价!I210*100*(1-2.7%/365)),"")</f>
        <v>2.7990642521524603E-3</v>
      </c>
      <c r="J210" s="4">
        <f>IFERROR(日收益率!J210*(1+参数!J$6/全价!J210*100*(1-2.7%/365)),"")</f>
        <v>1.5241457894034E-3</v>
      </c>
      <c r="K210" s="4">
        <f>IFERROR(日收益率!K210*(1+参数!K$6/全价!K210*100*(1-2.7%/365)),"")</f>
        <v>2.6762691514410847E-4</v>
      </c>
    </row>
    <row r="211" spans="1:11" x14ac:dyDescent="0.15">
      <c r="A211" s="1">
        <v>42590</v>
      </c>
      <c r="B211" s="4" t="str">
        <f>IFERROR(日收益率!B211*(1+参数!B$6/全价!B211*100*(1-2.7%/365)),"")</f>
        <v/>
      </c>
      <c r="C211" s="4">
        <f>IFERROR(日收益率!C211*(1+参数!C$6/全价!C211*100*(1-2.7%/365)),"")</f>
        <v>8.4767356881526286E-4</v>
      </c>
      <c r="D211" s="4">
        <f>IFERROR(日收益率!D211*(1+参数!D$6/全价!D211*100*(1-2.7%/365)),"")</f>
        <v>1.1061794698193606E-3</v>
      </c>
      <c r="E211" s="4">
        <f>IFERROR(日收益率!E211*(1+参数!E$6/全价!E211*100*(1-2.7%/365)),"")</f>
        <v>-9.8743840857412569E-4</v>
      </c>
      <c r="F211" s="4">
        <f>IFERROR(日收益率!F211*(1+参数!F$6/全价!F211*100*(1-2.7%/365)),"")</f>
        <v>8.7027951169207083E-4</v>
      </c>
      <c r="G211" s="4">
        <f>IFERROR(日收益率!G211*(1+参数!G$6/全价!G211*100*(1-2.7%/365)),"")</f>
        <v>1.5320299327777747E-2</v>
      </c>
      <c r="H211" s="4">
        <f>IFERROR(日收益率!H211*(1+参数!H$6/全价!H211*100*(1-2.7%/365)),"")</f>
        <v>-6.6512369950917519E-4</v>
      </c>
      <c r="I211" s="4">
        <f>IFERROR(日收益率!I211*(1+参数!I$6/全价!I211*100*(1-2.7%/365)),"")</f>
        <v>2.3675892398996E-3</v>
      </c>
      <c r="J211" s="4">
        <f>IFERROR(日收益率!J211*(1+参数!J$6/全价!J211*100*(1-2.7%/365)),"")</f>
        <v>1.6925676115293424E-3</v>
      </c>
      <c r="K211" s="4">
        <f>IFERROR(日收益率!K211*(1+参数!K$6/全价!K211*100*(1-2.7%/365)),"")</f>
        <v>8.025944099827499E-4</v>
      </c>
    </row>
    <row r="212" spans="1:11" x14ac:dyDescent="0.15">
      <c r="A212" s="1">
        <v>42591</v>
      </c>
      <c r="B212" s="4">
        <f>IFERROR(日收益率!B212*(1+参数!B$6/全价!B212*100*(1-2.7%/365)),"")</f>
        <v>6.8204734824747438E-3</v>
      </c>
      <c r="C212" s="4">
        <f>IFERROR(日收益率!C212*(1+参数!C$6/全价!C212*100*(1-2.7%/365)),"")</f>
        <v>1.8804178114143475E-4</v>
      </c>
      <c r="D212" s="4">
        <f>IFERROR(日收益率!D212*(1+参数!D$6/全价!D212*100*(1-2.7%/365)),"")</f>
        <v>2.6460706213856457E-4</v>
      </c>
      <c r="E212" s="4">
        <f>IFERROR(日收益率!E212*(1+参数!E$6/全价!E212*100*(1-2.7%/365)),"")</f>
        <v>2.0381620417302651E-3</v>
      </c>
      <c r="F212" s="4">
        <f>IFERROR(日收益率!F212*(1+参数!F$6/全价!F212*100*(1-2.7%/365)),"")</f>
        <v>-3.6134730493745206E-4</v>
      </c>
      <c r="G212" s="4">
        <f>IFERROR(日收益率!G212*(1+参数!G$6/全价!G212*100*(1-2.7%/365)),"")</f>
        <v>2.634635396732859E-3</v>
      </c>
      <c r="H212" s="4">
        <f>IFERROR(日收益率!H212*(1+参数!H$6/全价!H212*100*(1-2.7%/365)),"")</f>
        <v>2.3275355347204072E-3</v>
      </c>
      <c r="I212" s="4">
        <f>IFERROR(日收益率!I212*(1+参数!I$6/全价!I212*100*(1-2.7%/365)),"")</f>
        <v>2.121196955825163E-3</v>
      </c>
      <c r="J212" s="4">
        <f>IFERROR(日收益率!J212*(1+参数!J$6/全价!J212*100*(1-2.7%/365)),"")</f>
        <v>1.1616184316572632E-3</v>
      </c>
      <c r="K212" s="4">
        <f>IFERROR(日收益率!K212*(1+参数!K$6/全价!K212*100*(1-2.7%/365)),"")</f>
        <v>1.3180462289777266E-3</v>
      </c>
    </row>
    <row r="213" spans="1:11" x14ac:dyDescent="0.15">
      <c r="A213" s="1">
        <v>42592</v>
      </c>
      <c r="B213" s="4">
        <f>IFERROR(日收益率!B213*(1+参数!B$6/全价!B213*100*(1-2.7%/365)),"")</f>
        <v>1.1353680922694129E-2</v>
      </c>
      <c r="C213" s="4">
        <f>IFERROR(日收益率!C213*(1+参数!C$6/全价!C213*100*(1-2.7%/365)),"")</f>
        <v>-1.0857260599704086E-3</v>
      </c>
      <c r="D213" s="4">
        <f>IFERROR(日收益率!D213*(1+参数!D$6/全价!D213*100*(1-2.7%/365)),"")</f>
        <v>2.6454821630791269E-4</v>
      </c>
      <c r="E213" s="4">
        <f>IFERROR(日收益率!E213*(1+参数!E$6/全价!E213*100*(1-2.7%/365)),"")</f>
        <v>1.8577175689740259E-3</v>
      </c>
      <c r="F213" s="4">
        <f>IFERROR(日收益率!F213*(1+参数!F$6/全价!F213*100*(1-2.7%/365)),"")</f>
        <v>9.4127304876514791E-4</v>
      </c>
      <c r="G213" s="4">
        <f>IFERROR(日收益率!G213*(1+参数!G$6/全价!G213*100*(1-2.7%/365)),"")</f>
        <v>1.4513912268538426E-3</v>
      </c>
      <c r="H213" s="4">
        <f>IFERROR(日收益率!H213*(1+参数!H$6/全价!H213*100*(1-2.7%/365)),"")</f>
        <v>6.6399172447247198E-4</v>
      </c>
      <c r="I213" s="4">
        <f>IFERROR(日收益率!I213*(1+参数!I$6/全价!I213*100*(1-2.7%/365)),"")</f>
        <v>-5.4513908429434216E-4</v>
      </c>
      <c r="J213" s="4">
        <f>IFERROR(日收益率!J213*(1+参数!J$6/全价!J213*100*(1-2.7%/365)),"")</f>
        <v>1.518968219258267E-3</v>
      </c>
      <c r="K213" s="4">
        <f>IFERROR(日收益率!K213*(1+参数!K$6/全价!K213*100*(1-2.7%/365)),"")</f>
        <v>2.3654637331913609E-3</v>
      </c>
    </row>
    <row r="214" spans="1:11" x14ac:dyDescent="0.15">
      <c r="A214" s="1">
        <v>42593</v>
      </c>
      <c r="B214" s="4">
        <f>IFERROR(日收益率!B214*(1+参数!B$6/全价!B214*100*(1-2.7%/365)),"")</f>
        <v>-4.3225873541747747E-3</v>
      </c>
      <c r="C214" s="4">
        <f>IFERROR(日收益率!C214*(1+参数!C$6/全价!C214*100*(1-2.7%/365)),"")</f>
        <v>8.9619813989048913E-4</v>
      </c>
      <c r="D214" s="4">
        <f>IFERROR(日收益率!D214*(1+参数!D$6/全价!D214*100*(1-2.7%/365)),"")</f>
        <v>2.6448939451566533E-4</v>
      </c>
      <c r="E214" s="4">
        <f>IFERROR(日收益率!E214*(1+参数!E$6/全价!E214*100*(1-2.7%/365)),"")</f>
        <v>4.8606115205080116E-3</v>
      </c>
      <c r="F214" s="4">
        <f>IFERROR(日收益率!F214*(1+参数!F$6/全价!F214*100*(1-2.7%/365)),"")</f>
        <v>4.5249220810128304E-4</v>
      </c>
      <c r="G214" s="4">
        <f>IFERROR(日收益率!G214*(1+参数!G$6/全价!G214*100*(1-2.7%/365)),"")</f>
        <v>5.1727545361766663E-3</v>
      </c>
      <c r="H214" s="4">
        <f>IFERROR(日收益率!H214*(1+参数!H$6/全价!H214*100*(1-2.7%/365)),"")</f>
        <v>1.1612043621487052E-3</v>
      </c>
      <c r="I214" s="4">
        <f>IFERROR(日收益率!I214*(1+参数!I$6/全价!I214*100*(1-2.7%/365)),"")</f>
        <v>6.2050333717886264E-4</v>
      </c>
      <c r="J214" s="4">
        <f>IFERROR(日收益率!J214*(1+参数!J$6/全价!J214*100*(1-2.7%/365)),"")</f>
        <v>-9.4217458831382254E-5</v>
      </c>
      <c r="K214" s="4">
        <f>IFERROR(日收益率!K214*(1+参数!K$6/全价!K214*100*(1-2.7%/365)),"")</f>
        <v>4.1613876896269471E-4</v>
      </c>
    </row>
    <row r="215" spans="1:11" x14ac:dyDescent="0.15">
      <c r="A215" s="1">
        <v>42594</v>
      </c>
      <c r="B215" s="4">
        <f>IFERROR(日收益率!B215*(1+参数!B$6/全价!B215*100*(1-2.7%/365)),"")</f>
        <v>-9.3927292599962301E-3</v>
      </c>
      <c r="C215" s="4">
        <f>IFERROR(日收益率!C215*(1+参数!C$6/全价!C215*100*(1-2.7%/365)),"")</f>
        <v>4.6527337901723268E-5</v>
      </c>
      <c r="D215" s="4">
        <f>IFERROR(日收益率!D215*(1+参数!D$6/全价!D215*100*(1-2.7%/365)),"")</f>
        <v>1.042600327081019E-3</v>
      </c>
      <c r="E215" s="4">
        <f>IFERROR(日收益率!E215*(1+参数!E$6/全价!E215*100*(1-2.7%/365)),"")</f>
        <v>9.6645042484916138E-4</v>
      </c>
      <c r="F215" s="4">
        <f>IFERROR(日收益率!F215*(1+参数!F$6/全价!F215*100*(1-2.7%/365)),"")</f>
        <v>9.8640169602599529E-3</v>
      </c>
      <c r="G215" s="4">
        <f>IFERROR(日收益率!G215*(1+参数!G$6/全价!G215*100*(1-2.7%/365)),"")</f>
        <v>2.8106865425367982E-3</v>
      </c>
      <c r="H215" s="4">
        <f>IFERROR(日收益率!H215*(1+参数!H$6/全价!H215*100*(1-2.7%/365)),"")</f>
        <v>6.6298464694093131E-4</v>
      </c>
      <c r="I215" s="4">
        <f>IFERROR(日收益率!I215*(1+参数!I$6/全价!I215*100*(1-2.7%/365)),"")</f>
        <v>7.8661024121139556E-4</v>
      </c>
      <c r="J215" s="4">
        <f>IFERROR(日收益率!J215*(1+参数!J$6/全价!J215*100*(1-2.7%/365)),"")</f>
        <v>2.6400096320069712E-4</v>
      </c>
      <c r="K215" s="4">
        <f>IFERROR(日收益率!K215*(1+参数!K$6/全价!K215*100*(1-2.7%/365)),"")</f>
        <v>-6.3129754659417049E-4</v>
      </c>
    </row>
    <row r="216" spans="1:11" x14ac:dyDescent="0.15">
      <c r="A216" s="1">
        <v>42597</v>
      </c>
      <c r="B216" s="4">
        <f>IFERROR(日收益率!B216*(1+参数!B$6/全价!B216*100*(1-2.7%/365)),"")</f>
        <v>3.8007998838815388E-3</v>
      </c>
      <c r="C216" s="4">
        <f>IFERROR(日收益率!C216*(1+参数!C$6/全价!C216*100*(1-2.7%/365)),"")</f>
        <v>-1.4345937258020112E-4</v>
      </c>
      <c r="D216" s="4">
        <f>IFERROR(日收益率!D216*(1+参数!D$6/全价!D216*100*(1-2.7%/365)),"")</f>
        <v>4.8149882374482774E-4</v>
      </c>
      <c r="E216" s="4">
        <f>IFERROR(日收益率!E216*(1+参数!E$6/全价!E216*100*(1-2.7%/365)),"")</f>
        <v>-7.5170397091614116E-3</v>
      </c>
      <c r="F216" s="4">
        <f>IFERROR(日收益率!F216*(1+参数!F$6/全价!F216*100*(1-2.7%/365)),"")</f>
        <v>7.0053502838271085E-4</v>
      </c>
      <c r="G216" s="4">
        <f>IFERROR(日收益率!G216*(1+参数!G$6/全价!G216*100*(1-2.7%/365)),"")</f>
        <v>-1.6417570845587481E-2</v>
      </c>
      <c r="H216" s="4">
        <f>IFERROR(日收益率!H216*(1+参数!H$6/全价!H216*100*(1-2.7%/365)),"")</f>
        <v>0</v>
      </c>
      <c r="I216" s="4">
        <f>IFERROR(日收益率!I216*(1+参数!I$6/全价!I216*100*(1-2.7%/365)),"")</f>
        <v>-2.4674097821432389E-3</v>
      </c>
      <c r="J216" s="4">
        <f>IFERROR(日收益率!J216*(1+参数!J$6/全价!J216*100*(1-2.7%/365)),"")</f>
        <v>6.1271531143982185E-4</v>
      </c>
      <c r="K216" s="4">
        <f>IFERROR(日收益率!K216*(1+参数!K$6/全价!K216*100*(1-2.7%/365)),"")</f>
        <v>5.1262577032826264E-5</v>
      </c>
    </row>
    <row r="217" spans="1:11" x14ac:dyDescent="0.15">
      <c r="A217" s="1">
        <v>42598</v>
      </c>
      <c r="B217" s="4">
        <f>IFERROR(日收益率!B217*(1+参数!B$6/全价!B217*100*(1-2.7%/365)),"")</f>
        <v>6.2835179754982583E-3</v>
      </c>
      <c r="C217" s="4">
        <f>IFERROR(日收益率!C217*(1+参数!C$6/全价!C217*100*(1-2.7%/365)),"")</f>
        <v>3.2957648003617898E-4</v>
      </c>
      <c r="D217" s="4">
        <f>IFERROR(日收益率!D217*(1+参数!D$6/全价!D217*100*(1-2.7%/365)),"")</f>
        <v>2.6409202917875241E-4</v>
      </c>
      <c r="E217" s="4">
        <f>IFERROR(日收益率!E217*(1+参数!E$6/全价!E217*100*(1-2.7%/365)),"")</f>
        <v>6.4586290893112958E-3</v>
      </c>
      <c r="F217" s="4">
        <f>IFERROR(日收益率!F217*(1+参数!F$6/全价!F217*100*(1-2.7%/365)),"")</f>
        <v>-1.9713472388405854E-3</v>
      </c>
      <c r="G217" s="4">
        <f>IFERROR(日收益率!G217*(1+参数!G$6/全价!G217*100*(1-2.7%/365)),"")</f>
        <v>2.7443849625853319E-4</v>
      </c>
      <c r="H217" s="4">
        <f>IFERROR(日收益率!H217*(1+参数!H$6/全价!H217*100*(1-2.7%/365)),"")</f>
        <v>4.9698425117740842E-4</v>
      </c>
      <c r="I217" s="4">
        <f>IFERROR(日收益率!I217*(1+参数!I$6/全价!I217*100*(1-2.7%/365)),"")</f>
        <v>2.786314564449941E-3</v>
      </c>
      <c r="J217" s="4">
        <f>IFERROR(日收益率!J217*(1+参数!J$6/全价!J217*100*(1-2.7%/365)),"")</f>
        <v>2.6382094027238638E-4</v>
      </c>
      <c r="K217" s="4">
        <f>IFERROR(日收益率!K217*(1+参数!K$6/全价!K217*100*(1-2.7%/365)),"")</f>
        <v>1.7626794496215805E-3</v>
      </c>
    </row>
    <row r="218" spans="1:11" x14ac:dyDescent="0.15">
      <c r="A218" s="1">
        <v>42599</v>
      </c>
      <c r="B218" s="4">
        <f>IFERROR(日收益率!B218*(1+参数!B$6/全价!B218*100*(1-2.7%/365)),"")</f>
        <v>4.7226427781792459E-3</v>
      </c>
      <c r="C218" s="4">
        <f>IFERROR(日收益率!C218*(1+参数!C$6/全价!C218*100*(1-2.7%/365)),"")</f>
        <v>1.0367300029569598E-3</v>
      </c>
      <c r="D218" s="4">
        <f>IFERROR(日收益率!D218*(1+参数!D$6/全价!D218*100*(1-2.7%/365)),"")</f>
        <v>-4.6848126042416145E-5</v>
      </c>
      <c r="E218" s="4">
        <f>IFERROR(日收益率!E218*(1+参数!E$6/全价!E218*100*(1-2.7%/365)),"")</f>
        <v>-2.6829474481542616E-4</v>
      </c>
      <c r="F218" s="4">
        <f>IFERROR(日收益率!F218*(1+参数!F$6/全价!F218*100*(1-2.7%/365)),"")</f>
        <v>-1.1663710820430944E-3</v>
      </c>
      <c r="G218" s="4">
        <f>IFERROR(日收益率!G218*(1+参数!G$6/全价!G218*100*(1-2.7%/365)),"")</f>
        <v>-1.7017696966564987E-3</v>
      </c>
      <c r="H218" s="4">
        <f>IFERROR(日收益率!H218*(1+参数!H$6/全价!H218*100*(1-2.7%/365)),"")</f>
        <v>3.3119913466554305E-4</v>
      </c>
      <c r="I218" s="4">
        <f>IFERROR(日收益率!I218*(1+参数!I$6/全价!I218*100*(1-2.7%/365)),"")</f>
        <v>2.8706399871248614E-4</v>
      </c>
      <c r="J218" s="4">
        <f>IFERROR(日收益率!J218*(1+参数!J$6/全价!J218*100*(1-2.7%/365)),"")</f>
        <v>-4.5211218921750566E-4</v>
      </c>
      <c r="K218" s="4">
        <f>IFERROR(日收益率!K218*(1+参数!K$6/全价!K218*100*(1-2.7%/365)),"")</f>
        <v>1.7599280419662439E-3</v>
      </c>
    </row>
    <row r="219" spans="1:11" x14ac:dyDescent="0.15">
      <c r="A219" s="1">
        <v>42600</v>
      </c>
      <c r="B219" s="4" t="str">
        <f>IFERROR(日收益率!B219*(1+参数!B$6/全价!B219*100*(1-2.7%/365)),"")</f>
        <v/>
      </c>
      <c r="C219" s="4">
        <f>IFERROR(日收益率!C219*(1+参数!C$6/全价!C219*100*(1-2.7%/365)),"")</f>
        <v>4.6474753394508918E-5</v>
      </c>
      <c r="D219" s="4">
        <f>IFERROR(日收益率!D219*(1+参数!D$6/全价!D219*100*(1-2.7%/365)),"")</f>
        <v>1.0860270475062875E-4</v>
      </c>
      <c r="E219" s="4">
        <f>IFERROR(日收益率!E219*(1+参数!E$6/全价!E219*100*(1-2.7%/365)),"")</f>
        <v>-9.1864029135226024E-5</v>
      </c>
      <c r="F219" s="4">
        <f>IFERROR(日收益率!F219*(1+参数!F$6/全价!F219*100*(1-2.7%/365)),"")</f>
        <v>-6.8225596837998242E-4</v>
      </c>
      <c r="G219" s="4">
        <f>IFERROR(日收益率!G219*(1+参数!G$6/全价!G219*100*(1-2.7%/365)),"")</f>
        <v>7.3823891855931585E-3</v>
      </c>
      <c r="H219" s="4">
        <f>IFERROR(日收益率!H219*(1+参数!H$6/全价!H219*100*(1-2.7%/365)),"")</f>
        <v>1.6556056649774919E-4</v>
      </c>
      <c r="I219" s="4">
        <f>IFERROR(日收益率!I219*(1+参数!I$6/全价!I219*100*(1-2.7%/365)),"")</f>
        <v>-1.8755958624947673E-3</v>
      </c>
      <c r="J219" s="4">
        <f>IFERROR(日收益率!J219*(1+参数!J$6/全价!J219*100*(1-2.7%/365)),"")</f>
        <v>-6.3134399483748521E-4</v>
      </c>
      <c r="K219" s="4">
        <f>IFERROR(日收益率!K219*(1+参数!K$6/全价!K219*100*(1-2.7%/365)),"")</f>
        <v>-4.8040050052184199E-4</v>
      </c>
    </row>
    <row r="220" spans="1:11" x14ac:dyDescent="0.15">
      <c r="A220" s="1">
        <v>42601</v>
      </c>
      <c r="B220" s="4" t="str">
        <f>IFERROR(日收益率!B220*(1+参数!B$6/全价!B220*100*(1-2.7%/365)),"")</f>
        <v/>
      </c>
      <c r="C220" s="4">
        <f>IFERROR(日收益率!C220*(1+参数!C$6/全价!C220*100*(1-2.7%/365)),"")</f>
        <v>1.0357303362534846E-3</v>
      </c>
      <c r="D220" s="4">
        <f>IFERROR(日收益率!D220*(1+参数!D$6/全价!D220*100*(1-2.7%/365)),"")</f>
        <v>2.640196838882911E-4</v>
      </c>
      <c r="E220" s="4">
        <f>IFERROR(日收益率!E220*(1+参数!E$6/全价!E220*100*(1-2.7%/365)),"")</f>
        <v>-9.1870674008428157E-5</v>
      </c>
      <c r="F220" s="4">
        <f>IFERROR(日收益率!F220*(1+参数!F$6/全价!F220*100*(1-2.7%/365)),"")</f>
        <v>-1.0063127612916173E-3</v>
      </c>
      <c r="G220" s="4">
        <f>IFERROR(日收益率!G220*(1+参数!G$6/全价!G220*100*(1-2.7%/365)),"")</f>
        <v>1.5357706790322828E-2</v>
      </c>
      <c r="H220" s="4">
        <f>IFERROR(日收益率!H220*(1+参数!H$6/全价!H220*100*(1-2.7%/365)),"")</f>
        <v>4.9657352818186201E-4</v>
      </c>
      <c r="I220" s="4">
        <f>IFERROR(日收益率!I220*(1+参数!I$6/全价!I220*100*(1-2.7%/365)),"")</f>
        <v>-4.5627794514884699E-5</v>
      </c>
      <c r="J220" s="4" t="str">
        <f>IFERROR(日收益率!J220*(1+参数!J$6/全价!J220*100*(1-2.7%/365)),"")</f>
        <v/>
      </c>
      <c r="K220" s="4">
        <f>IFERROR(日收益率!K220*(1+参数!K$6/全价!K220*100*(1-2.7%/365)),"")</f>
        <v>2.6582253022769246E-4</v>
      </c>
    </row>
    <row r="221" spans="1:11" x14ac:dyDescent="0.15">
      <c r="A221" s="1">
        <v>42604</v>
      </c>
      <c r="B221" s="4">
        <f>IFERROR(日收益率!B221*(1+参数!B$6/全价!B221*100*(1-2.7%/365)),"")</f>
        <v>6.9205682169732978E-4</v>
      </c>
      <c r="C221" s="4">
        <f>IFERROR(日收益率!C221*(1+参数!C$6/全价!C221*100*(1-2.7%/365)),"")</f>
        <v>5.6289906393714568E-4</v>
      </c>
      <c r="D221" s="4">
        <f>IFERROR(日收益率!D221*(1+参数!D$6/全价!D221*100*(1-2.7%/365)),"")</f>
        <v>4.8106531484303243E-4</v>
      </c>
      <c r="E221" s="4">
        <f>IFERROR(日收益率!E221*(1+参数!E$6/全价!E221*100*(1-2.7%/365)),"")</f>
        <v>-1.1584448433209109E-3</v>
      </c>
      <c r="F221" s="4">
        <f>IFERROR(日收益率!F221*(1+参数!F$6/全价!F221*100*(1-2.7%/365)),"")</f>
        <v>1.6738090075731002E-3</v>
      </c>
      <c r="G221" s="4">
        <f>IFERROR(日收益率!G221*(1+参数!G$6/全价!G221*100*(1-2.7%/365)),"")</f>
        <v>-1.0291602410905962E-2</v>
      </c>
      <c r="H221" s="4">
        <f>IFERROR(日收益率!H221*(1+参数!H$6/全价!H221*100*(1-2.7%/365)),"")</f>
        <v>1.1580077089173447E-3</v>
      </c>
      <c r="I221" s="4">
        <f>IFERROR(日收益率!I221*(1+参数!I$6/全价!I221*100*(1-2.7%/365)),"")</f>
        <v>2.9658605316033916E-5</v>
      </c>
      <c r="J221" s="4" t="str">
        <f>IFERROR(日收益率!J221*(1+参数!J$6/全价!J221*100*(1-2.7%/365)),"")</f>
        <v/>
      </c>
      <c r="K221" s="4">
        <f>IFERROR(日收益率!K221*(1+参数!K$6/全价!K221*100*(1-2.7%/365)),"")</f>
        <v>2.2885914669878802E-3</v>
      </c>
    </row>
    <row r="222" spans="1:11" x14ac:dyDescent="0.15">
      <c r="A222" s="1">
        <v>42605</v>
      </c>
      <c r="B222" s="4">
        <f>IFERROR(日收益率!B222*(1+参数!B$6/全价!B222*100*(1-2.7%/365)),"")</f>
        <v>5.9200561082524972E-3</v>
      </c>
      <c r="C222" s="4">
        <f>IFERROR(日收益率!C222*(1+参数!C$6/全价!C222*100*(1-2.7%/365)),"")</f>
        <v>8.9316148152752582E-4</v>
      </c>
      <c r="D222" s="4">
        <f>IFERROR(日收益率!D222*(1+参数!D$6/全价!D222*100*(1-2.7%/365)),"")</f>
        <v>-3.5753331330884235E-4</v>
      </c>
      <c r="E222" s="4">
        <f>IFERROR(日收益率!E222*(1+参数!E$6/全价!E222*100*(1-2.7%/365)),"")</f>
        <v>2.6134036676035704E-4</v>
      </c>
      <c r="F222" s="4" t="str">
        <f>IFERROR(日收益率!F222*(1+参数!F$6/全价!F222*100*(1-2.7%/365)),"")</f>
        <v/>
      </c>
      <c r="G222" s="4">
        <f>IFERROR(日收益率!G222*(1+参数!G$6/全价!G222*100*(1-2.7%/365)),"")</f>
        <v>3.0122503219161892E-3</v>
      </c>
      <c r="H222" s="4">
        <f>IFERROR(日收益率!H222*(1+参数!H$6/全价!H222*100*(1-2.7%/365)),"")</f>
        <v>8.2641792037207074E-4</v>
      </c>
      <c r="I222" s="4">
        <f>IFERROR(日收益率!I222*(1+参数!I$6/全价!I222*100*(1-2.7%/365)),"")</f>
        <v>-2.5453514327019844E-3</v>
      </c>
      <c r="J222" s="4">
        <f>IFERROR(日收益率!J222*(1+参数!J$6/全价!J222*100*(1-2.7%/365)),"")</f>
        <v>-6.3166348578029313E-4</v>
      </c>
      <c r="K222" s="4">
        <f>IFERROR(日收益率!K222*(1+参数!K$6/全价!K222*100*(1-2.7%/365)),"")</f>
        <v>2.6522100211992983E-4</v>
      </c>
    </row>
    <row r="223" spans="1:11" x14ac:dyDescent="0.15">
      <c r="A223" s="1">
        <v>42606</v>
      </c>
      <c r="B223" s="4" t="str">
        <f>IFERROR(日收益率!B223*(1+参数!B$6/全价!B223*100*(1-2.7%/365)),"")</f>
        <v/>
      </c>
      <c r="C223" s="4">
        <f>IFERROR(日收益率!C223*(1+参数!C$6/全价!C223*100*(1-2.7%/365)),"")</f>
        <v>-5.1786020832373476E-4</v>
      </c>
      <c r="D223" s="4">
        <f>IFERROR(日收益率!D223*(1+参数!D$6/全价!D223*100*(1-2.7%/365)),"")</f>
        <v>-4.6830430939274503E-5</v>
      </c>
      <c r="E223" s="4">
        <f>IFERROR(日收益率!E223*(1+参数!E$6/全价!E223*100*(1-2.7%/365)),"")</f>
        <v>-3.0968954451825333E-3</v>
      </c>
      <c r="F223" s="4" t="str">
        <f>IFERROR(日收益率!F223*(1+参数!F$6/全价!F223*100*(1-2.7%/365)),"")</f>
        <v/>
      </c>
      <c r="G223" s="4">
        <f>IFERROR(日收益率!G223*(1+参数!G$6/全价!G223*100*(1-2.7%/365)),"")</f>
        <v>2.0292164206920167E-3</v>
      </c>
      <c r="H223" s="4">
        <f>IFERROR(日收益率!H223*(1+参数!H$6/全价!H223*100*(1-2.7%/365)),"")</f>
        <v>9.9098020403038333E-4</v>
      </c>
      <c r="I223" s="4">
        <f>IFERROR(日收益率!I223*(1+参数!I$6/全价!I223*100*(1-2.7%/365)),"")</f>
        <v>-1.882312917196795E-3</v>
      </c>
      <c r="J223" s="4">
        <f>IFERROR(日收益率!J223*(1+参数!J$6/全价!J223*100*(1-2.7%/365)),"")</f>
        <v>-4.2203725427845127E-3</v>
      </c>
      <c r="K223" s="4">
        <f>IFERROR(日收益率!K223*(1+参数!K$6/全价!K223*100*(1-2.7%/365)),"")</f>
        <v>2.6515858959923216E-4</v>
      </c>
    </row>
    <row r="224" spans="1:11" x14ac:dyDescent="0.15">
      <c r="A224" s="1">
        <v>42607</v>
      </c>
      <c r="B224" s="4" t="str">
        <f>IFERROR(日收益率!B224*(1+参数!B$6/全价!B224*100*(1-2.7%/365)),"")</f>
        <v/>
      </c>
      <c r="C224" s="4">
        <f>IFERROR(日收益率!C224*(1+参数!C$6/全价!C224*100*(1-2.7%/365)),"")</f>
        <v>-6.5924401524471328E-4</v>
      </c>
      <c r="D224" s="4">
        <f>IFERROR(日收益率!D224*(1+参数!D$6/全价!D224*100*(1-2.7%/365)),"")</f>
        <v>2.6394406762431501E-4</v>
      </c>
      <c r="E224" s="4">
        <f>IFERROR(日收益率!E224*(1+参数!E$6/全价!E224*100*(1-2.7%/365)),"")</f>
        <v>-1.5091552345543552E-3</v>
      </c>
      <c r="F224" s="4">
        <f>IFERROR(日收益率!F224*(1+参数!F$6/全价!F224*100*(1-2.7%/365)),"")</f>
        <v>2.8834466494100189E-4</v>
      </c>
      <c r="G224" s="4">
        <f>IFERROR(日收益率!G224*(1+参数!G$6/全价!G224*100*(1-2.7%/365)),"")</f>
        <v>-2.2666696823723212E-3</v>
      </c>
      <c r="H224" s="4">
        <f>IFERROR(日收益率!H224*(1+参数!H$6/全价!H224*100*(1-2.7%/365)),"")</f>
        <v>3.3010708727009659E-4</v>
      </c>
      <c r="I224" s="4">
        <f>IFERROR(日收益率!I224*(1+参数!I$6/全价!I224*100*(1-2.7%/365)),"")</f>
        <v>2.8846154749962935E-4</v>
      </c>
      <c r="J224" s="4">
        <f>IFERROR(日收益率!J224*(1+参数!J$6/全价!J224*100*(1-2.7%/365)),"")</f>
        <v>1.3433146838168263E-3</v>
      </c>
      <c r="K224" s="4">
        <f>IFERROR(日收益率!K224*(1+参数!K$6/全价!K224*100*(1-2.7%/365)),"")</f>
        <v>2.650962045943961E-4</v>
      </c>
    </row>
    <row r="225" spans="1:11" x14ac:dyDescent="0.15">
      <c r="A225" s="1">
        <v>42608</v>
      </c>
      <c r="B225" s="4">
        <f>IFERROR(日收益率!B225*(1+参数!B$6/全价!B225*100*(1-2.7%/365)),"")</f>
        <v>1.8477179204146282E-3</v>
      </c>
      <c r="C225" s="4">
        <f>IFERROR(日收益率!C225*(1+参数!C$6/全价!C225*100*(1-2.7%/365)),"")</f>
        <v>3.2877676236555119E-4</v>
      </c>
      <c r="D225" s="4">
        <f>IFERROR(日收益率!D225*(1+参数!D$6/全价!D225*100*(1-2.7%/365)),"")</f>
        <v>1.9719496184344601E-3</v>
      </c>
      <c r="E225" s="4">
        <f>IFERROR(日收益率!E225*(1+参数!E$6/全价!E225*100*(1-2.7%/365)),"")</f>
        <v>5.3956585859474765E-3</v>
      </c>
      <c r="F225" s="4">
        <f>IFERROR(日收益率!F225*(1+参数!F$6/全价!F225*100*(1-2.7%/365)),"")</f>
        <v>9.3564025262358249E-4</v>
      </c>
      <c r="G225" s="4">
        <f>IFERROR(日收益率!G225*(1+参数!G$6/全价!G225*100*(1-2.7%/365)),"")</f>
        <v>1.0408432980673968E-2</v>
      </c>
      <c r="H225" s="4">
        <f>IFERROR(日收益率!H225*(1+参数!H$6/全价!H225*100*(1-2.7%/365)),"")</f>
        <v>2.638659055465389E-3</v>
      </c>
      <c r="I225" s="4">
        <f>IFERROR(日收益率!I225*(1+参数!I$6/全价!I225*100*(1-2.7%/365)),"")</f>
        <v>8.4585631586008882E-3</v>
      </c>
      <c r="J225" s="4">
        <f>IFERROR(日收益率!J225*(1+参数!J$6/全价!J225*100*(1-2.7%/365)),"")</f>
        <v>1.1624201578539623E-3</v>
      </c>
      <c r="K225" s="4">
        <f>IFERROR(日收益率!K225*(1+参数!K$6/全价!K225*100*(1-2.7%/365)),"")</f>
        <v>4.1384682233777426E-4</v>
      </c>
    </row>
    <row r="226" spans="1:11" x14ac:dyDescent="0.15">
      <c r="A226" s="1">
        <v>42611</v>
      </c>
      <c r="B226" s="4">
        <f>IFERROR(日收益率!B226*(1+参数!B$6/全价!B226*100*(1-2.7%/365)),"")</f>
        <v>6.8685349363945556E-4</v>
      </c>
      <c r="C226" s="4">
        <f>IFERROR(日收益率!C226*(1+参数!C$6/全价!C226*100*(1-2.7%/365)),"")</f>
        <v>4.2147570254952429E-4</v>
      </c>
      <c r="D226" s="4">
        <f>IFERROR(日收益率!D226*(1+参数!D$6/全价!D226*100*(1-2.7%/365)),"")</f>
        <v>5.0933339837793768E-3</v>
      </c>
      <c r="E226" s="4">
        <f>IFERROR(日收益率!E226*(1+参数!E$6/全价!E226*100*(1-2.7%/365)),"")</f>
        <v>1.8416620699228867E-3</v>
      </c>
      <c r="F226" s="4">
        <f>IFERROR(日收益率!F226*(1+参数!F$6/全价!F226*100*(1-2.7%/365)),"")</f>
        <v>1.9955936581634711E-3</v>
      </c>
      <c r="G226" s="4">
        <f>IFERROR(日收益率!G226*(1+参数!G$6/全价!G226*100*(1-2.7%/365)),"")</f>
        <v>8.7371181434399321E-3</v>
      </c>
      <c r="H226" s="4">
        <f>IFERROR(日收益率!H226*(1+参数!H$6/全价!H226*100*(1-2.7%/365)),"")</f>
        <v>1.316855281944658E-3</v>
      </c>
      <c r="I226" s="4">
        <f>IFERROR(日收益率!I226*(1+参数!I$6/全价!I226*100*(1-2.7%/365)),"")</f>
        <v>8.5919899421581594E-4</v>
      </c>
      <c r="J226" s="4">
        <f>IFERROR(日收益率!J226*(1+参数!J$6/全价!J226*100*(1-2.7%/365)),"")</f>
        <v>1.6899815153585973E-3</v>
      </c>
      <c r="K226" s="4">
        <f>IFERROR(日收益率!K226*(1+参数!K$6/全价!K226*100*(1-2.7%/365)),"")</f>
        <v>7.3292607702911561E-3</v>
      </c>
    </row>
    <row r="227" spans="1:11" x14ac:dyDescent="0.15">
      <c r="A227" s="1">
        <v>42612</v>
      </c>
      <c r="B227" s="4">
        <f>IFERROR(日收益率!B227*(1+参数!B$6/全价!B227*100*(1-2.7%/365)),"")</f>
        <v>4.0654407697871149E-4</v>
      </c>
      <c r="C227" s="4">
        <f>IFERROR(日收益率!C227*(1+参数!C$6/全价!C227*100*(1-2.7%/365)),"")</f>
        <v>1.8747661713007624E-4</v>
      </c>
      <c r="D227" s="4">
        <f>IFERROR(日收益率!D227*(1+参数!D$6/全价!D227*100*(1-2.7%/365)),"")</f>
        <v>-3.5796256631085346E-3</v>
      </c>
      <c r="E227" s="4">
        <f>IFERROR(日收益率!E227*(1+参数!E$6/全价!E227*100*(1-2.7%/365)),"")</f>
        <v>7.8938089338104862E-4</v>
      </c>
      <c r="F227" s="4">
        <f>IFERROR(日收益率!F227*(1+参数!F$6/全价!F227*100*(1-2.7%/365)),"")</f>
        <v>-5.1994680177575719E-4</v>
      </c>
      <c r="G227" s="4">
        <f>IFERROR(日收益率!G227*(1+参数!G$6/全价!G227*100*(1-2.7%/365)),"")</f>
        <v>-7.0608799846878954E-3</v>
      </c>
      <c r="H227" s="4">
        <f>IFERROR(日收益率!H227*(1+参数!H$6/全价!H227*100*(1-2.7%/365)),"")</f>
        <v>-3.2898375083220813E-4</v>
      </c>
      <c r="I227" s="4">
        <f>IFERROR(日收益率!I227*(1+参数!I$6/全价!I227*100*(1-2.7%/365)),"")</f>
        <v>1.204082728114104E-4</v>
      </c>
      <c r="J227" s="4">
        <f>IFERROR(日收益率!J227*(1+参数!J$6/全价!J227*100*(1-2.7%/365)),"")</f>
        <v>-4.2204645373083395E-3</v>
      </c>
      <c r="K227" s="4">
        <f>IFERROR(日收益率!K227*(1+参数!K$6/全价!K227*100*(1-2.7%/365)),"")</f>
        <v>2.6322079171631359E-4</v>
      </c>
    </row>
    <row r="228" spans="1:11" x14ac:dyDescent="0.15">
      <c r="A228" s="1">
        <v>42613</v>
      </c>
      <c r="B228" s="4">
        <f>IFERROR(日收益率!B228*(1+参数!B$6/全价!B228*100*(1-2.7%/365)),"")</f>
        <v>5.1109018377205385E-5</v>
      </c>
      <c r="C228" s="4">
        <f>IFERROR(日收益率!C228*(1+参数!C$6/全价!C228*100*(1-2.7%/365)),"")</f>
        <v>4.6379662855850108E-5</v>
      </c>
      <c r="D228" s="4">
        <f>IFERROR(日收益率!D228*(1+参数!D$6/全价!D228*100*(1-2.7%/365)),"")</f>
        <v>-2.7469938397060665E-3</v>
      </c>
      <c r="E228" s="4">
        <f>IFERROR(日收益率!E228*(1+参数!E$6/全价!E228*100*(1-2.7%/365)),"")</f>
        <v>-9.1695399660441184E-5</v>
      </c>
      <c r="F228" s="4">
        <f>IFERROR(日收益率!F228*(1+参数!F$6/全价!F228*100*(1-2.7%/365)),"")</f>
        <v>-1.3283579354537035E-3</v>
      </c>
      <c r="G228" s="4">
        <f>IFERROR(日收益率!G228*(1+参数!G$6/全价!G228*100*(1-2.7%/365)),"")</f>
        <v>-1.0866023934314553E-3</v>
      </c>
      <c r="H228" s="4">
        <f>IFERROR(日收益率!H228*(1+参数!H$6/全价!H228*100*(1-2.7%/365)),"")</f>
        <v>8.2245599625811565E-4</v>
      </c>
      <c r="I228" s="4">
        <f>IFERROR(日收益率!I228*(1+参数!I$6/全价!I228*100*(1-2.7%/365)),"")</f>
        <v>-2.7005791001355481E-3</v>
      </c>
      <c r="J228" s="4">
        <f>IFERROR(日收益率!J228*(1+参数!J$6/全价!J228*100*(1-2.7%/365)),"")</f>
        <v>-4.9552014973683637E-3</v>
      </c>
      <c r="K228" s="4" t="str">
        <f>IFERROR(日收益率!K228*(1+参数!K$6/全价!K228*100*(1-2.7%/365)),"")</f>
        <v/>
      </c>
    </row>
    <row r="229" spans="1:11" x14ac:dyDescent="0.15">
      <c r="A229" s="1">
        <v>42614</v>
      </c>
      <c r="B229" s="4">
        <f>IFERROR(日收益率!B229*(1+参数!B$6/全价!B229*100*(1-2.7%/365)),"")</f>
        <v>2.2875412066151671E-4</v>
      </c>
      <c r="C229" s="4">
        <f>IFERROR(日收益率!C229*(1+参数!C$6/全价!C229*100*(1-2.7%/365)),"")</f>
        <v>1.8743754630157048E-4</v>
      </c>
      <c r="D229" s="4">
        <f>IFERROR(日收益率!D229*(1+参数!D$6/全价!D229*100*(1-2.7%/365)),"")</f>
        <v>2.8668379204627723E-4</v>
      </c>
      <c r="E229" s="4">
        <f>IFERROR(日收益率!E229*(1+参数!E$6/全价!E229*100*(1-2.7%/365)),"")</f>
        <v>8.445869237377383E-5</v>
      </c>
      <c r="F229" s="4">
        <f>IFERROR(日收益率!F229*(1+参数!F$6/全价!F229*100*(1-2.7%/365)),"")</f>
        <v>1.0964633852245859E-3</v>
      </c>
      <c r="G229" s="4">
        <f>IFERROR(日收益率!G229*(1+参数!G$6/全价!G229*100*(1-2.7%/365)),"")</f>
        <v>2.5927465153927757E-3</v>
      </c>
      <c r="H229" s="4">
        <f>IFERROR(日收益率!H229*(1+参数!H$6/全价!H229*100*(1-2.7%/365)),"")</f>
        <v>1.1505586541712988E-3</v>
      </c>
      <c r="I229" s="4">
        <f>IFERROR(日收益率!I229*(1+参数!I$6/全价!I229*100*(1-2.7%/365)),"")</f>
        <v>2.7778883717240765E-3</v>
      </c>
      <c r="J229" s="4">
        <f>IFERROR(日收益率!J229*(1+参数!J$6/全价!J229*100*(1-2.7%/365)),"")</f>
        <v>-3.8890174431683378E-3</v>
      </c>
      <c r="K229" s="4" t="str">
        <f>IFERROR(日收益率!K229*(1+参数!K$6/全价!K229*100*(1-2.7%/365)),"")</f>
        <v/>
      </c>
    </row>
    <row r="230" spans="1:11" x14ac:dyDescent="0.15">
      <c r="A230" s="1">
        <v>42615</v>
      </c>
      <c r="B230" s="4">
        <f>IFERROR(日收益率!B230*(1+参数!B$6/全价!B230*100*(1-2.7%/365)),"")</f>
        <v>1.8426844606178009E-3</v>
      </c>
      <c r="C230" s="4">
        <f>IFERROR(日收益率!C230*(1+参数!C$6/全价!C230*100*(1-2.7%/365)),"")</f>
        <v>1.8740623609436638E-4</v>
      </c>
      <c r="D230" s="4">
        <f>IFERROR(日收益率!D230*(1+参数!D$6/全价!D230*100*(1-2.7%/365)),"")</f>
        <v>1.2986974702808983E-3</v>
      </c>
      <c r="E230" s="4">
        <f>IFERROR(日收益率!E230*(1+参数!E$6/全价!E230*100*(1-2.7%/365)),"")</f>
        <v>-6.2023545819118499E-4</v>
      </c>
      <c r="F230" s="4">
        <f>IFERROR(日收益率!F230*(1+参数!F$6/全价!F230*100*(1-2.7%/365)),"")</f>
        <v>1.2617397738215268E-4</v>
      </c>
      <c r="G230" s="4">
        <f>IFERROR(日收益率!G230*(1+参数!G$6/全价!G230*100*(1-2.7%/365)),"")</f>
        <v>-8.9183924261024793E-4</v>
      </c>
      <c r="H230" s="4">
        <f>IFERROR(日收益率!H230*(1+参数!H$6/全价!H230*100*(1-2.7%/365)),"")</f>
        <v>8.2110562139648085E-4</v>
      </c>
      <c r="I230" s="4">
        <f>IFERROR(日收益率!I230*(1+参数!I$6/全价!I230*100*(1-2.7%/365)),"")</f>
        <v>7.8353827036798307E-4</v>
      </c>
      <c r="J230" s="4">
        <f>IFERROR(日收益率!J230*(1+参数!J$6/全价!J230*100*(1-2.7%/365)),"")</f>
        <v>-4.5735646946311179E-4</v>
      </c>
      <c r="K230" s="4">
        <f>IFERROR(日收益率!K230*(1+参数!K$6/全价!K230*100*(1-2.7%/365)),"")</f>
        <v>1.7395150286438482E-3</v>
      </c>
    </row>
    <row r="231" spans="1:11" x14ac:dyDescent="0.15">
      <c r="A231" s="1">
        <v>42618</v>
      </c>
      <c r="B231" s="4">
        <f>IFERROR(日收益率!B231*(1+参数!B$6/全价!B231*100*(1-2.7%/365)),"")</f>
        <v>-9.273588618679741E-4</v>
      </c>
      <c r="C231" s="4">
        <f>IFERROR(日收益率!C231*(1+参数!C$6/全价!C231*100*(1-2.7%/365)),"")</f>
        <v>9.849936482240868E-4</v>
      </c>
      <c r="D231" s="4">
        <f>IFERROR(日收益率!D231*(1+参数!D$6/全价!D231*100*(1-2.7%/365)),"")</f>
        <v>6.9030196392408155E-4</v>
      </c>
      <c r="E231" s="4">
        <f>IFERROR(日收益率!E231*(1+参数!E$6/全价!E231*100*(1-2.7%/365)),"")</f>
        <v>5.7086703261641676E-3</v>
      </c>
      <c r="F231" s="4">
        <f>IFERROR(日收益率!F231*(1+参数!F$6/全价!F231*100*(1-2.7%/365)),"")</f>
        <v>7.0153312576670798E-4</v>
      </c>
      <c r="G231" s="4">
        <f>IFERROR(日收益率!G231*(1+参数!G$6/全价!G231*100*(1-2.7%/365)),"")</f>
        <v>1.9664912760204867E-3</v>
      </c>
      <c r="H231" s="4">
        <f>IFERROR(日收益率!H231*(1+参数!H$6/全价!H231*100*(1-2.7%/365)),"")</f>
        <v>-8.2086958298793408E-4</v>
      </c>
      <c r="I231" s="4">
        <f>IFERROR(日收益率!I231*(1+参数!I$6/全价!I231*100*(1-2.7%/365)),"")</f>
        <v>7.4731320118209413E-3</v>
      </c>
      <c r="J231" s="4">
        <f>IFERROR(日收益率!J231*(1+参数!J$6/全价!J231*100*(1-2.7%/365)),"")</f>
        <v>2.0674583324026652E-3</v>
      </c>
      <c r="K231" s="4">
        <f>IFERROR(日收益率!K231*(1+参数!K$6/全价!K231*100*(1-2.7%/365)),"")</f>
        <v>7.877987416602827E-4</v>
      </c>
    </row>
    <row r="232" spans="1:11" x14ac:dyDescent="0.15">
      <c r="A232" s="1">
        <v>42619</v>
      </c>
      <c r="B232" s="4">
        <f>IFERROR(日收益率!B232*(1+参数!B$6/全价!B232*100*(1-2.7%/365)),"")</f>
        <v>1.6639178782148452E-3</v>
      </c>
      <c r="C232" s="4">
        <f>IFERROR(日收益率!C232*(1+参数!C$6/全价!C232*100*(1-2.7%/365)),"")</f>
        <v>1.8721052794312809E-4</v>
      </c>
      <c r="D232" s="4">
        <f>IFERROR(日收益率!D232*(1+参数!D$6/全价!D232*100*(1-2.7%/365)),"")</f>
        <v>4.5457992136900506E-4</v>
      </c>
      <c r="E232" s="4">
        <f>IFERROR(日收益率!E232*(1+参数!E$6/全价!E232*100*(1-2.7%/365)),"")</f>
        <v>1.4871238981452766E-3</v>
      </c>
      <c r="F232" s="4">
        <f>IFERROR(日收益率!F232*(1+参数!F$6/全价!F232*100*(1-2.7%/365)),"")</f>
        <v>4.4901216688803929E-4</v>
      </c>
      <c r="G232" s="4">
        <f>IFERROR(日收益率!G232*(1+参数!G$6/全价!G232*100*(1-2.7%/365)),"")</f>
        <v>1.8132427431102863E-3</v>
      </c>
      <c r="H232" s="4">
        <f>IFERROR(日收益率!H232*(1+参数!H$6/全价!H232*100*(1-2.7%/365)),"")</f>
        <v>3.6104334276736414E-3</v>
      </c>
      <c r="I232" s="4">
        <f>IFERROR(日收益率!I232*(1+参数!I$6/全价!I232*100*(1-2.7%/365)),"")</f>
        <v>2.2597643873308606E-3</v>
      </c>
      <c r="J232" s="4">
        <f>IFERROR(日收益率!J232*(1+参数!J$6/全价!J232*100*(1-2.7%/365)),"")</f>
        <v>9.8950959076135625E-4</v>
      </c>
      <c r="K232" s="4">
        <f>IFERROR(日收益率!K232*(1+参数!K$6/全价!K232*100*(1-2.7%/365)),"")</f>
        <v>2.6244649554697981E-4</v>
      </c>
    </row>
    <row r="233" spans="1:11" x14ac:dyDescent="0.15">
      <c r="A233" s="1">
        <v>42620</v>
      </c>
      <c r="B233" s="4">
        <f>IFERROR(日收益率!B233*(1+参数!B$6/全价!B233*100*(1-2.7%/365)),"")</f>
        <v>-5.6136187795907569E-4</v>
      </c>
      <c r="C233" s="4">
        <f>IFERROR(日收益率!C233*(1+参数!C$6/全价!C233*100*(1-2.7%/365)),"")</f>
        <v>-9.4560370742268783E-5</v>
      </c>
      <c r="D233" s="4">
        <f>IFERROR(日收益率!D233*(1+参数!D$6/全价!D233*100*(1-2.7%/365)),"")</f>
        <v>9.5944577268599902E-4</v>
      </c>
      <c r="E233" s="4">
        <f>IFERROR(日收益率!E233*(1+参数!E$6/全价!E233*100*(1-2.7%/365)),"")</f>
        <v>-6.1703179874653276E-4</v>
      </c>
      <c r="F233" s="4" t="str">
        <f>IFERROR(日收益率!F233*(1+参数!F$6/全价!F233*100*(1-2.7%/365)),"")</f>
        <v/>
      </c>
      <c r="G233" s="4">
        <f>IFERROR(日收益率!G233*(1+参数!G$6/全价!G233*100*(1-2.7%/365)),"")</f>
        <v>-5.0380336848912641E-4</v>
      </c>
      <c r="H233" s="4">
        <f>IFERROR(日收益率!H233*(1+参数!H$6/全价!H233*100*(1-2.7%/365)),"")</f>
        <v>1.4733199919584952E-3</v>
      </c>
      <c r="I233" s="4">
        <f>IFERROR(日收益率!I233*(1+参数!I$6/全价!I233*100*(1-2.7%/365)),"")</f>
        <v>-1.360905891790197E-3</v>
      </c>
      <c r="J233" s="4">
        <f>IFERROR(日收益率!J233*(1+参数!J$6/全价!J233*100*(1-2.7%/365)),"")</f>
        <v>1.1693245595693416E-3</v>
      </c>
      <c r="K233" s="4">
        <f>IFERROR(日收益率!K233*(1+参数!K$6/全价!K233*100*(1-2.7%/365)),"")</f>
        <v>-1.2114060760968781E-3</v>
      </c>
    </row>
    <row r="234" spans="1:11" x14ac:dyDescent="0.15">
      <c r="A234" s="1">
        <v>42621</v>
      </c>
      <c r="B234" s="4">
        <f>IFERROR(日收益率!B234*(1+参数!B$6/全价!B234*100*(1-2.7%/365)),"")</f>
        <v>7.3084887591120347E-3</v>
      </c>
      <c r="C234" s="4">
        <f>IFERROR(日收益率!C234*(1+参数!C$6/全价!C234*100*(1-2.7%/365)),"")</f>
        <v>3.2806362384705937E-4</v>
      </c>
      <c r="D234" s="4">
        <f>IFERROR(日收益率!D234*(1+参数!D$6/全价!D234*100*(1-2.7%/365)),"")</f>
        <v>2.858077164576616E-4</v>
      </c>
      <c r="E234" s="4">
        <f>IFERROR(日收益率!E234*(1+参数!E$6/全价!E234*100*(1-2.7%/365)),"")</f>
        <v>2.0116212844582754E-3</v>
      </c>
      <c r="F234" s="4" t="str">
        <f>IFERROR(日收益率!F234*(1+参数!F$6/全价!F234*100*(1-2.7%/365)),"")</f>
        <v/>
      </c>
      <c r="G234" s="4">
        <f>IFERROR(日收益率!G234*(1+参数!G$6/全价!G234*100*(1-2.7%/365)),"")</f>
        <v>2.6808110845305669E-4</v>
      </c>
      <c r="H234" s="4">
        <f>IFERROR(日收益率!H234*(1+参数!H$6/全价!H234*100*(1-2.7%/365)),"")</f>
        <v>1.6355299906464272E-4</v>
      </c>
      <c r="I234" s="4">
        <f>IFERROR(日收益率!I234*(1+参数!I$6/全价!I234*100*(1-2.7%/365)),"")</f>
        <v>1.9292565840132254E-3</v>
      </c>
      <c r="J234" s="4">
        <f>IFERROR(日收益率!J234*(1+参数!J$6/全价!J234*100*(1-2.7%/365)),"")</f>
        <v>2.6604613784801857E-4</v>
      </c>
      <c r="K234" s="4" t="str">
        <f>IFERROR(日收益率!K234*(1+参数!K$6/全价!K234*100*(1-2.7%/365)),"")</f>
        <v/>
      </c>
    </row>
    <row r="235" spans="1:11" x14ac:dyDescent="0.15">
      <c r="A235" s="1">
        <v>42622</v>
      </c>
      <c r="B235" s="4" t="str">
        <f>IFERROR(日收益率!B235*(1+参数!B$6/全价!B235*100*(1-2.7%/365)),"")</f>
        <v/>
      </c>
      <c r="C235" s="4">
        <f>IFERROR(日收益率!C235*(1+参数!C$6/全价!C235*100*(1-2.7%/365)),"")</f>
        <v>3.2796770511778076E-4</v>
      </c>
      <c r="D235" s="4">
        <f>IFERROR(日收益率!D235*(1+参数!D$6/全价!D235*100*(1-2.7%/365)),"")</f>
        <v>-7.2374430835896869E-4</v>
      </c>
      <c r="E235" s="4">
        <f>IFERROR(日收益率!E235*(1+参数!E$6/全价!E235*100*(1-2.7%/365)),"")</f>
        <v>2.5895619893207488E-4</v>
      </c>
      <c r="F235" s="4">
        <f>IFERROR(日收益率!F235*(1+参数!F$6/全价!F235*100*(1-2.7%/365)),"")</f>
        <v>1.258615638108019E-4</v>
      </c>
      <c r="G235" s="4">
        <f>IFERROR(日收益率!G235*(1+参数!G$6/全价!G235*100*(1-2.7%/365)),"")</f>
        <v>5.8556422825910091E-3</v>
      </c>
      <c r="H235" s="4">
        <f>IFERROR(日收益率!H235*(1+参数!H$6/全价!H235*100*(1-2.7%/365)),"")</f>
        <v>4.5739913268251151E-3</v>
      </c>
      <c r="I235" s="4">
        <f>IFERROR(日收益率!I235*(1+参数!I$6/全价!I235*100*(1-2.7%/365)),"")</f>
        <v>2.8365265046279253E-4</v>
      </c>
      <c r="J235" s="4">
        <f>IFERROR(日收益率!J235*(1+参数!J$6/全价!J235*100*(1-2.7%/365)),"")</f>
        <v>2.0696477801739411E-3</v>
      </c>
      <c r="K235" s="4" t="str">
        <f>IFERROR(日收益率!K235*(1+参数!K$6/全价!K235*100*(1-2.7%/365)),"")</f>
        <v/>
      </c>
    </row>
    <row r="236" spans="1:11" x14ac:dyDescent="0.15">
      <c r="A236" s="1">
        <v>42625</v>
      </c>
      <c r="B236" s="4" t="str">
        <f>IFERROR(日收益率!B236*(1+参数!B$6/全价!B236*100*(1-2.7%/365)),"")</f>
        <v/>
      </c>
      <c r="C236" s="4">
        <f>IFERROR(日收益率!C236*(1+参数!C$6/全价!C236*100*(1-2.7%/365)),"")</f>
        <v>1.3886916310546627E-4</v>
      </c>
      <c r="D236" s="4">
        <f>IFERROR(日收益率!D236*(1+参数!D$6/全价!D236*100*(1-2.7%/365)),"")</f>
        <v>8.5761607292678935E-4</v>
      </c>
      <c r="E236" s="4">
        <f>IFERROR(日收益率!E236*(1+参数!E$6/全价!E236*100*(1-2.7%/365)),"")</f>
        <v>-2.7252995300971086E-3</v>
      </c>
      <c r="F236" s="4">
        <f>IFERROR(日收益率!F236*(1+参数!F$6/全价!F236*100*(1-2.7%/365)),"")</f>
        <v>-2.6717723142805891E-4</v>
      </c>
      <c r="G236" s="4">
        <f>IFERROR(日收益率!G236*(1+参数!G$6/全价!G236*100*(1-2.7%/365)),"")</f>
        <v>-2.451083959196261E-2</v>
      </c>
      <c r="H236" s="4">
        <f>IFERROR(日收益率!H236*(1+参数!H$6/全价!H236*100*(1-2.7%/365)),"")</f>
        <v>-3.4240424622665388E-3</v>
      </c>
      <c r="I236" s="4">
        <f>IFERROR(日收益率!I236*(1+参数!I$6/全价!I236*100*(1-2.7%/365)),"")</f>
        <v>-2.9304759611574471E-3</v>
      </c>
      <c r="J236" s="4">
        <f>IFERROR(日收益率!J236*(1+参数!J$6/全价!J236*100*(1-2.7%/365)),"")</f>
        <v>-9.8581456496763652E-3</v>
      </c>
      <c r="K236" s="4" t="str">
        <f>IFERROR(日收益率!K236*(1+参数!K$6/全价!K236*100*(1-2.7%/365)),"")</f>
        <v/>
      </c>
    </row>
    <row r="237" spans="1:11" x14ac:dyDescent="0.15">
      <c r="A237" s="1">
        <v>42626</v>
      </c>
      <c r="B237" s="4">
        <f>IFERROR(日收益率!B237*(1+参数!B$6/全价!B237*100*(1-2.7%/365)),"")</f>
        <v>1.3538816744541032E-3</v>
      </c>
      <c r="C237" s="4">
        <f>IFERROR(日收益率!C237*(1+参数!C$6/全价!C237*100*(1-2.7%/365)),"")</f>
        <v>1.0315439732238292E-3</v>
      </c>
      <c r="D237" s="4">
        <f>IFERROR(日收益率!D237*(1+参数!D$6/全价!D237*100*(1-2.7%/365)),"")</f>
        <v>2.8570824875871195E-4</v>
      </c>
      <c r="E237" s="4">
        <f>IFERROR(日收益率!E237*(1+参数!E$6/全价!E237*100*(1-2.7%/365)),"")</f>
        <v>2.0123448221925316E-3</v>
      </c>
      <c r="F237" s="4">
        <f>IFERROR(日收益率!F237*(1+参数!F$6/全价!F237*100*(1-2.7%/365)),"")</f>
        <v>-1.3254797089192287E-3</v>
      </c>
      <c r="G237" s="4">
        <f>IFERROR(日收益率!G237*(1+参数!G$6/全价!G237*100*(1-2.7%/365)),"")</f>
        <v>-2.6674858008411345E-3</v>
      </c>
      <c r="H237" s="4">
        <f>IFERROR(日收益率!H237*(1+参数!H$6/全价!H237*100*(1-2.7%/365)),"")</f>
        <v>-2.1250456883232711E-3</v>
      </c>
      <c r="I237" s="4">
        <f>IFERROR(日收益率!I237*(1+参数!I$6/全价!I237*100*(1-2.7%/365)),"")</f>
        <v>7.7823453821876604E-4</v>
      </c>
      <c r="J237" s="4">
        <f>IFERROR(日收益率!J237*(1+参数!J$6/全价!J237*100*(1-2.7%/365)),"")</f>
        <v>8.6056074128125246E-5</v>
      </c>
      <c r="K237" s="4">
        <f>IFERROR(日收益率!K237*(1+参数!K$6/全价!K237*100*(1-2.7%/365)),"")</f>
        <v>-1.2128858936079224E-3</v>
      </c>
    </row>
    <row r="238" spans="1:11" x14ac:dyDescent="0.15">
      <c r="A238" s="1">
        <v>42627</v>
      </c>
      <c r="B238" s="4" t="str">
        <f>IFERROR(日收益率!B238*(1+参数!B$6/全价!B238*100*(1-2.7%/365)),"")</f>
        <v/>
      </c>
      <c r="C238" s="4">
        <f>IFERROR(日收益率!C238*(1+参数!C$6/全价!C238*100*(1-2.7%/365)),"")</f>
        <v>7.4939585105694663E-4</v>
      </c>
      <c r="D238" s="4">
        <f>IFERROR(日收益率!D238*(1+参数!D$6/全价!D238*100*(1-2.7%/365)),"")</f>
        <v>1.2942802730759862E-3</v>
      </c>
      <c r="E238" s="4">
        <f>IFERROR(日收益率!E238*(1+参数!E$6/全价!E238*100*(1-2.7%/365)),"")</f>
        <v>8.3954801483550687E-5</v>
      </c>
      <c r="F238" s="4">
        <f>IFERROR(日收益率!F238*(1+参数!F$6/全价!F238*100*(1-2.7%/365)),"")</f>
        <v>-5.1961781968574592E-4</v>
      </c>
      <c r="G238" s="4">
        <f>IFERROR(日收益率!G238*(1+参数!G$6/全价!G238*100*(1-2.7%/365)),"")</f>
        <v>6.6503649943558407E-4</v>
      </c>
      <c r="H238" s="4">
        <f>IFERROR(日收益率!H238*(1+参数!H$6/全价!H238*100*(1-2.7%/365)),"")</f>
        <v>3.2731626620817467E-4</v>
      </c>
      <c r="I238" s="4">
        <f>IFERROR(日收益率!I238*(1+参数!I$6/全价!I238*100*(1-2.7%/365)),"")</f>
        <v>2.8408098355070543E-4</v>
      </c>
      <c r="J238" s="4">
        <f>IFERROR(日收益率!J238*(1+参数!J$6/全价!J238*100*(1-2.7%/365)),"")</f>
        <v>6.306185331066594E-4</v>
      </c>
      <c r="K238" s="4">
        <f>IFERROR(日收益率!K238*(1+参数!K$6/全价!K238*100*(1-2.7%/365)),"")</f>
        <v>4.3939518280505813E-3</v>
      </c>
    </row>
    <row r="239" spans="1:11" x14ac:dyDescent="0.15">
      <c r="A239" s="1">
        <v>42632</v>
      </c>
      <c r="B239" s="4" t="str">
        <f>IFERROR(日收益率!B239*(1+参数!B$6/全价!B239*100*(1-2.7%/365)),"")</f>
        <v/>
      </c>
      <c r="C239" s="4">
        <f>IFERROR(日收益率!C239*(1+参数!C$6/全价!C239*100*(1-2.7%/365)),"")</f>
        <v>1.3551462089717585E-3</v>
      </c>
      <c r="D239" s="4">
        <f>IFERROR(日收益率!D239*(1+参数!D$6/全价!D239*100*(1-2.7%/365)),"")</f>
        <v>5.8673252185559212E-4</v>
      </c>
      <c r="E239" s="4">
        <f>IFERROR(日收益率!E239*(1+参数!E$6/全价!E239*100*(1-2.7%/365)),"")</f>
        <v>5.9476489611649927E-4</v>
      </c>
      <c r="F239" s="4">
        <f>IFERROR(日收益率!F239*(1+参数!F$6/全价!F239*100*(1-2.7%/365)),"")</f>
        <v>1.5985260667469787E-3</v>
      </c>
      <c r="G239" s="4">
        <f>IFERROR(日收益率!G239*(1+参数!G$6/全价!G239*100*(1-2.7%/365)),"")</f>
        <v>-1.7769808572007562E-3</v>
      </c>
      <c r="H239" s="4">
        <f>IFERROR(日收益率!H239*(1+参数!H$6/全价!H239*100*(1-2.7%/365)),"")</f>
        <v>1.1450682820088845E-3</v>
      </c>
      <c r="I239" s="4">
        <f>IFERROR(日收益率!I239*(1+参数!I$6/全价!I239*100*(1-2.7%/365)),"")</f>
        <v>2.6823826618700193E-4</v>
      </c>
      <c r="J239" s="4">
        <f>IFERROR(日收益率!J239*(1+参数!J$6/全价!J239*100*(1-2.7%/365)),"")</f>
        <v>7.9282639861688663E-4</v>
      </c>
      <c r="K239" s="4">
        <f>IFERROR(日收益率!K239*(1+参数!K$6/全价!K239*100*(1-2.7%/365)),"")</f>
        <v>-1.3385137886498687E-3</v>
      </c>
    </row>
    <row r="240" spans="1:11" x14ac:dyDescent="0.15">
      <c r="A240" s="1">
        <v>42633</v>
      </c>
      <c r="B240" s="4">
        <f>IFERROR(日收益率!B240*(1+参数!B$6/全价!B240*100*(1-2.7%/365)),"")</f>
        <v>-2.182468310300232E-3</v>
      </c>
      <c r="C240" s="4">
        <f>IFERROR(日收益率!C240*(1+参数!C$6/全价!C240*100*(1-2.7%/365)),"")</f>
        <v>6.0764163472175477E-4</v>
      </c>
      <c r="D240" s="4">
        <f>IFERROR(日收益率!D240*(1+参数!D$6/全价!D240*100*(1-2.7%/365)),"")</f>
        <v>1.1244516111333603E-3</v>
      </c>
      <c r="E240" s="4">
        <f>IFERROR(日收益率!E240*(1+参数!E$6/全价!E240*100*(1-2.7%/365)),"")</f>
        <v>-4.1206830804022413E-3</v>
      </c>
      <c r="F240" s="4">
        <f>IFERROR(日收益率!F240*(1+参数!F$6/全价!F240*100*(1-2.7%/365)),"")</f>
        <v>-2.2940897641672842E-3</v>
      </c>
      <c r="G240" s="4">
        <f>IFERROR(日收益率!G240*(1+参数!G$6/全价!G240*100*(1-2.7%/365)),"")</f>
        <v>-9.1770046118307257E-3</v>
      </c>
      <c r="H240" s="4">
        <f>IFERROR(日收益率!H240*(1+参数!H$6/全价!H240*100*(1-2.7%/365)),"")</f>
        <v>-4.9046889297149957E-4</v>
      </c>
      <c r="I240" s="4">
        <f>IFERROR(日收益率!I240*(1+参数!I$6/全价!I240*100*(1-2.7%/365)),"")</f>
        <v>-4.3273337984587523E-3</v>
      </c>
      <c r="J240" s="4">
        <f>IFERROR(日收益率!J240*(1+参数!J$6/全价!J240*100*(1-2.7%/365)),"")</f>
        <v>2.6729410894928216E-4</v>
      </c>
      <c r="K240" s="4">
        <f>IFERROR(日收益率!K240*(1+参数!K$6/全价!K240*100*(1-2.7%/365)),"")</f>
        <v>2.6227709936487564E-4</v>
      </c>
    </row>
    <row r="241" spans="1:11" x14ac:dyDescent="0.15">
      <c r="A241" s="1">
        <v>42634</v>
      </c>
      <c r="B241" s="4">
        <f>IFERROR(日收益率!B241*(1+参数!B$6/全价!B241*100*(1-2.7%/365)),"")</f>
        <v>-3.8351224212520901E-4</v>
      </c>
      <c r="C241" s="4">
        <f>IFERROR(日收益率!C241*(1+参数!C$6/全价!C241*100*(1-2.7%/365)),"")</f>
        <v>-1.0766500922285978E-3</v>
      </c>
      <c r="D241" s="4">
        <f>IFERROR(日收益率!D241*(1+参数!D$6/全价!D241*100*(1-2.7%/365)),"")</f>
        <v>2.1291225737495394E-3</v>
      </c>
      <c r="E241" s="4">
        <f>IFERROR(日收益率!E241*(1+参数!E$6/全价!E241*100*(1-2.7%/365)),"")</f>
        <v>2.5975361167621369E-4</v>
      </c>
      <c r="F241" s="4">
        <f>IFERROR(日收益率!F241*(1+参数!F$6/全价!F241*100*(1-2.7%/365)),"")</f>
        <v>3.0319369486789642E-3</v>
      </c>
      <c r="G241" s="4">
        <f>IFERROR(日收益率!G241*(1+参数!G$6/全价!G241*100*(1-2.7%/365)),"")</f>
        <v>-2.8930716431446088E-3</v>
      </c>
      <c r="H241" s="4">
        <f>IFERROR(日收益率!H241*(1+参数!H$6/全价!H241*100*(1-2.7%/365)),"")</f>
        <v>9.8099058159946645E-4</v>
      </c>
      <c r="I241" s="4">
        <f>IFERROR(日收益率!I241*(1+参数!I$6/全价!I241*100*(1-2.7%/365)),"")</f>
        <v>-8.7092227852202889E-4</v>
      </c>
      <c r="J241" s="4">
        <f>IFERROR(日收益率!J241*(1+参数!J$6/全价!J241*100*(1-2.7%/365)),"")</f>
        <v>-6.394310643312687E-4</v>
      </c>
      <c r="K241" s="4">
        <f>IFERROR(日收益率!K241*(1+参数!K$6/全价!K241*100*(1-2.7%/365)),"")</f>
        <v>2.6221597888901558E-4</v>
      </c>
    </row>
    <row r="242" spans="1:11" x14ac:dyDescent="0.15">
      <c r="A242" s="1">
        <v>42635</v>
      </c>
      <c r="B242" s="4">
        <f>IFERROR(日收益率!B242*(1+参数!B$6/全价!B242*100*(1-2.7%/365)),"")</f>
        <v>7.2644365062478284E-3</v>
      </c>
      <c r="C242" s="4">
        <f>IFERROR(日收益率!C242*(1+参数!C$6/全价!C242*100*(1-2.7%/365)),"")</f>
        <v>8.8870428207316748E-4</v>
      </c>
      <c r="D242" s="4">
        <f>IFERROR(日收益率!D242*(1+参数!D$6/全价!D242*100*(1-2.7%/365)),"")</f>
        <v>1.9580744826037163E-3</v>
      </c>
      <c r="E242" s="4">
        <f>IFERROR(日收益率!E242*(1+参数!E$6/全价!E242*100*(1-2.7%/365)),"")</f>
        <v>4.3521973306101866E-4</v>
      </c>
      <c r="F242" s="4">
        <f>IFERROR(日收益率!F242*(1+参数!F$6/全价!F242*100*(1-2.7%/365)),"")</f>
        <v>4.4807963572057871E-4</v>
      </c>
      <c r="G242" s="4">
        <f>IFERROR(日收益率!G242*(1+参数!G$6/全价!G242*100*(1-2.7%/365)),"")</f>
        <v>1.6076592788640202E-2</v>
      </c>
      <c r="H242" s="4">
        <f>IFERROR(日收益率!H242*(1+参数!H$6/全价!H242*100*(1-2.7%/365)),"")</f>
        <v>6.5351065064532152E-4</v>
      </c>
      <c r="I242" s="4">
        <f>IFERROR(日收益率!I242*(1+参数!I$6/全价!I242*100*(1-2.7%/365)),"")</f>
        <v>2.4315256162519114E-3</v>
      </c>
      <c r="J242" s="4">
        <f>IFERROR(日收益率!J242*(1+参数!J$6/全价!J242*100*(1-2.7%/365)),"")</f>
        <v>1.3553740410568375E-3</v>
      </c>
      <c r="K242" s="4" t="str">
        <f>IFERROR(日收益率!K242*(1+参数!K$6/全价!K242*100*(1-2.7%/365)),"")</f>
        <v/>
      </c>
    </row>
    <row r="243" spans="1:11" x14ac:dyDescent="0.15">
      <c r="A243" s="1">
        <v>42636</v>
      </c>
      <c r="B243" s="4">
        <f>IFERROR(日收益率!B243*(1+参数!B$6/全价!B243*100*(1-2.7%/365)),"")</f>
        <v>1.4657810080247755E-4</v>
      </c>
      <c r="C243" s="4">
        <f>IFERROR(日收益率!C243*(1+参数!C$6/全价!C243*100*(1-2.7%/365)),"")</f>
        <v>4.6710855347394868E-4</v>
      </c>
      <c r="D243" s="4">
        <f>IFERROR(日收益率!D243*(1+参数!D$6/全价!D243*100*(1-2.7%/365)),"")</f>
        <v>2.8396371462657171E-4</v>
      </c>
      <c r="E243" s="4">
        <f>IFERROR(日收益率!E243*(1+参数!E$6/全价!E243*100*(1-2.7%/365)),"")</f>
        <v>2.8898944770575762E-3</v>
      </c>
      <c r="F243" s="4">
        <f>IFERROR(日收益率!F243*(1+参数!F$6/全价!F243*100*(1-2.7%/365)),"")</f>
        <v>2.8685177426564603E-4</v>
      </c>
      <c r="G243" s="4">
        <f>IFERROR(日收益率!G243*(1+参数!G$6/全价!G243*100*(1-2.7%/365)),"")</f>
        <v>-4.6289128297854112E-3</v>
      </c>
      <c r="H243" s="4">
        <f>IFERROR(日收益率!H243*(1+参数!H$6/全价!H243*100*(1-2.7%/365)),"")</f>
        <v>2.9375767824819142E-3</v>
      </c>
      <c r="I243" s="4">
        <f>IFERROR(日收益率!I243*(1+参数!I$6/全价!I243*100*(1-2.7%/365)),"")</f>
        <v>1.2735678604990687E-3</v>
      </c>
      <c r="J243" s="4">
        <f>IFERROR(日收益率!J243*(1+参数!J$6/全价!J243*100*(1-2.7%/365)),"")</f>
        <v>3.5259051998243491E-3</v>
      </c>
      <c r="K243" s="4" t="str">
        <f>IFERROR(日收益率!K243*(1+参数!K$6/全价!K243*100*(1-2.7%/365)),"")</f>
        <v/>
      </c>
    </row>
    <row r="244" spans="1:11" x14ac:dyDescent="0.15">
      <c r="A244" s="1">
        <v>42639</v>
      </c>
      <c r="B244" s="4">
        <f>IFERROR(日收益率!B244*(1+参数!B$6/全价!B244*100*(1-2.7%/365)),"")</f>
        <v>7.5941566456880867E-4</v>
      </c>
      <c r="C244" s="4">
        <f>IFERROR(日收益率!C244*(1+参数!C$6/全价!C244*100*(1-2.7%/365)),"")</f>
        <v>2.7862282454423613E-4</v>
      </c>
      <c r="D244" s="4">
        <f>IFERROR(日收益率!D244*(1+参数!D$6/全价!D244*100*(1-2.7%/365)),"")</f>
        <v>-1.1543048365165009E-3</v>
      </c>
      <c r="E244" s="4">
        <f>IFERROR(日收益率!E244*(1+参数!E$6/全价!E244*100*(1-2.7%/365)),"")</f>
        <v>1.1269774281916819E-3</v>
      </c>
      <c r="F244" s="4">
        <f>IFERROR(日收益率!F244*(1+参数!F$6/全价!F244*100*(1-2.7%/365)),"")</f>
        <v>1.1821737500732137E-3</v>
      </c>
      <c r="G244" s="4">
        <f>IFERROR(日收益率!G244*(1+参数!G$6/全价!G244*100*(1-2.7%/365)),"")</f>
        <v>-1.1467267975588493E-3</v>
      </c>
      <c r="H244" s="4">
        <f>IFERROR(日收益率!H244*(1+参数!H$6/全价!H244*100*(1-2.7%/365)),"")</f>
        <v>9.7725870048963998E-4</v>
      </c>
      <c r="I244" s="4">
        <f>IFERROR(日收益率!I244*(1+参数!I$6/全价!I244*100*(1-2.7%/365)),"")</f>
        <v>6.9543987231510673E-3</v>
      </c>
      <c r="J244" s="4">
        <f>IFERROR(日收益率!J244*(1+参数!J$6/全价!J244*100*(1-2.7%/365)),"")</f>
        <v>2.5695427311300204E-4</v>
      </c>
      <c r="K244" s="4" t="str">
        <f>IFERROR(日收益率!K244*(1+参数!K$6/全价!K244*100*(1-2.7%/365)),"")</f>
        <v/>
      </c>
    </row>
    <row r="245" spans="1:11" x14ac:dyDescent="0.15">
      <c r="A245" s="1">
        <v>42640</v>
      </c>
      <c r="B245" s="4">
        <f>IFERROR(日收益率!B245*(1+参数!B$6/全价!B245*100*(1-2.7%/365)),"")</f>
        <v>-7.7792991770830053E-3</v>
      </c>
      <c r="C245" s="4">
        <f>IFERROR(日收益率!C245*(1+参数!C$6/全价!C245*100*(1-2.7%/365)),"")</f>
        <v>1.8634654276467172E-4</v>
      </c>
      <c r="D245" s="4">
        <f>IFERROR(日收益率!D245*(1+参数!D$6/全价!D245*100*(1-2.7%/365)),"")</f>
        <v>-8.871343773943067E-4</v>
      </c>
      <c r="E245" s="4">
        <f>IFERROR(日收益率!E245*(1+参数!E$6/全价!E245*100*(1-2.7%/365)),"")</f>
        <v>1.4828038907772532E-3</v>
      </c>
      <c r="F245" s="4">
        <f>IFERROR(日收益率!F245*(1+参数!F$6/全价!F245*100*(1-2.7%/365)),"")</f>
        <v>4.4736553452780393E-4</v>
      </c>
      <c r="G245" s="4">
        <f>IFERROR(日收益率!G245*(1+参数!G$6/全价!G245*100*(1-2.7%/365)),"")</f>
        <v>2.2391959869545544E-3</v>
      </c>
      <c r="H245" s="4">
        <f>IFERROR(日收益率!H245*(1+参数!H$6/全价!H245*100*(1-2.7%/365)),"")</f>
        <v>1.7898299611309714E-3</v>
      </c>
      <c r="I245" s="4">
        <f>IFERROR(日收益率!I245*(1+参数!I$6/全价!I245*100*(1-2.7%/365)),"")</f>
        <v>8.438577704582489E-4</v>
      </c>
      <c r="J245" s="4">
        <f>IFERROR(日收益率!J245*(1+参数!J$6/全价!J245*100*(1-2.7%/365)),"")</f>
        <v>-9.5047597717397427E-5</v>
      </c>
      <c r="K245" s="4" t="str">
        <f>IFERROR(日收益率!K245*(1+参数!K$6/全价!K245*100*(1-2.7%/365)),"")</f>
        <v/>
      </c>
    </row>
    <row r="246" spans="1:11" x14ac:dyDescent="0.15">
      <c r="A246" s="1">
        <v>42641</v>
      </c>
      <c r="B246" s="4" t="str">
        <f>IFERROR(日收益率!B246*(1+参数!B$6/全价!B246*100*(1-2.7%/365)),"")</f>
        <v/>
      </c>
      <c r="C246" s="4">
        <f>IFERROR(日收益率!C246*(1+参数!C$6/全价!C246*100*(1-2.7%/365)),"")</f>
        <v>1.8631557379679759E-4</v>
      </c>
      <c r="D246" s="4">
        <f>IFERROR(日收益率!D246*(1+参数!D$6/全价!D246*100*(1-2.7%/365)),"")</f>
        <v>1.7904739394977753E-3</v>
      </c>
      <c r="E246" s="4">
        <f>IFERROR(日收益率!E246*(1+参数!E$6/全价!E246*100*(1-2.7%/365)),"")</f>
        <v>7.8254346550567049E-4</v>
      </c>
      <c r="F246" s="4">
        <f>IFERROR(日收益率!F246*(1+参数!F$6/全价!F246*100*(1-2.7%/365)),"")</f>
        <v>1.7331835574229536E-3</v>
      </c>
      <c r="G246" s="4">
        <f>IFERROR(日收益率!G246*(1+参数!G$6/全价!G246*100*(1-2.7%/365)),"")</f>
        <v>2.7275022142186645E-4</v>
      </c>
      <c r="H246" s="4">
        <f>IFERROR(日收益率!H246*(1+参数!H$6/全价!H246*100*(1-2.7%/365)),"")</f>
        <v>3.2505281233321132E-4</v>
      </c>
      <c r="I246" s="4">
        <f>IFERROR(日收益率!I246*(1+参数!I$6/全价!I246*100*(1-2.7%/365)),"")</f>
        <v>2.8047233476516903E-3</v>
      </c>
      <c r="J246" s="4">
        <f>IFERROR(日收益率!J246*(1+参数!J$6/全价!J246*100*(1-2.7%/365)),"")</f>
        <v>-4.5650131044042825E-4</v>
      </c>
      <c r="K246" s="4" t="str">
        <f>IFERROR(日收益率!K246*(1+参数!K$6/全价!K246*100*(1-2.7%/365)),"")</f>
        <v/>
      </c>
    </row>
    <row r="247" spans="1:11" x14ac:dyDescent="0.15">
      <c r="A247" s="1">
        <v>42642</v>
      </c>
      <c r="B247" s="4" t="str">
        <f>IFERROR(日收益率!B247*(1+参数!B$6/全价!B247*100*(1-2.7%/365)),"")</f>
        <v/>
      </c>
      <c r="C247" s="4">
        <f>IFERROR(日收益率!C247*(1+参数!C$6/全价!C247*100*(1-2.7%/365)),"")</f>
        <v>8.8711536765571518E-4</v>
      </c>
      <c r="D247" s="4">
        <f>IFERROR(日收益率!D247*(1+参数!D$6/全价!D247*100*(1-2.7%/365)),"")</f>
        <v>1.1195683472785785E-3</v>
      </c>
      <c r="E247" s="4">
        <f>IFERROR(日收益率!E247*(1+参数!E$6/全价!E247*100*(1-2.7%/365)),"")</f>
        <v>4.9670236426205524E-3</v>
      </c>
      <c r="F247" s="4">
        <f>IFERROR(日收益率!F247*(1+参数!F$6/全价!F247*100*(1-2.7%/365)),"")</f>
        <v>1.2492304502909007E-3</v>
      </c>
      <c r="G247" s="4">
        <f>IFERROR(日收益率!G247*(1+参数!G$6/全价!G247*100*(1-2.7%/365)),"")</f>
        <v>6.1532005063810249E-3</v>
      </c>
      <c r="H247" s="4">
        <f>IFERROR(日收益率!H247*(1+参数!H$6/全价!H247*100*(1-2.7%/365)),"")</f>
        <v>1.2995530695925313E-3</v>
      </c>
      <c r="I247" s="4">
        <f>IFERROR(日收益率!I247*(1+参数!I$6/全价!I247*100*(1-2.7%/365)),"")</f>
        <v>1.5915332471540214E-2</v>
      </c>
      <c r="J247" s="4">
        <f>IFERROR(日收益率!J247*(1+参数!J$6/全价!J247*100*(1-2.7%/365)),"")</f>
        <v>5.3207363041035648E-3</v>
      </c>
      <c r="K247" s="4">
        <f>IFERROR(日收益率!K247*(1+参数!K$6/全价!K247*100*(1-2.7%/365)),"")</f>
        <v>2.6107979060396418E-4</v>
      </c>
    </row>
    <row r="248" spans="1:11" x14ac:dyDescent="0.15">
      <c r="A248" s="1">
        <v>42643</v>
      </c>
      <c r="B248" s="4">
        <f>IFERROR(日收益率!B248*(1+参数!B$6/全价!B248*100*(1-2.7%/365)),"")</f>
        <v>5.8447143526397342E-3</v>
      </c>
      <c r="C248" s="4">
        <f>IFERROR(日收益率!C248*(1+参数!C$6/全价!C248*100*(1-2.7%/365)),"")</f>
        <v>4.6627389228029952E-4</v>
      </c>
      <c r="D248" s="4">
        <f>IFERROR(日收益率!D248*(1+参数!D$6/全价!D248*100*(1-2.7%/365)),"")</f>
        <v>1.9530265462105686E-3</v>
      </c>
      <c r="E248" s="4">
        <f>IFERROR(日收益率!E248*(1+参数!E$6/全价!E248*100*(1-2.7%/365)),"")</f>
        <v>7.375357209472304E-3</v>
      </c>
      <c r="F248" s="4">
        <f>IFERROR(日收益率!F248*(1+参数!F$6/全价!F248*100*(1-2.7%/365)),"")</f>
        <v>2.2097331890254968E-3</v>
      </c>
      <c r="G248" s="4">
        <f>IFERROR(日收益率!G248*(1+参数!G$6/全价!G248*100*(1-2.7%/365)),"")</f>
        <v>2.4737408229407461E-2</v>
      </c>
      <c r="H248" s="4">
        <f>IFERROR(日收益率!H248*(1+参数!H$6/全价!H248*100*(1-2.7%/365)),"")</f>
        <v>4.3779889742906189E-3</v>
      </c>
      <c r="I248" s="4">
        <f>IFERROR(日收益率!I248*(1+参数!I$6/全价!I248*100*(1-2.7%/365)),"")</f>
        <v>7.6742101174999246E-3</v>
      </c>
      <c r="J248" s="4">
        <f>IFERROR(日收益率!J248*(1+参数!J$6/全价!J248*100*(1-2.7%/365)),"")</f>
        <v>2.6038771433156502E-3</v>
      </c>
      <c r="K248" s="4">
        <f>IFERROR(日收益率!K248*(1+参数!K$6/全价!K248*100*(1-2.7%/365)),"")</f>
        <v>1.1402305756007772E-3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净价</vt:lpstr>
      <vt:lpstr>利息</vt:lpstr>
      <vt:lpstr>全价</vt:lpstr>
      <vt:lpstr>日收益率</vt:lpstr>
      <vt:lpstr>现金流</vt:lpstr>
      <vt:lpstr>到期收益率</vt:lpstr>
      <vt:lpstr>排序（YTM）</vt:lpstr>
      <vt:lpstr>收益率</vt:lpstr>
      <vt:lpstr>日收益率(杠杆)</vt:lpstr>
      <vt:lpstr>到期收益率(杠杆)</vt:lpstr>
      <vt:lpstr>排序（YTM杠杆）</vt:lpstr>
      <vt:lpstr>收益率(杠杆)</vt:lpstr>
      <vt:lpstr>参数</vt:lpstr>
      <vt:lpstr>月收益率</vt:lpstr>
      <vt:lpstr>Sheet4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2016-10-03T12:34:41Z</dcterms:created>
  <dcterms:modified xsi:type="dcterms:W3CDTF">2017-02-12T23:22:42Z</dcterms:modified>
</cp:coreProperties>
</file>